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ЭО\ТАРИФЫ НА ПЕРЕДАЧУ ЭЛЕКТРОЭНЕРГИИ\Запросы КЦТ Письма\Запросы 2018 года\Запрос до 15.06.2018 по раскрытию\"/>
    </mc:Choice>
  </mc:AlternateContent>
  <bookViews>
    <workbookView xWindow="0" yWindow="0" windowWidth="28800" windowHeight="12135"/>
  </bookViews>
  <sheets>
    <sheet name="замеры" sheetId="2" r:id="rId1"/>
    <sheet name="сумма больше 0,9" sheetId="9" r:id="rId2"/>
    <sheet name="титул" sheetId="13" r:id="rId3"/>
    <sheet name="перечень тп" sheetId="14" r:id="rId4"/>
    <sheet name="линии" sheetId="12" r:id="rId5"/>
  </sheets>
  <definedNames>
    <definedName name="_xlnm._FilterDatabase" localSheetId="0" hidden="1">замеры!$A$9:$AB$4116</definedName>
    <definedName name="_xlnm._FilterDatabase" localSheetId="1" hidden="1">'сумма больше 0,9'!$A$10:$U$2408</definedName>
    <definedName name="_xlnm.Print_Titles" localSheetId="0">замеры!$6:$9</definedName>
    <definedName name="_xlnm.Print_Titles" localSheetId="1">'сумма больше 0,9'!$10:$10</definedName>
    <definedName name="_xlnm.Print_Area" localSheetId="0">замеры!$F$1:$Z$3630</definedName>
  </definedNames>
  <calcPr calcId="152511" refMode="R1C1"/>
</workbook>
</file>

<file path=xl/calcChain.xml><?xml version="1.0" encoding="utf-8"?>
<calcChain xmlns="http://schemas.openxmlformats.org/spreadsheetml/2006/main">
  <c r="AB4119" i="2" l="1"/>
  <c r="AB1861" i="2"/>
  <c r="AA1861" i="2"/>
  <c r="Y3783" i="2"/>
  <c r="Y3784" i="2"/>
  <c r="Y3785" i="2"/>
  <c r="Y3786" i="2"/>
  <c r="Y3787" i="2"/>
  <c r="X3783" i="2"/>
  <c r="X3784" i="2"/>
  <c r="X3785" i="2"/>
  <c r="X3786" i="2"/>
  <c r="X3787" i="2"/>
  <c r="X3708" i="2"/>
  <c r="X3709" i="2"/>
  <c r="AA3676" i="2"/>
  <c r="AA3362" i="2"/>
  <c r="AA3296" i="2"/>
  <c r="AB3296" i="2" s="1"/>
  <c r="AB3217" i="2"/>
  <c r="AA3205" i="2"/>
  <c r="AA3206" i="2"/>
  <c r="P3010" i="2"/>
  <c r="AA2794" i="2"/>
  <c r="AA2436" i="2"/>
  <c r="AA2332" i="2"/>
  <c r="O2038" i="2"/>
  <c r="P2038" i="2" s="1"/>
  <c r="Y1739" i="2"/>
  <c r="X1739" i="2"/>
  <c r="P1739" i="2"/>
  <c r="O1739" i="2"/>
  <c r="X1277" i="2"/>
  <c r="Y1277" i="2" s="1"/>
  <c r="X1278" i="2"/>
  <c r="Y1278" i="2" s="1"/>
  <c r="X120" i="2" l="1"/>
  <c r="Y120" i="2" s="1"/>
  <c r="AB2332" i="2"/>
  <c r="AB2436" i="2"/>
  <c r="AB2794" i="2"/>
  <c r="AB3043" i="2"/>
  <c r="AB3206" i="2"/>
  <c r="AB3362" i="2"/>
  <c r="AB3676" i="2"/>
  <c r="D3610" i="2"/>
  <c r="D3609" i="2"/>
  <c r="O3610" i="2"/>
  <c r="P3610" i="2" s="1"/>
  <c r="O3609" i="2"/>
  <c r="P3609" i="2" s="1"/>
  <c r="O3082" i="2"/>
  <c r="P3082" i="2" s="1"/>
  <c r="AA3082" i="2" s="1"/>
  <c r="AB3082" i="2" s="1"/>
  <c r="D3082" i="2"/>
  <c r="E3205" i="2"/>
  <c r="D3205" i="2"/>
  <c r="O3941" i="2"/>
  <c r="O3940" i="2"/>
  <c r="O3920" i="2"/>
  <c r="P3920" i="2" s="1"/>
  <c r="O3922" i="2"/>
  <c r="P3922" i="2" s="1"/>
  <c r="X3910" i="2"/>
  <c r="Y3910" i="2" s="1"/>
  <c r="O3910" i="2"/>
  <c r="P3910" i="2" s="1"/>
  <c r="X3942" i="2"/>
  <c r="Y3942" i="2" s="1"/>
  <c r="O3942" i="2"/>
  <c r="P3942" i="2" s="1"/>
  <c r="E3942" i="2"/>
  <c r="D3942" i="2"/>
  <c r="X3941" i="2"/>
  <c r="Y3941" i="2" s="1"/>
  <c r="X3940" i="2"/>
  <c r="Y3940" i="2" s="1"/>
  <c r="X3939" i="2"/>
  <c r="Y3939" i="2" s="1"/>
  <c r="O3939" i="2"/>
  <c r="P3939" i="2" s="1"/>
  <c r="X3938" i="2"/>
  <c r="Y3938" i="2" s="1"/>
  <c r="O3938" i="2"/>
  <c r="P3938" i="2" s="1"/>
  <c r="X3937" i="2"/>
  <c r="Y3937" i="2" s="1"/>
  <c r="O3937" i="2"/>
  <c r="P3937" i="2" s="1"/>
  <c r="X3936" i="2"/>
  <c r="Y3936" i="2" s="1"/>
  <c r="O3936" i="2"/>
  <c r="P3936" i="2" s="1"/>
  <c r="X3935" i="2"/>
  <c r="Y3935" i="2" s="1"/>
  <c r="O3935" i="2"/>
  <c r="P3935" i="2" s="1"/>
  <c r="X3934" i="2"/>
  <c r="Y3934" i="2" s="1"/>
  <c r="O3934" i="2"/>
  <c r="P3934" i="2" s="1"/>
  <c r="X3933" i="2"/>
  <c r="Y3933" i="2" s="1"/>
  <c r="O3933" i="2"/>
  <c r="P3933" i="2" s="1"/>
  <c r="X3932" i="2"/>
  <c r="Y3932" i="2" s="1"/>
  <c r="O3932" i="2"/>
  <c r="P3932" i="2" s="1"/>
  <c r="X3931" i="2"/>
  <c r="Y3931" i="2" s="1"/>
  <c r="O3931" i="2"/>
  <c r="P3931" i="2" s="1"/>
  <c r="X3930" i="2"/>
  <c r="Y3930" i="2" s="1"/>
  <c r="O3930" i="2"/>
  <c r="P3930" i="2" s="1"/>
  <c r="X3929" i="2"/>
  <c r="Y3929" i="2" s="1"/>
  <c r="O3929" i="2"/>
  <c r="P3929" i="2" s="1"/>
  <c r="E3929" i="2"/>
  <c r="D3929" i="2"/>
  <c r="X3928" i="2"/>
  <c r="Y3928" i="2" s="1"/>
  <c r="O3928" i="2"/>
  <c r="P3928" i="2" s="1"/>
  <c r="X3927" i="2"/>
  <c r="Y3927" i="2" s="1"/>
  <c r="O3927" i="2"/>
  <c r="P3927" i="2" s="1"/>
  <c r="X3926" i="2"/>
  <c r="Y3926" i="2" s="1"/>
  <c r="O3926" i="2"/>
  <c r="P3926" i="2" s="1"/>
  <c r="X3925" i="2"/>
  <c r="Y3925" i="2" s="1"/>
  <c r="O3925" i="2"/>
  <c r="P3925" i="2" s="1"/>
  <c r="X3924" i="2"/>
  <c r="Y3924" i="2" s="1"/>
  <c r="O3924" i="2"/>
  <c r="P3924" i="2" s="1"/>
  <c r="E3924" i="2"/>
  <c r="D3924" i="2"/>
  <c r="X3923" i="2"/>
  <c r="Y3923" i="2" s="1"/>
  <c r="X3922" i="2"/>
  <c r="Y3922" i="2" s="1"/>
  <c r="X3921" i="2"/>
  <c r="Y3921" i="2" s="1"/>
  <c r="X3920" i="2"/>
  <c r="Y3920" i="2" s="1"/>
  <c r="O3921" i="2"/>
  <c r="P3921" i="2" s="1"/>
  <c r="X3919" i="2"/>
  <c r="Y3919" i="2" s="1"/>
  <c r="O3919" i="2"/>
  <c r="P3919" i="2" s="1"/>
  <c r="X3918" i="2"/>
  <c r="Y3918" i="2" s="1"/>
  <c r="O3918" i="2"/>
  <c r="P3918" i="2" s="1"/>
  <c r="X3917" i="2"/>
  <c r="Y3917" i="2" s="1"/>
  <c r="O3917" i="2"/>
  <c r="P3917" i="2" s="1"/>
  <c r="X3916" i="2"/>
  <c r="Y3916" i="2" s="1"/>
  <c r="O3916" i="2"/>
  <c r="P3916" i="2" s="1"/>
  <c r="X3915" i="2"/>
  <c r="Y3915" i="2" s="1"/>
  <c r="O3915" i="2"/>
  <c r="P3915" i="2" s="1"/>
  <c r="X3914" i="2"/>
  <c r="Y3914" i="2" s="1"/>
  <c r="O3914" i="2"/>
  <c r="P3914" i="2" s="1"/>
  <c r="X3913" i="2"/>
  <c r="Y3913" i="2" s="1"/>
  <c r="O3913" i="2"/>
  <c r="P3913" i="2" s="1"/>
  <c r="X3912" i="2"/>
  <c r="Y3912" i="2" s="1"/>
  <c r="O3912" i="2"/>
  <c r="P3912" i="2" s="1"/>
  <c r="X3911" i="2"/>
  <c r="Y3911" i="2" s="1"/>
  <c r="O3911" i="2"/>
  <c r="P3911" i="2" s="1"/>
  <c r="E3910" i="2"/>
  <c r="D3910" i="2"/>
  <c r="X3909" i="2"/>
  <c r="Y3909" i="2" s="1"/>
  <c r="E3909" i="2"/>
  <c r="O3909" i="2"/>
  <c r="P3909" i="2" s="1"/>
  <c r="D3909" i="2"/>
  <c r="O3907" i="2"/>
  <c r="P3907" i="2" s="1"/>
  <c r="X3906" i="2"/>
  <c r="Y3906" i="2" s="1"/>
  <c r="O3906" i="2"/>
  <c r="P3906" i="2" s="1"/>
  <c r="X3905" i="2"/>
  <c r="Y3905" i="2" s="1"/>
  <c r="O3905" i="2"/>
  <c r="P3905" i="2" s="1"/>
  <c r="X3904" i="2"/>
  <c r="Y3904" i="2" s="1"/>
  <c r="O3904" i="2"/>
  <c r="P3904" i="2" s="1"/>
  <c r="X3903" i="2"/>
  <c r="Y3903" i="2" s="1"/>
  <c r="O3903" i="2"/>
  <c r="P3903" i="2" s="1"/>
  <c r="X3902" i="2"/>
  <c r="Y3902" i="2" s="1"/>
  <c r="O3902" i="2"/>
  <c r="P3902" i="2" s="1"/>
  <c r="X3901" i="2"/>
  <c r="Y3901" i="2" s="1"/>
  <c r="O3901" i="2"/>
  <c r="P3901" i="2" s="1"/>
  <c r="E3901" i="2"/>
  <c r="D3901" i="2"/>
  <c r="X3893" i="2"/>
  <c r="Y3893" i="2" s="1"/>
  <c r="O3899" i="2"/>
  <c r="P3899" i="2" s="1"/>
  <c r="X3898" i="2"/>
  <c r="Y3898" i="2" s="1"/>
  <c r="O3898" i="2"/>
  <c r="P3898" i="2" s="1"/>
  <c r="X3897" i="2"/>
  <c r="Y3897" i="2" s="1"/>
  <c r="O3897" i="2"/>
  <c r="P3897" i="2" s="1"/>
  <c r="X3896" i="2"/>
  <c r="Y3896" i="2" s="1"/>
  <c r="O3896" i="2"/>
  <c r="P3896" i="2" s="1"/>
  <c r="X3895" i="2"/>
  <c r="Y3895" i="2" s="1"/>
  <c r="O3895" i="2"/>
  <c r="P3895" i="2" s="1"/>
  <c r="X3894" i="2"/>
  <c r="Y3894" i="2" s="1"/>
  <c r="O3894" i="2"/>
  <c r="P3894" i="2" s="1"/>
  <c r="O3893" i="2"/>
  <c r="P3893" i="2" s="1"/>
  <c r="E3893" i="2"/>
  <c r="D3893" i="2"/>
  <c r="O3885" i="2"/>
  <c r="P3885" i="2" s="1"/>
  <c r="X3885" i="2"/>
  <c r="O3891" i="2"/>
  <c r="P3891" i="2" s="1"/>
  <c r="X3890" i="2"/>
  <c r="Y3890" i="2" s="1"/>
  <c r="O3890" i="2"/>
  <c r="P3890" i="2" s="1"/>
  <c r="X3889" i="2"/>
  <c r="Y3889" i="2" s="1"/>
  <c r="O3889" i="2"/>
  <c r="P3889" i="2" s="1"/>
  <c r="X3888" i="2"/>
  <c r="Y3888" i="2" s="1"/>
  <c r="O3888" i="2"/>
  <c r="P3888" i="2" s="1"/>
  <c r="X3887" i="2"/>
  <c r="Y3887" i="2" s="1"/>
  <c r="O3887" i="2"/>
  <c r="P3887" i="2" s="1"/>
  <c r="X3886" i="2"/>
  <c r="Y3886" i="2" s="1"/>
  <c r="O3886" i="2"/>
  <c r="P3886" i="2" s="1"/>
  <c r="Y3885" i="2"/>
  <c r="E3885" i="2"/>
  <c r="D3885" i="2"/>
  <c r="X3876" i="2"/>
  <c r="Y3876" i="2" s="1"/>
  <c r="O3876" i="2"/>
  <c r="P3876" i="2" s="1"/>
  <c r="X3884" i="2"/>
  <c r="Y3884" i="2" s="1"/>
  <c r="O3884" i="2"/>
  <c r="P3884" i="2" s="1"/>
  <c r="X3883" i="2"/>
  <c r="Y3883" i="2" s="1"/>
  <c r="O3883" i="2"/>
  <c r="P3883" i="2" s="1"/>
  <c r="X3882" i="2"/>
  <c r="Y3882" i="2" s="1"/>
  <c r="O3882" i="2"/>
  <c r="P3882" i="2" s="1"/>
  <c r="X3881" i="2"/>
  <c r="Y3881" i="2" s="1"/>
  <c r="O3881" i="2"/>
  <c r="P3881" i="2" s="1"/>
  <c r="X3880" i="2"/>
  <c r="Y3880" i="2" s="1"/>
  <c r="O3880" i="2"/>
  <c r="P3880" i="2" s="1"/>
  <c r="X3879" i="2"/>
  <c r="Y3879" i="2" s="1"/>
  <c r="O3879" i="2"/>
  <c r="P3879" i="2" s="1"/>
  <c r="X3878" i="2"/>
  <c r="Y3878" i="2" s="1"/>
  <c r="O3878" i="2"/>
  <c r="P3878" i="2" s="1"/>
  <c r="X3877" i="2"/>
  <c r="Y3877" i="2" s="1"/>
  <c r="O3877" i="2"/>
  <c r="P3877" i="2" s="1"/>
  <c r="E3876" i="2"/>
  <c r="D3876" i="2"/>
  <c r="X3873" i="2"/>
  <c r="Y3873" i="2" s="1"/>
  <c r="X3875" i="2"/>
  <c r="Y3875" i="2" s="1"/>
  <c r="X3874" i="2"/>
  <c r="Y3874" i="2" s="1"/>
  <c r="X3872" i="2"/>
  <c r="Y3872" i="2" s="1"/>
  <c r="X3871" i="2"/>
  <c r="Y3871" i="2" s="1"/>
  <c r="O3871" i="2"/>
  <c r="P3871" i="2" s="1"/>
  <c r="X3870" i="2"/>
  <c r="Y3870" i="2" s="1"/>
  <c r="O3870" i="2"/>
  <c r="P3870" i="2" s="1"/>
  <c r="X3869" i="2"/>
  <c r="Y3869" i="2" s="1"/>
  <c r="O3869" i="2"/>
  <c r="P3869" i="2" s="1"/>
  <c r="X3868" i="2"/>
  <c r="Y3868" i="2" s="1"/>
  <c r="O3868" i="2"/>
  <c r="P3868" i="2" s="1"/>
  <c r="X3867" i="2"/>
  <c r="Y3867" i="2" s="1"/>
  <c r="O3867" i="2"/>
  <c r="P3867" i="2" s="1"/>
  <c r="X3866" i="2"/>
  <c r="Y3866" i="2" s="1"/>
  <c r="O3866" i="2"/>
  <c r="P3866" i="2" s="1"/>
  <c r="X3865" i="2"/>
  <c r="Y3865" i="2" s="1"/>
  <c r="O3865" i="2"/>
  <c r="P3865" i="2" s="1"/>
  <c r="X3864" i="2"/>
  <c r="Y3864" i="2" s="1"/>
  <c r="O3864" i="2"/>
  <c r="P3864" i="2" s="1"/>
  <c r="X3863" i="2"/>
  <c r="Y3863" i="2" s="1"/>
  <c r="O3863" i="2"/>
  <c r="P3863" i="2" s="1"/>
  <c r="X3862" i="2"/>
  <c r="Y3862" i="2" s="1"/>
  <c r="O3862" i="2"/>
  <c r="P3862" i="2" s="1"/>
  <c r="X3861" i="2"/>
  <c r="Y3861" i="2" s="1"/>
  <c r="O3861" i="2"/>
  <c r="P3861" i="2" s="1"/>
  <c r="E3861" i="2"/>
  <c r="D3861" i="2"/>
  <c r="X3860" i="2"/>
  <c r="Y3860" i="2" s="1"/>
  <c r="X3859" i="2"/>
  <c r="Y3859" i="2" s="1"/>
  <c r="X3858" i="2"/>
  <c r="Y3858" i="2" s="1"/>
  <c r="O3858" i="2"/>
  <c r="P3858" i="2" s="1"/>
  <c r="X3857" i="2"/>
  <c r="Y3857" i="2" s="1"/>
  <c r="O3857" i="2"/>
  <c r="P3857" i="2" s="1"/>
  <c r="X3856" i="2"/>
  <c r="Y3856" i="2" s="1"/>
  <c r="O3856" i="2"/>
  <c r="P3856" i="2" s="1"/>
  <c r="X3855" i="2"/>
  <c r="Y3855" i="2" s="1"/>
  <c r="O3855" i="2"/>
  <c r="P3855" i="2" s="1"/>
  <c r="X3854" i="2"/>
  <c r="Y3854" i="2" s="1"/>
  <c r="O3854" i="2"/>
  <c r="P3854" i="2" s="1"/>
  <c r="X3853" i="2"/>
  <c r="Y3853" i="2" s="1"/>
  <c r="O3853" i="2"/>
  <c r="P3853" i="2" s="1"/>
  <c r="X3852" i="2"/>
  <c r="Y3852" i="2" s="1"/>
  <c r="O3852" i="2"/>
  <c r="P3852" i="2" s="1"/>
  <c r="E3852" i="2"/>
  <c r="D3852" i="2"/>
  <c r="X3848" i="2"/>
  <c r="Y3848" i="2" s="1"/>
  <c r="X3847" i="2"/>
  <c r="Y3847" i="2" s="1"/>
  <c r="X3846" i="2"/>
  <c r="Y3846" i="2" s="1"/>
  <c r="O3846" i="2"/>
  <c r="P3846" i="2" s="1"/>
  <c r="X3845" i="2"/>
  <c r="Y3845" i="2" s="1"/>
  <c r="O3845" i="2"/>
  <c r="P3845" i="2" s="1"/>
  <c r="X3844" i="2"/>
  <c r="Y3844" i="2" s="1"/>
  <c r="O3844" i="2"/>
  <c r="P3844" i="2" s="1"/>
  <c r="X3843" i="2"/>
  <c r="Y3843" i="2" s="1"/>
  <c r="O3843" i="2"/>
  <c r="P3843" i="2" s="1"/>
  <c r="X3842" i="2"/>
  <c r="Y3842" i="2" s="1"/>
  <c r="O3842" i="2"/>
  <c r="P3842" i="2" s="1"/>
  <c r="X3841" i="2"/>
  <c r="Y3841" i="2" s="1"/>
  <c r="O3841" i="2"/>
  <c r="P3841" i="2" s="1"/>
  <c r="X3840" i="2"/>
  <c r="Y3840" i="2" s="1"/>
  <c r="O3840" i="2"/>
  <c r="P3840" i="2" s="1"/>
  <c r="X3839" i="2"/>
  <c r="Y3839" i="2" s="1"/>
  <c r="O3839" i="2"/>
  <c r="P3839" i="2" s="1"/>
  <c r="X3838" i="2"/>
  <c r="Y3838" i="2" s="1"/>
  <c r="O3838" i="2"/>
  <c r="P3838" i="2" s="1"/>
  <c r="X3837" i="2"/>
  <c r="Y3837" i="2" s="1"/>
  <c r="O3837" i="2"/>
  <c r="P3837" i="2" s="1"/>
  <c r="X3836" i="2"/>
  <c r="Y3836" i="2" s="1"/>
  <c r="O3836" i="2"/>
  <c r="P3836" i="2" s="1"/>
  <c r="X3835" i="2"/>
  <c r="Y3835" i="2" s="1"/>
  <c r="O3835" i="2"/>
  <c r="P3835" i="2" s="1"/>
  <c r="E3835" i="2"/>
  <c r="D3835" i="2"/>
  <c r="X3832" i="2"/>
  <c r="Y3832" i="2" s="1"/>
  <c r="O3834" i="2"/>
  <c r="P3834" i="2" s="1"/>
  <c r="O3833" i="2"/>
  <c r="P3833" i="2" s="1"/>
  <c r="O3832" i="2"/>
  <c r="P3832" i="2" s="1"/>
  <c r="X3831" i="2"/>
  <c r="Y3831" i="2" s="1"/>
  <c r="O3831" i="2"/>
  <c r="P3831" i="2" s="1"/>
  <c r="X3830" i="2"/>
  <c r="Y3830" i="2" s="1"/>
  <c r="O3830" i="2"/>
  <c r="P3830" i="2" s="1"/>
  <c r="X3829" i="2"/>
  <c r="Y3829" i="2" s="1"/>
  <c r="O3829" i="2"/>
  <c r="P3829" i="2" s="1"/>
  <c r="X3828" i="2"/>
  <c r="Y3828" i="2" s="1"/>
  <c r="O3828" i="2"/>
  <c r="P3828" i="2" s="1"/>
  <c r="X3827" i="2"/>
  <c r="Y3827" i="2" s="1"/>
  <c r="O3827" i="2"/>
  <c r="P3827" i="2" s="1"/>
  <c r="X3826" i="2"/>
  <c r="Y3826" i="2" s="1"/>
  <c r="O3826" i="2"/>
  <c r="P3826" i="2" s="1"/>
  <c r="X3825" i="2"/>
  <c r="Y3825" i="2" s="1"/>
  <c r="O3825" i="2"/>
  <c r="P3825" i="2" s="1"/>
  <c r="X3824" i="2"/>
  <c r="Y3824" i="2" s="1"/>
  <c r="O3824" i="2"/>
  <c r="P3824" i="2" s="1"/>
  <c r="X3823" i="2"/>
  <c r="Y3823" i="2" s="1"/>
  <c r="O3823" i="2"/>
  <c r="P3823" i="2" s="1"/>
  <c r="X3822" i="2"/>
  <c r="Y3822" i="2" s="1"/>
  <c r="O3822" i="2"/>
  <c r="P3822" i="2" s="1"/>
  <c r="X3821" i="2"/>
  <c r="Y3821" i="2" s="1"/>
  <c r="O3821" i="2"/>
  <c r="P3821" i="2" s="1"/>
  <c r="E3821" i="2"/>
  <c r="D3821" i="2"/>
  <c r="O3819" i="2"/>
  <c r="P3819" i="2" s="1"/>
  <c r="O3818" i="2"/>
  <c r="P3818" i="2" s="1"/>
  <c r="X3817" i="2"/>
  <c r="Y3817" i="2" s="1"/>
  <c r="O3817" i="2"/>
  <c r="P3817" i="2" s="1"/>
  <c r="X3816" i="2"/>
  <c r="Y3816" i="2" s="1"/>
  <c r="O3816" i="2"/>
  <c r="P3816" i="2" s="1"/>
  <c r="X3815" i="2"/>
  <c r="Y3815" i="2" s="1"/>
  <c r="O3815" i="2"/>
  <c r="P3815" i="2" s="1"/>
  <c r="X3814" i="2"/>
  <c r="Y3814" i="2" s="1"/>
  <c r="O3814" i="2"/>
  <c r="P3814" i="2" s="1"/>
  <c r="E3814" i="2"/>
  <c r="D3814" i="2"/>
  <c r="X3810" i="2"/>
  <c r="Y3810" i="2" s="1"/>
  <c r="O3810" i="2"/>
  <c r="P3810" i="2" s="1"/>
  <c r="O3811" i="2"/>
  <c r="P3811" i="2" s="1"/>
  <c r="X3793" i="2"/>
  <c r="Y3793" i="2" s="1"/>
  <c r="O3793" i="2"/>
  <c r="P3793" i="2" s="1"/>
  <c r="X3795" i="2"/>
  <c r="Y3795" i="2" s="1"/>
  <c r="X3794" i="2"/>
  <c r="Y3794" i="2" s="1"/>
  <c r="O3794" i="2"/>
  <c r="P3794" i="2" s="1"/>
  <c r="X3792" i="2"/>
  <c r="Y3792" i="2" s="1"/>
  <c r="O3792" i="2"/>
  <c r="P3792" i="2" s="1"/>
  <c r="X3791" i="2"/>
  <c r="Y3791" i="2" s="1"/>
  <c r="O3791" i="2"/>
  <c r="P3791" i="2" s="1"/>
  <c r="X3790" i="2"/>
  <c r="Y3790" i="2" s="1"/>
  <c r="O3790" i="2"/>
  <c r="P3790" i="2" s="1"/>
  <c r="O3787" i="2"/>
  <c r="P3787" i="2" s="1"/>
  <c r="O3786" i="2"/>
  <c r="P3786" i="2" s="1"/>
  <c r="O3785" i="2"/>
  <c r="P3785" i="2" s="1"/>
  <c r="O3784" i="2"/>
  <c r="P3784" i="2" s="1"/>
  <c r="O3783" i="2"/>
  <c r="P3783" i="2" s="1"/>
  <c r="X3762" i="2"/>
  <c r="Y3762" i="2" s="1"/>
  <c r="O3762" i="2"/>
  <c r="P3762" i="2" s="1"/>
  <c r="X3761" i="2"/>
  <c r="Y3761" i="2" s="1"/>
  <c r="O3761" i="2"/>
  <c r="P3761" i="2" s="1"/>
  <c r="X3760" i="2"/>
  <c r="Y3760" i="2" s="1"/>
  <c r="O3760" i="2"/>
  <c r="P3760" i="2" s="1"/>
  <c r="X3759" i="2"/>
  <c r="Y3759" i="2" s="1"/>
  <c r="O3759" i="2"/>
  <c r="P3759" i="2" s="1"/>
  <c r="X3758" i="2"/>
  <c r="Y3758" i="2" s="1"/>
  <c r="O3758" i="2"/>
  <c r="P3758" i="2" s="1"/>
  <c r="X3757" i="2"/>
  <c r="Y3757" i="2" s="1"/>
  <c r="O3757" i="2"/>
  <c r="P3757" i="2" s="1"/>
  <c r="X3756" i="2"/>
  <c r="Y3756" i="2" s="1"/>
  <c r="O3756" i="2"/>
  <c r="P3756" i="2" s="1"/>
  <c r="X3755" i="2"/>
  <c r="Y3755" i="2" s="1"/>
  <c r="O3755" i="2"/>
  <c r="P3755" i="2" s="1"/>
  <c r="X3754" i="2"/>
  <c r="Y3754" i="2" s="1"/>
  <c r="O3754" i="2"/>
  <c r="P3754" i="2" s="1"/>
  <c r="X3753" i="2"/>
  <c r="Y3753" i="2" s="1"/>
  <c r="O3753" i="2"/>
  <c r="P3753" i="2" s="1"/>
  <c r="E3753" i="2"/>
  <c r="D3753" i="2"/>
  <c r="X3739" i="2"/>
  <c r="Y3739" i="2" s="1"/>
  <c r="X3738" i="2"/>
  <c r="Y3738" i="2" s="1"/>
  <c r="O3739" i="2"/>
  <c r="P3739" i="2" s="1"/>
  <c r="O3738" i="2"/>
  <c r="P3738" i="2" s="1"/>
  <c r="X3741" i="2"/>
  <c r="Y3741" i="2" s="1"/>
  <c r="X3740" i="2"/>
  <c r="Y3740" i="2" s="1"/>
  <c r="X3737" i="2"/>
  <c r="Y3737" i="2" s="1"/>
  <c r="O3737" i="2"/>
  <c r="P3737" i="2" s="1"/>
  <c r="X3736" i="2"/>
  <c r="Y3736" i="2" s="1"/>
  <c r="O3736" i="2"/>
  <c r="P3736" i="2" s="1"/>
  <c r="E3736" i="2"/>
  <c r="D3736" i="2"/>
  <c r="O3722" i="2"/>
  <c r="P3722" i="2" s="1"/>
  <c r="O3708" i="2"/>
  <c r="P3708" i="2" s="1"/>
  <c r="O3707" i="2"/>
  <c r="X3683" i="2"/>
  <c r="O3683" i="2"/>
  <c r="X3682" i="2"/>
  <c r="Y3682" i="2" s="1"/>
  <c r="O3682" i="2"/>
  <c r="P3682" i="2" s="1"/>
  <c r="E3682" i="2"/>
  <c r="D3682" i="2"/>
  <c r="X3681" i="2"/>
  <c r="Y3681" i="2" s="1"/>
  <c r="O3681" i="2"/>
  <c r="P3681" i="2" s="1"/>
  <c r="E3681" i="2"/>
  <c r="D3681" i="2"/>
  <c r="X3680" i="2"/>
  <c r="Y3680" i="2" s="1"/>
  <c r="O3680" i="2"/>
  <c r="P3680" i="2" s="1"/>
  <c r="E3680" i="2"/>
  <c r="D3680" i="2"/>
  <c r="X3679" i="2"/>
  <c r="Y3679" i="2" s="1"/>
  <c r="O3679" i="2"/>
  <c r="P3679" i="2" s="1"/>
  <c r="E3679" i="2"/>
  <c r="D3679" i="2"/>
  <c r="X3678" i="2"/>
  <c r="Y3678" i="2" s="1"/>
  <c r="O3678" i="2"/>
  <c r="P3678" i="2" s="1"/>
  <c r="E3678" i="2"/>
  <c r="D3678" i="2"/>
  <c r="X3677" i="2"/>
  <c r="Y3677" i="2" s="1"/>
  <c r="O3677" i="2"/>
  <c r="P3677" i="2" s="1"/>
  <c r="E3677" i="2"/>
  <c r="D3677" i="2"/>
  <c r="X3676" i="2"/>
  <c r="O3676" i="2"/>
  <c r="X3675" i="2"/>
  <c r="Y3675" i="2" s="1"/>
  <c r="O3972" i="2"/>
  <c r="P3972" i="2" s="1"/>
  <c r="D3972" i="2"/>
  <c r="O3971" i="2"/>
  <c r="P3971" i="2" s="1"/>
  <c r="AA3971" i="2" s="1"/>
  <c r="AB3971" i="2" s="1"/>
  <c r="D3971" i="2"/>
  <c r="O3970" i="2"/>
  <c r="P3970" i="2" s="1"/>
  <c r="AA3970" i="2" s="1"/>
  <c r="AB3970" i="2" s="1"/>
  <c r="D3970" i="2"/>
  <c r="X3662" i="2"/>
  <c r="Y3662" i="2" s="1"/>
  <c r="O3662" i="2"/>
  <c r="P3662" i="2" s="1"/>
  <c r="E3662" i="2"/>
  <c r="D3662" i="2"/>
  <c r="X3661" i="2"/>
  <c r="Y3661" i="2" s="1"/>
  <c r="O3661" i="2"/>
  <c r="P3661" i="2" s="1"/>
  <c r="E3661" i="2"/>
  <c r="D3661" i="2"/>
  <c r="X3660" i="2"/>
  <c r="Y3660" i="2" s="1"/>
  <c r="O3660" i="2"/>
  <c r="P3660" i="2" s="1"/>
  <c r="E3660" i="2"/>
  <c r="D3660" i="2"/>
  <c r="X3659" i="2"/>
  <c r="Y3659" i="2" s="1"/>
  <c r="O3659" i="2"/>
  <c r="P3659" i="2" s="1"/>
  <c r="E3659" i="2"/>
  <c r="D3659" i="2"/>
  <c r="X3658" i="2"/>
  <c r="Y3658" i="2" s="1"/>
  <c r="O3658" i="2"/>
  <c r="P3658" i="2" s="1"/>
  <c r="E3658" i="2"/>
  <c r="D3658" i="2"/>
  <c r="X3657" i="2"/>
  <c r="Y3657" i="2" s="1"/>
  <c r="O3657" i="2"/>
  <c r="P3657" i="2" s="1"/>
  <c r="E3657" i="2"/>
  <c r="D3657" i="2"/>
  <c r="X3656" i="2"/>
  <c r="Y3656" i="2" s="1"/>
  <c r="O3656" i="2"/>
  <c r="P3656" i="2" s="1"/>
  <c r="E3656" i="2"/>
  <c r="D3656" i="2"/>
  <c r="X3655" i="2"/>
  <c r="Y3655" i="2" s="1"/>
  <c r="O3655" i="2"/>
  <c r="P3655" i="2" s="1"/>
  <c r="E3655" i="2"/>
  <c r="D3655" i="2"/>
  <c r="X3654" i="2"/>
  <c r="Y3654" i="2" s="1"/>
  <c r="O3654" i="2"/>
  <c r="P3654" i="2" s="1"/>
  <c r="E3654" i="2"/>
  <c r="D3654" i="2"/>
  <c r="X3653" i="2"/>
  <c r="Y3653" i="2" s="1"/>
  <c r="O3653" i="2"/>
  <c r="P3653" i="2" s="1"/>
  <c r="E3653" i="2"/>
  <c r="D3653" i="2"/>
  <c r="X3652" i="2"/>
  <c r="Y3652" i="2" s="1"/>
  <c r="O3652" i="2"/>
  <c r="P3652" i="2" s="1"/>
  <c r="E3652" i="2"/>
  <c r="D3652" i="2"/>
  <c r="X3651" i="2"/>
  <c r="Y3651" i="2" s="1"/>
  <c r="O3651" i="2"/>
  <c r="P3651" i="2" s="1"/>
  <c r="E3651" i="2"/>
  <c r="D3651" i="2"/>
  <c r="X3649" i="2"/>
  <c r="Y3649" i="2" s="1"/>
  <c r="O3649" i="2"/>
  <c r="P3649" i="2" s="1"/>
  <c r="X3648" i="2"/>
  <c r="Y3648" i="2" s="1"/>
  <c r="O3648" i="2"/>
  <c r="P3648" i="2" s="1"/>
  <c r="X3647" i="2"/>
  <c r="Y3647" i="2" s="1"/>
  <c r="O3647" i="2"/>
  <c r="P3647" i="2" s="1"/>
  <c r="X3646" i="2"/>
  <c r="Y3646" i="2" s="1"/>
  <c r="O3646" i="2"/>
  <c r="P3646" i="2" s="1"/>
  <c r="X3645" i="2"/>
  <c r="Y3645" i="2" s="1"/>
  <c r="O3645" i="2"/>
  <c r="P3645" i="2" s="1"/>
  <c r="X3644" i="2"/>
  <c r="Y3644" i="2" s="1"/>
  <c r="O3644" i="2"/>
  <c r="P3644" i="2" s="1"/>
  <c r="X3643" i="2"/>
  <c r="Y3643" i="2" s="1"/>
  <c r="O3643" i="2"/>
  <c r="P3643" i="2" s="1"/>
  <c r="X3642" i="2"/>
  <c r="Y3642" i="2" s="1"/>
  <c r="O3642" i="2"/>
  <c r="P3642" i="2" s="1"/>
  <c r="E3642" i="2"/>
  <c r="D3642" i="2"/>
  <c r="X3635" i="2"/>
  <c r="Y3635" i="2" s="1"/>
  <c r="X3636" i="2"/>
  <c r="Y3636" i="2" s="1"/>
  <c r="X3637" i="2"/>
  <c r="Y3637" i="2" s="1"/>
  <c r="X3638" i="2"/>
  <c r="Y3638" i="2" s="1"/>
  <c r="X3639" i="2"/>
  <c r="Y3639" i="2" s="1"/>
  <c r="O3635" i="2"/>
  <c r="P3635" i="2" s="1"/>
  <c r="O3636" i="2"/>
  <c r="P3636" i="2" s="1"/>
  <c r="O3637" i="2"/>
  <c r="P3637" i="2" s="1"/>
  <c r="O3638" i="2"/>
  <c r="P3638" i="2" s="1"/>
  <c r="O3639" i="2"/>
  <c r="P3639" i="2" s="1"/>
  <c r="O4102" i="2"/>
  <c r="P4102" i="2" s="1"/>
  <c r="X4101" i="2"/>
  <c r="Y4101" i="2" s="1"/>
  <c r="O4101" i="2"/>
  <c r="P4101" i="2" s="1"/>
  <c r="E4101" i="2"/>
  <c r="D4101" i="2"/>
  <c r="X4100" i="2"/>
  <c r="Y4100" i="2" s="1"/>
  <c r="O4100" i="2"/>
  <c r="P4100" i="2" s="1"/>
  <c r="X4099" i="2"/>
  <c r="Y4099" i="2" s="1"/>
  <c r="O4099" i="2"/>
  <c r="P4099" i="2" s="1"/>
  <c r="E4099" i="2"/>
  <c r="D4099" i="2"/>
  <c r="X4007" i="2"/>
  <c r="Y4007" i="2" s="1"/>
  <c r="O4007" i="2"/>
  <c r="P4007" i="2" s="1"/>
  <c r="X4002" i="2"/>
  <c r="Y4002" i="2" s="1"/>
  <c r="O4002" i="2"/>
  <c r="P4002" i="2" s="1"/>
  <c r="X3989" i="2"/>
  <c r="Y3989" i="2" s="1"/>
  <c r="O3988" i="2"/>
  <c r="O3989" i="2"/>
  <c r="P3989" i="2" s="1"/>
  <c r="O3990" i="2"/>
  <c r="P3990" i="2" s="1"/>
  <c r="O3991" i="2"/>
  <c r="P3991" i="2" s="1"/>
  <c r="X3975" i="2"/>
  <c r="Y3975" i="2" s="1"/>
  <c r="O3975" i="2"/>
  <c r="P3975" i="2" s="1"/>
  <c r="E759" i="2"/>
  <c r="X761" i="2"/>
  <c r="Y761" i="2" s="1"/>
  <c r="X760" i="2"/>
  <c r="Y760" i="2" s="1"/>
  <c r="X759" i="2"/>
  <c r="Y759" i="2" s="1"/>
  <c r="O761" i="2"/>
  <c r="P761" i="2" s="1"/>
  <c r="O760" i="2"/>
  <c r="P760" i="2" s="1"/>
  <c r="O759" i="2"/>
  <c r="P759" i="2" s="1"/>
  <c r="D759" i="2"/>
  <c r="E1880" i="2"/>
  <c r="X1880" i="2"/>
  <c r="Y1880" i="2" s="1"/>
  <c r="O1880" i="2"/>
  <c r="P1880" i="2" s="1"/>
  <c r="D1880" i="2"/>
  <c r="X4116" i="2"/>
  <c r="Y4116" i="2" s="1"/>
  <c r="X4115" i="2"/>
  <c r="Y4115" i="2" s="1"/>
  <c r="X4114" i="2"/>
  <c r="Y4114" i="2" s="1"/>
  <c r="X4113" i="2"/>
  <c r="Y4113" i="2" s="1"/>
  <c r="X4112" i="2"/>
  <c r="Y4112" i="2" s="1"/>
  <c r="X4111" i="2"/>
  <c r="Y4111" i="2" s="1"/>
  <c r="O4111" i="2"/>
  <c r="P4111" i="2" s="1"/>
  <c r="X4110" i="2"/>
  <c r="Y4110" i="2" s="1"/>
  <c r="O4110" i="2"/>
  <c r="P4110" i="2" s="1"/>
  <c r="X4109" i="2"/>
  <c r="Y4109" i="2" s="1"/>
  <c r="O4109" i="2"/>
  <c r="P4109" i="2" s="1"/>
  <c r="X4108" i="2"/>
  <c r="Y4108" i="2" s="1"/>
  <c r="O4108" i="2"/>
  <c r="P4108" i="2" s="1"/>
  <c r="X4107" i="2"/>
  <c r="Y4107" i="2" s="1"/>
  <c r="O4107" i="2"/>
  <c r="P4107" i="2" s="1"/>
  <c r="X4106" i="2"/>
  <c r="Y4106" i="2" s="1"/>
  <c r="O4106" i="2"/>
  <c r="P4106" i="2" s="1"/>
  <c r="X4105" i="2"/>
  <c r="Y4105" i="2" s="1"/>
  <c r="O4105" i="2"/>
  <c r="P4105" i="2" s="1"/>
  <c r="E4105" i="2"/>
  <c r="D4105" i="2"/>
  <c r="O3969" i="2"/>
  <c r="P3969" i="2" s="1"/>
  <c r="O3968" i="2"/>
  <c r="P3968" i="2" s="1"/>
  <c r="X3967" i="2"/>
  <c r="Y3967" i="2" s="1"/>
  <c r="O3967" i="2"/>
  <c r="P3967" i="2" s="1"/>
  <c r="X3966" i="2"/>
  <c r="Y3966" i="2" s="1"/>
  <c r="O3966" i="2"/>
  <c r="P3966" i="2" s="1"/>
  <c r="E3966" i="2"/>
  <c r="D3966" i="2"/>
  <c r="X3812" i="2"/>
  <c r="Y3812" i="2" s="1"/>
  <c r="X3809" i="2"/>
  <c r="Y3809" i="2" s="1"/>
  <c r="X3808" i="2"/>
  <c r="Y3808" i="2" s="1"/>
  <c r="X3807" i="2"/>
  <c r="Y3807" i="2" s="1"/>
  <c r="X3806" i="2"/>
  <c r="Y3806" i="2" s="1"/>
  <c r="X3805" i="2"/>
  <c r="Y3805" i="2" s="1"/>
  <c r="X3804" i="2"/>
  <c r="Y3804" i="2" s="1"/>
  <c r="X3803" i="2"/>
  <c r="Y3803" i="2" s="1"/>
  <c r="X3802" i="2"/>
  <c r="Y3802" i="2" s="1"/>
  <c r="X3801" i="2"/>
  <c r="Y3801" i="2" s="1"/>
  <c r="O3812" i="2"/>
  <c r="P3812" i="2" s="1"/>
  <c r="O3809" i="2"/>
  <c r="P3809" i="2" s="1"/>
  <c r="O3808" i="2"/>
  <c r="P3808" i="2" s="1"/>
  <c r="O3807" i="2"/>
  <c r="P3807" i="2" s="1"/>
  <c r="O3806" i="2"/>
  <c r="P3806" i="2" s="1"/>
  <c r="O3805" i="2"/>
  <c r="P3805" i="2" s="1"/>
  <c r="O3804" i="2"/>
  <c r="P3804" i="2" s="1"/>
  <c r="O3803" i="2"/>
  <c r="P3803" i="2" s="1"/>
  <c r="O3802" i="2"/>
  <c r="P3802" i="2" s="1"/>
  <c r="O3801" i="2"/>
  <c r="P3801" i="2" s="1"/>
  <c r="O3597" i="2"/>
  <c r="P3597" i="2" s="1"/>
  <c r="AA3597" i="2" s="1"/>
  <c r="AB3597" i="2" s="1"/>
  <c r="D3597" i="2"/>
  <c r="X3119" i="2"/>
  <c r="O3119" i="2"/>
  <c r="P3119" i="2" s="1"/>
  <c r="D3119" i="2"/>
  <c r="X3118" i="2"/>
  <c r="Y3118" i="2" s="1"/>
  <c r="O3118" i="2"/>
  <c r="P3118" i="2" s="1"/>
  <c r="E3118" i="2"/>
  <c r="D3118" i="2"/>
  <c r="X3117" i="2"/>
  <c r="Y3117" i="2" s="1"/>
  <c r="O3117" i="2"/>
  <c r="P3117" i="2" s="1"/>
  <c r="E3117" i="2"/>
  <c r="D3117" i="2"/>
  <c r="X3116" i="2"/>
  <c r="Y3116" i="2" s="1"/>
  <c r="O3116" i="2"/>
  <c r="P3116" i="2" s="1"/>
  <c r="E3116" i="2"/>
  <c r="D3116" i="2"/>
  <c r="X3115" i="2"/>
  <c r="Y3115" i="2" s="1"/>
  <c r="O3115" i="2"/>
  <c r="P3115" i="2" s="1"/>
  <c r="E3115" i="2"/>
  <c r="D3115" i="2"/>
  <c r="X3114" i="2"/>
  <c r="Y3114" i="2" s="1"/>
  <c r="O3114" i="2"/>
  <c r="P3114" i="2" s="1"/>
  <c r="E3114" i="2"/>
  <c r="D3114" i="2"/>
  <c r="X3113" i="2"/>
  <c r="Y3113" i="2" s="1"/>
  <c r="E3113" i="2"/>
  <c r="O3113" i="2"/>
  <c r="P3113" i="2" s="1"/>
  <c r="D3113" i="2"/>
  <c r="O1137" i="2"/>
  <c r="P1137" i="2" s="1"/>
  <c r="AA1137" i="2" s="1"/>
  <c r="AB1137" i="2" s="1"/>
  <c r="D1137" i="2"/>
  <c r="O1136" i="2"/>
  <c r="P1136" i="2" s="1"/>
  <c r="AA1136" i="2" s="1"/>
  <c r="AB1136" i="2" s="1"/>
  <c r="D1136" i="2"/>
  <c r="O3106" i="2"/>
  <c r="P3106" i="2" s="1"/>
  <c r="AA3106" i="2" s="1"/>
  <c r="AB3106" i="2" s="1"/>
  <c r="D3106" i="2"/>
  <c r="X3008" i="2"/>
  <c r="Y3008" i="2" s="1"/>
  <c r="O3008" i="2"/>
  <c r="P3008" i="2" s="1"/>
  <c r="O2951" i="2"/>
  <c r="P2951" i="2" s="1"/>
  <c r="X2628" i="2"/>
  <c r="Y2628" i="2" s="1"/>
  <c r="O2318" i="2"/>
  <c r="P2318" i="2" s="1"/>
  <c r="O2317" i="2"/>
  <c r="P2317" i="2" s="1"/>
  <c r="O2316" i="2"/>
  <c r="P2316" i="2" s="1"/>
  <c r="O841" i="2"/>
  <c r="P841" i="2" s="1"/>
  <c r="O679" i="2"/>
  <c r="P679" i="2" s="1"/>
  <c r="O678" i="2"/>
  <c r="P678" i="2" s="1"/>
  <c r="X343" i="2"/>
  <c r="Y343" i="2" s="1"/>
  <c r="O198" i="2"/>
  <c r="P198" i="2" s="1"/>
  <c r="O199" i="2"/>
  <c r="P199" i="2" s="1"/>
  <c r="O181" i="2"/>
  <c r="P181" i="2" s="1"/>
  <c r="D173" i="2"/>
  <c r="X3394" i="2"/>
  <c r="D3163" i="2"/>
  <c r="X2160" i="2"/>
  <c r="Y2160" i="2" s="1"/>
  <c r="O2161" i="2"/>
  <c r="P2161" i="2" s="1"/>
  <c r="O2152" i="2"/>
  <c r="P2152" i="2" s="1"/>
  <c r="O1332" i="2"/>
  <c r="P1332" i="2" s="1"/>
  <c r="O1331" i="2"/>
  <c r="P1331" i="2" s="1"/>
  <c r="O1330" i="2"/>
  <c r="P1330" i="2" s="1"/>
  <c r="X891" i="2"/>
  <c r="Y891" i="2" s="1"/>
  <c r="O869" i="2"/>
  <c r="X869" i="2"/>
  <c r="X868" i="2"/>
  <c r="O868" i="2"/>
  <c r="X867" i="2"/>
  <c r="O867" i="2"/>
  <c r="X866" i="2"/>
  <c r="O866" i="2"/>
  <c r="X865" i="2"/>
  <c r="O865" i="2"/>
  <c r="AA865" i="2" s="1"/>
  <c r="AB865" i="2" s="1"/>
  <c r="AA759" i="2" l="1"/>
  <c r="AB759" i="2" s="1"/>
  <c r="AA3942" i="2"/>
  <c r="AB3942" i="2" s="1"/>
  <c r="AA3929" i="2"/>
  <c r="AB3929" i="2" s="1"/>
  <c r="AA3924" i="2"/>
  <c r="AB3924" i="2" s="1"/>
  <c r="AA3814" i="2"/>
  <c r="AB3814" i="2" s="1"/>
  <c r="AA3910" i="2"/>
  <c r="AB3910" i="2" s="1"/>
  <c r="AA3909" i="2"/>
  <c r="AB3909" i="2" s="1"/>
  <c r="AA3901" i="2"/>
  <c r="AB3901" i="2" s="1"/>
  <c r="AA3893" i="2"/>
  <c r="AB3893" i="2" s="1"/>
  <c r="AA3885" i="2"/>
  <c r="AB3885" i="2" s="1"/>
  <c r="AA3876" i="2"/>
  <c r="AB3876" i="2" s="1"/>
  <c r="AA3861" i="2"/>
  <c r="AB3861" i="2" s="1"/>
  <c r="AA3852" i="2"/>
  <c r="AB3852" i="2" s="1"/>
  <c r="AA3835" i="2"/>
  <c r="AB3835" i="2" s="1"/>
  <c r="AA3821" i="2"/>
  <c r="AB3821" i="2" s="1"/>
  <c r="AA3753" i="2"/>
  <c r="AB3753" i="2" s="1"/>
  <c r="AA3736" i="2"/>
  <c r="AB3736" i="2" s="1"/>
  <c r="AA3682" i="2"/>
  <c r="AB3682" i="2" s="1"/>
  <c r="AA3681" i="2"/>
  <c r="AB3681" i="2" s="1"/>
  <c r="AA3680" i="2"/>
  <c r="AB3680" i="2" s="1"/>
  <c r="AA3683" i="2"/>
  <c r="AB3683" i="2" s="1"/>
  <c r="AA3679" i="2"/>
  <c r="AB3679" i="2" s="1"/>
  <c r="AA3678" i="2"/>
  <c r="AB3678" i="2" s="1"/>
  <c r="AA3677" i="2"/>
  <c r="AB3677" i="2" s="1"/>
  <c r="AA3652" i="2"/>
  <c r="AB3652" i="2" s="1"/>
  <c r="AA3660" i="2"/>
  <c r="AB3660" i="2" s="1"/>
  <c r="AA4099" i="2"/>
  <c r="AB4099" i="2" s="1"/>
  <c r="AA3966" i="2"/>
  <c r="AB3966" i="2" s="1"/>
  <c r="AA3972" i="2"/>
  <c r="AB3972" i="2" s="1"/>
  <c r="AA3662" i="2"/>
  <c r="AB3662" i="2" s="1"/>
  <c r="AA3661" i="2"/>
  <c r="AB3661" i="2" s="1"/>
  <c r="AA3659" i="2"/>
  <c r="AB3659" i="2" s="1"/>
  <c r="AA3658" i="2"/>
  <c r="AB3658" i="2" s="1"/>
  <c r="AA3657" i="2"/>
  <c r="AB3657" i="2" s="1"/>
  <c r="AA3655" i="2"/>
  <c r="AB3655" i="2" s="1"/>
  <c r="AA3654" i="2"/>
  <c r="AB3654" i="2" s="1"/>
  <c r="AA3653" i="2"/>
  <c r="AB3653" i="2" s="1"/>
  <c r="AA3656" i="2"/>
  <c r="AB3656" i="2" s="1"/>
  <c r="AA3651" i="2"/>
  <c r="AB3651" i="2" s="1"/>
  <c r="AA3642" i="2"/>
  <c r="AB3642" i="2" s="1"/>
  <c r="AA4101" i="2"/>
  <c r="AB4101" i="2" s="1"/>
  <c r="AA1880" i="2"/>
  <c r="AB1880" i="2" s="1"/>
  <c r="AA4105" i="2"/>
  <c r="AB4105" i="2" s="1"/>
  <c r="AA3119" i="2"/>
  <c r="AB3119" i="2" s="1"/>
  <c r="AA3118" i="2"/>
  <c r="AB3118" i="2" s="1"/>
  <c r="AA3117" i="2"/>
  <c r="AB3117" i="2" s="1"/>
  <c r="AA3116" i="2"/>
  <c r="AB3116" i="2" s="1"/>
  <c r="AA3115" i="2"/>
  <c r="AB3115" i="2" s="1"/>
  <c r="AA3114" i="2"/>
  <c r="AB3114" i="2" s="1"/>
  <c r="AA3113" i="2"/>
  <c r="AB3113" i="2" s="1"/>
  <c r="X434" i="2"/>
  <c r="Y434" i="2" s="1"/>
  <c r="O434" i="2"/>
  <c r="P434" i="2" s="1"/>
  <c r="O2335" i="2"/>
  <c r="P2335" i="2" s="1"/>
  <c r="O2334" i="2"/>
  <c r="P2334" i="2" s="1"/>
  <c r="O2333" i="2"/>
  <c r="P2333" i="2" s="1"/>
  <c r="O2332" i="2"/>
  <c r="P2332" i="2" s="1"/>
  <c r="D2332" i="2"/>
  <c r="O1996" i="2" l="1"/>
  <c r="P1996" i="2" s="1"/>
  <c r="O1995" i="2"/>
  <c r="P1995" i="2" s="1"/>
  <c r="O1994" i="2"/>
  <c r="P1994" i="2" s="1"/>
  <c r="AA1994" i="2" s="1"/>
  <c r="AB1994" i="2" s="1"/>
  <c r="D1994" i="2"/>
  <c r="O585" i="2"/>
  <c r="P585" i="2" s="1"/>
  <c r="O1048" i="2"/>
  <c r="P1048" i="2" s="1"/>
  <c r="O3332" i="2" l="1"/>
  <c r="P3332" i="2" s="1"/>
  <c r="X3332" i="2"/>
  <c r="Y3332" i="2" s="1"/>
  <c r="X3333" i="2"/>
  <c r="Y3333" i="2" s="1"/>
  <c r="O3333" i="2"/>
  <c r="P3333" i="2" s="1"/>
  <c r="D3333" i="2"/>
  <c r="O3337" i="2"/>
  <c r="P3337" i="2" s="1"/>
  <c r="O3336" i="2"/>
  <c r="P3336" i="2" s="1"/>
  <c r="O3335" i="2"/>
  <c r="P3335" i="2" s="1"/>
  <c r="O3334" i="2"/>
  <c r="P3334" i="2" s="1"/>
  <c r="X3334" i="2"/>
  <c r="Y3334" i="2" s="1"/>
  <c r="X3335" i="2"/>
  <c r="Y3335" i="2" s="1"/>
  <c r="X3336" i="2"/>
  <c r="Y3336" i="2" s="1"/>
  <c r="X3337" i="2"/>
  <c r="Y3337" i="2" s="1"/>
  <c r="X3328" i="2"/>
  <c r="Y3328" i="2" s="1"/>
  <c r="X3329" i="2"/>
  <c r="Y3329" i="2" s="1"/>
  <c r="X3330" i="2"/>
  <c r="Y3330" i="2" s="1"/>
  <c r="X3331" i="2"/>
  <c r="Y3331" i="2" s="1"/>
  <c r="X3327" i="2"/>
  <c r="Y3327" i="2" s="1"/>
  <c r="O3331" i="2"/>
  <c r="P3331" i="2" s="1"/>
  <c r="O3330" i="2"/>
  <c r="P3330" i="2" s="1"/>
  <c r="O3329" i="2"/>
  <c r="P3329" i="2" s="1"/>
  <c r="O3328" i="2"/>
  <c r="P3328" i="2" s="1"/>
  <c r="O3327" i="2"/>
  <c r="P3327" i="2" s="1"/>
  <c r="X3326" i="2"/>
  <c r="Y3326" i="2" s="1"/>
  <c r="O3326" i="2"/>
  <c r="P3326" i="2" s="1"/>
  <c r="E3326" i="2"/>
  <c r="D3326" i="2"/>
  <c r="AA3333" i="2" l="1"/>
  <c r="AB3333" i="2" s="1"/>
  <c r="AA3326" i="2"/>
  <c r="AB3326" i="2" s="1"/>
  <c r="X798" i="2"/>
  <c r="Y798" i="2" s="1"/>
  <c r="X797" i="2"/>
  <c r="Y797" i="2" s="1"/>
  <c r="O797" i="2"/>
  <c r="P797" i="2" s="1"/>
  <c r="X796" i="2"/>
  <c r="Y796" i="2" s="1"/>
  <c r="O796" i="2"/>
  <c r="P796" i="2" s="1"/>
  <c r="X795" i="2"/>
  <c r="Y795" i="2" s="1"/>
  <c r="O795" i="2"/>
  <c r="P795" i="2" s="1"/>
  <c r="X794" i="2"/>
  <c r="Y794" i="2" s="1"/>
  <c r="O794" i="2"/>
  <c r="P794" i="2" s="1"/>
  <c r="X793" i="2"/>
  <c r="Y793" i="2" s="1"/>
  <c r="O793" i="2"/>
  <c r="P793" i="2" s="1"/>
  <c r="X792" i="2"/>
  <c r="Y792" i="2" s="1"/>
  <c r="O792" i="2"/>
  <c r="P792" i="2" s="1"/>
  <c r="X791" i="2"/>
  <c r="Y791" i="2" s="1"/>
  <c r="O791" i="2"/>
  <c r="P791" i="2" s="1"/>
  <c r="X790" i="2"/>
  <c r="Y790" i="2" s="1"/>
  <c r="O790" i="2"/>
  <c r="P790" i="2" s="1"/>
  <c r="X789" i="2"/>
  <c r="Y789" i="2" s="1"/>
  <c r="O789" i="2"/>
  <c r="P789" i="2" s="1"/>
  <c r="X788" i="2"/>
  <c r="Y788" i="2" s="1"/>
  <c r="O788" i="2"/>
  <c r="P788" i="2" s="1"/>
  <c r="X787" i="2"/>
  <c r="Y787" i="2" s="1"/>
  <c r="O787" i="2"/>
  <c r="P787" i="2" s="1"/>
  <c r="X786" i="2"/>
  <c r="Y786" i="2" s="1"/>
  <c r="O786" i="2"/>
  <c r="P786" i="2" s="1"/>
  <c r="O776" i="2"/>
  <c r="P776" i="2" s="1"/>
  <c r="O777" i="2"/>
  <c r="P777" i="2" s="1"/>
  <c r="O778" i="2"/>
  <c r="P778" i="2" s="1"/>
  <c r="O779" i="2"/>
  <c r="P779" i="2" s="1"/>
  <c r="O780" i="2"/>
  <c r="P780" i="2" s="1"/>
  <c r="O781" i="2"/>
  <c r="P781" i="2" s="1"/>
  <c r="O782" i="2"/>
  <c r="P782" i="2" s="1"/>
  <c r="O783" i="2"/>
  <c r="P783" i="2" s="1"/>
  <c r="O775" i="2"/>
  <c r="P775" i="2" s="1"/>
  <c r="O1161" i="2"/>
  <c r="Y287" i="2"/>
  <c r="X284" i="2"/>
  <c r="Y284" i="2" s="1"/>
  <c r="X285" i="2"/>
  <c r="Y285" i="2" s="1"/>
  <c r="X286" i="2"/>
  <c r="Y286" i="2" s="1"/>
  <c r="X3214" i="2"/>
  <c r="Y3214" i="2" s="1"/>
  <c r="O3214" i="2"/>
  <c r="P3214" i="2" s="1"/>
  <c r="X3213" i="2"/>
  <c r="Y3213" i="2" s="1"/>
  <c r="O3213" i="2"/>
  <c r="P3213" i="2" s="1"/>
  <c r="O2763" i="2"/>
  <c r="X2073" i="2" l="1"/>
  <c r="Y2073" i="2" s="1"/>
  <c r="X804" i="2"/>
  <c r="Y804" i="2" s="1"/>
  <c r="X803" i="2"/>
  <c r="Y803" i="2" s="1"/>
  <c r="O804" i="2"/>
  <c r="P804" i="2" s="1"/>
  <c r="O803" i="2"/>
  <c r="P803" i="2" s="1"/>
  <c r="E756" i="2"/>
  <c r="D756" i="2"/>
  <c r="X763" i="2"/>
  <c r="X758" i="2"/>
  <c r="Y758" i="2" s="1"/>
  <c r="X757" i="2"/>
  <c r="Y757" i="2" s="1"/>
  <c r="X756" i="2"/>
  <c r="Y756" i="2" s="1"/>
  <c r="O758" i="2"/>
  <c r="P758" i="2" s="1"/>
  <c r="O757" i="2"/>
  <c r="P757" i="2" s="1"/>
  <c r="O756" i="2"/>
  <c r="P756" i="2" s="1"/>
  <c r="AA756" i="2" s="1"/>
  <c r="AB756" i="2" s="1"/>
  <c r="O691" i="2"/>
  <c r="P691" i="2" s="1"/>
  <c r="O607" i="2"/>
  <c r="P607" i="2" s="1"/>
  <c r="O394" i="2"/>
  <c r="P394" i="2" s="1"/>
  <c r="O2932" i="2"/>
  <c r="P2932" i="2" s="1"/>
  <c r="O2529" i="2"/>
  <c r="P2529" i="2" s="1"/>
  <c r="X2500" i="2"/>
  <c r="X2506" i="2"/>
  <c r="Y2506" i="2" s="1"/>
  <c r="O2506" i="2"/>
  <c r="P2506" i="2" s="1"/>
  <c r="X2505" i="2"/>
  <c r="Y2505" i="2" s="1"/>
  <c r="O2505" i="2"/>
  <c r="P2505" i="2" s="1"/>
  <c r="X2504" i="2"/>
  <c r="Y2504" i="2" s="1"/>
  <c r="O2504" i="2"/>
  <c r="P2504" i="2" s="1"/>
  <c r="X2503" i="2"/>
  <c r="Y2503" i="2" s="1"/>
  <c r="O2503" i="2"/>
  <c r="P2503" i="2" s="1"/>
  <c r="X2502" i="2"/>
  <c r="Y2502" i="2" s="1"/>
  <c r="O2502" i="2"/>
  <c r="P2502" i="2" s="1"/>
  <c r="X2501" i="2"/>
  <c r="Y2501" i="2" s="1"/>
  <c r="O2501" i="2"/>
  <c r="P2501" i="2" s="1"/>
  <c r="X2497" i="2"/>
  <c r="Y2497" i="2" s="1"/>
  <c r="O2497" i="2"/>
  <c r="P2497" i="2" s="1"/>
  <c r="O2224" i="2"/>
  <c r="P2224" i="2" s="1"/>
  <c r="O2223" i="2"/>
  <c r="P2223" i="2" s="1"/>
  <c r="O2219" i="2"/>
  <c r="P2219" i="2" s="1"/>
  <c r="O2218" i="2"/>
  <c r="P2218" i="2" s="1"/>
  <c r="O2217" i="2"/>
  <c r="P2217" i="2" s="1"/>
  <c r="D2217" i="2"/>
  <c r="O2216" i="2"/>
  <c r="P2216" i="2" s="1"/>
  <c r="X2216" i="2"/>
  <c r="Y2216" i="2" s="1"/>
  <c r="X1947" i="2"/>
  <c r="Y1947" i="2" s="1"/>
  <c r="X1954" i="2"/>
  <c r="Y1954" i="2" s="1"/>
  <c r="X1953" i="2"/>
  <c r="Y1953" i="2" s="1"/>
  <c r="X1952" i="2"/>
  <c r="Y1952" i="2" s="1"/>
  <c r="X1951" i="2"/>
  <c r="Y1951" i="2" s="1"/>
  <c r="X1950" i="2"/>
  <c r="Y1950" i="2" s="1"/>
  <c r="X1949" i="2"/>
  <c r="Y1949" i="2" s="1"/>
  <c r="X1948" i="2"/>
  <c r="Y1948" i="2" s="1"/>
  <c r="O1916" i="2"/>
  <c r="P1916" i="2" s="1"/>
  <c r="O1917" i="2"/>
  <c r="P1917" i="2" s="1"/>
  <c r="O1852" i="2"/>
  <c r="P1852" i="2" s="1"/>
  <c r="O1851" i="2"/>
  <c r="P1851" i="2" s="1"/>
  <c r="O1850" i="2"/>
  <c r="P1850" i="2" s="1"/>
  <c r="O1849" i="2"/>
  <c r="P1849" i="2" s="1"/>
  <c r="O1848" i="2"/>
  <c r="P1848" i="2" s="1"/>
  <c r="O1847" i="2"/>
  <c r="P1847" i="2" s="1"/>
  <c r="O1846" i="2"/>
  <c r="P1846" i="2" s="1"/>
  <c r="O1845" i="2"/>
  <c r="P1845" i="2" s="1"/>
  <c r="AA1845" i="2" s="1"/>
  <c r="AB1845" i="2" s="1"/>
  <c r="D1845" i="2"/>
  <c r="O1844" i="2"/>
  <c r="P1844" i="2" s="1"/>
  <c r="O1843" i="2"/>
  <c r="P1843" i="2" s="1"/>
  <c r="O1842" i="2"/>
  <c r="P1842" i="2" s="1"/>
  <c r="O1841" i="2"/>
  <c r="P1841" i="2" s="1"/>
  <c r="O1840" i="2"/>
  <c r="P1840" i="2" s="1"/>
  <c r="O1839" i="2"/>
  <c r="P1839" i="2" s="1"/>
  <c r="AA1839" i="2" s="1"/>
  <c r="AB1839" i="2" s="1"/>
  <c r="D1839" i="2"/>
  <c r="O1838" i="2"/>
  <c r="P1838" i="2" s="1"/>
  <c r="O1837" i="2"/>
  <c r="P1837" i="2" s="1"/>
  <c r="O1836" i="2"/>
  <c r="P1836" i="2" s="1"/>
  <c r="O1835" i="2"/>
  <c r="P1835" i="2" s="1"/>
  <c r="O1834" i="2"/>
  <c r="P1834" i="2" s="1"/>
  <c r="O1833" i="2"/>
  <c r="P1833" i="2" s="1"/>
  <c r="O1832" i="2"/>
  <c r="P1832" i="2" s="1"/>
  <c r="AA1832" i="2" s="1"/>
  <c r="AB1832" i="2" s="1"/>
  <c r="D1832" i="2"/>
  <c r="O1830" i="2"/>
  <c r="P1830" i="2" s="1"/>
  <c r="O1829" i="2"/>
  <c r="P1829" i="2" s="1"/>
  <c r="O1828" i="2"/>
  <c r="P1828" i="2" s="1"/>
  <c r="O1827" i="2"/>
  <c r="P1827" i="2" s="1"/>
  <c r="O1826" i="2"/>
  <c r="P1826" i="2" s="1"/>
  <c r="O1825" i="2"/>
  <c r="P1825" i="2" s="1"/>
  <c r="O1824" i="2"/>
  <c r="P1824" i="2" s="1"/>
  <c r="O1823" i="2"/>
  <c r="P1823" i="2" s="1"/>
  <c r="AA1823" i="2" s="1"/>
  <c r="AB1823" i="2" s="1"/>
  <c r="D1823" i="2"/>
  <c r="O1822" i="2"/>
  <c r="P1822" i="2" s="1"/>
  <c r="O1821" i="2"/>
  <c r="P1821" i="2" s="1"/>
  <c r="O1820" i="2"/>
  <c r="P1820" i="2" s="1"/>
  <c r="O1819" i="2"/>
  <c r="P1819" i="2" s="1"/>
  <c r="O1818" i="2"/>
  <c r="P1818" i="2" s="1"/>
  <c r="O1817" i="2"/>
  <c r="P1817" i="2" s="1"/>
  <c r="O1816" i="2"/>
  <c r="P1816" i="2" s="1"/>
  <c r="O1815" i="2"/>
  <c r="P1815" i="2" s="1"/>
  <c r="O1814" i="2"/>
  <c r="P1814" i="2" s="1"/>
  <c r="O1813" i="2"/>
  <c r="P1813" i="2" s="1"/>
  <c r="AA1813" i="2" s="1"/>
  <c r="AB1813" i="2" s="1"/>
  <c r="D1813" i="2"/>
  <c r="O1799" i="2"/>
  <c r="P1799" i="2" s="1"/>
  <c r="AA2217" i="2" l="1"/>
  <c r="AB2217" i="2" s="1"/>
  <c r="O1597" i="2"/>
  <c r="P1597" i="2" s="1"/>
  <c r="O1596" i="2"/>
  <c r="P1596" i="2" s="1"/>
  <c r="O1595" i="2"/>
  <c r="P1595" i="2" s="1"/>
  <c r="O1594" i="2"/>
  <c r="P1594" i="2" s="1"/>
  <c r="O1593" i="2"/>
  <c r="P1593" i="2" s="1"/>
  <c r="O1592" i="2"/>
  <c r="P1592" i="2" s="1"/>
  <c r="O1586" i="2"/>
  <c r="P1586" i="2" s="1"/>
  <c r="O1511" i="2"/>
  <c r="P1511" i="2" s="1"/>
  <c r="O1302" i="2"/>
  <c r="P1302" i="2" s="1"/>
  <c r="O1301" i="2"/>
  <c r="P1301" i="2" s="1"/>
  <c r="O1300" i="2"/>
  <c r="P1300" i="2" s="1"/>
  <c r="O1299" i="2"/>
  <c r="P1299" i="2" s="1"/>
  <c r="O1298" i="2"/>
  <c r="P1298" i="2" s="1"/>
  <c r="O1297" i="2"/>
  <c r="P1297" i="2" s="1"/>
  <c r="X2603" i="2" l="1"/>
  <c r="Y2603" i="2" s="1"/>
  <c r="X2602" i="2"/>
  <c r="Y2602" i="2" s="1"/>
  <c r="X2601" i="2"/>
  <c r="Y2601" i="2" s="1"/>
  <c r="E2596" i="2"/>
  <c r="X2600" i="2"/>
  <c r="Y2600" i="2" s="1"/>
  <c r="X2599" i="2"/>
  <c r="Y2599" i="2" s="1"/>
  <c r="X2598" i="2"/>
  <c r="Y2598" i="2" s="1"/>
  <c r="X2597" i="2"/>
  <c r="Y2597" i="2" s="1"/>
  <c r="X2596" i="2"/>
  <c r="Y2596" i="2" s="1"/>
  <c r="O2605" i="2"/>
  <c r="P2605" i="2" s="1"/>
  <c r="O2604" i="2"/>
  <c r="P2604" i="2" s="1"/>
  <c r="O2603" i="2"/>
  <c r="P2603" i="2" s="1"/>
  <c r="O2602" i="2"/>
  <c r="P2602" i="2" s="1"/>
  <c r="O2601" i="2"/>
  <c r="P2601" i="2" s="1"/>
  <c r="O2600" i="2"/>
  <c r="P2600" i="2" s="1"/>
  <c r="O2599" i="2"/>
  <c r="P2599" i="2" s="1"/>
  <c r="O2598" i="2"/>
  <c r="P2598" i="2" s="1"/>
  <c r="O2597" i="2"/>
  <c r="P2597" i="2" s="1"/>
  <c r="O2596" i="2"/>
  <c r="P2596" i="2" s="1"/>
  <c r="D2596" i="2"/>
  <c r="X2383" i="2"/>
  <c r="Y2383" i="2" s="1"/>
  <c r="O2383" i="2"/>
  <c r="P2383" i="2" s="1"/>
  <c r="X2341" i="2"/>
  <c r="Y2341" i="2" s="1"/>
  <c r="X2340" i="2"/>
  <c r="Y2340" i="2" s="1"/>
  <c r="X2339" i="2"/>
  <c r="Y2339" i="2" s="1"/>
  <c r="X2338" i="2"/>
  <c r="Y2338" i="2" s="1"/>
  <c r="X2331" i="2"/>
  <c r="Y2331" i="2" s="1"/>
  <c r="X2330" i="2"/>
  <c r="Y2330" i="2" s="1"/>
  <c r="X2329" i="2"/>
  <c r="Y2329" i="2" s="1"/>
  <c r="O2345" i="2"/>
  <c r="P2345" i="2" s="1"/>
  <c r="O2344" i="2"/>
  <c r="P2344" i="2" s="1"/>
  <c r="O2343" i="2"/>
  <c r="P2343" i="2" s="1"/>
  <c r="O2342" i="2"/>
  <c r="P2342" i="2" s="1"/>
  <c r="O2341" i="2"/>
  <c r="P2341" i="2" s="1"/>
  <c r="O2340" i="2"/>
  <c r="P2340" i="2" s="1"/>
  <c r="O2339" i="2"/>
  <c r="P2339" i="2" s="1"/>
  <c r="O2338" i="2"/>
  <c r="P2338" i="2" s="1"/>
  <c r="O1970" i="2"/>
  <c r="P1970" i="2" s="1"/>
  <c r="X955" i="2"/>
  <c r="Y955" i="2" s="1"/>
  <c r="X954" i="2"/>
  <c r="Y954" i="2" s="1"/>
  <c r="X2242" i="2"/>
  <c r="Y2242" i="2" s="1"/>
  <c r="O2242" i="2"/>
  <c r="P2242" i="2" s="1"/>
  <c r="O1027" i="2"/>
  <c r="P1027" i="2" s="1"/>
  <c r="O257" i="2"/>
  <c r="P257" i="2" s="1"/>
  <c r="X3813" i="2"/>
  <c r="Y3813" i="2" s="1"/>
  <c r="O3813" i="2"/>
  <c r="P3813" i="2" s="1"/>
  <c r="X3800" i="2"/>
  <c r="Y3800" i="2" s="1"/>
  <c r="O3800" i="2"/>
  <c r="P3800" i="2" s="1"/>
  <c r="E3800" i="2"/>
  <c r="D3800" i="2"/>
  <c r="O3641" i="2"/>
  <c r="P3641" i="2" s="1"/>
  <c r="X3640" i="2"/>
  <c r="Y3640" i="2" s="1"/>
  <c r="O3640" i="2"/>
  <c r="P3640" i="2" s="1"/>
  <c r="X3634" i="2"/>
  <c r="Y3634" i="2" s="1"/>
  <c r="O3634" i="2"/>
  <c r="P3634" i="2" s="1"/>
  <c r="X3633" i="2"/>
  <c r="Y3633" i="2" s="1"/>
  <c r="O3633" i="2"/>
  <c r="P3633" i="2" s="1"/>
  <c r="E3633" i="2"/>
  <c r="D3633" i="2"/>
  <c r="E3107" i="2"/>
  <c r="D3107" i="2"/>
  <c r="O3083" i="2"/>
  <c r="P3083" i="2" s="1"/>
  <c r="AA3083" i="2" s="1"/>
  <c r="AB3083" i="2" s="1"/>
  <c r="D3083" i="2"/>
  <c r="X802" i="2"/>
  <c r="Y802" i="2" s="1"/>
  <c r="O802" i="2"/>
  <c r="P802" i="2" s="1"/>
  <c r="AA802" i="2" s="1"/>
  <c r="AB802" i="2" s="1"/>
  <c r="E802" i="2"/>
  <c r="D802" i="2"/>
  <c r="O800" i="2"/>
  <c r="P800" i="2" s="1"/>
  <c r="X785" i="2"/>
  <c r="Y785" i="2" s="1"/>
  <c r="O785" i="2"/>
  <c r="P785" i="2" s="1"/>
  <c r="E785" i="2"/>
  <c r="D785" i="2"/>
  <c r="X784" i="2"/>
  <c r="Y784" i="2" s="1"/>
  <c r="X774" i="2"/>
  <c r="Y774" i="2" s="1"/>
  <c r="E774" i="2"/>
  <c r="O784" i="2"/>
  <c r="P784" i="2" s="1"/>
  <c r="O774" i="2"/>
  <c r="P774" i="2" s="1"/>
  <c r="AA774" i="2" s="1"/>
  <c r="AB774" i="2" s="1"/>
  <c r="D774" i="2"/>
  <c r="X2794" i="2"/>
  <c r="Y2794" i="2" s="1"/>
  <c r="X2796" i="2"/>
  <c r="Y2796" i="2" s="1"/>
  <c r="O2796" i="2"/>
  <c r="P2796" i="2" s="1"/>
  <c r="X2795" i="2"/>
  <c r="Y2795" i="2" s="1"/>
  <c r="O2795" i="2"/>
  <c r="P2795" i="2" s="1"/>
  <c r="O2794" i="2"/>
  <c r="P2794" i="2" s="1"/>
  <c r="E2794" i="2"/>
  <c r="D2794" i="2"/>
  <c r="E2500" i="2"/>
  <c r="Y2507" i="2"/>
  <c r="Y2500" i="2"/>
  <c r="O2507" i="2"/>
  <c r="P2507" i="2" s="1"/>
  <c r="O2500" i="2"/>
  <c r="P2500" i="2" s="1"/>
  <c r="D2500" i="2"/>
  <c r="O3624" i="2"/>
  <c r="P3624" i="2" s="1"/>
  <c r="AA3624" i="2" s="1"/>
  <c r="AB3624" i="2" s="1"/>
  <c r="D3624" i="2"/>
  <c r="O3623" i="2"/>
  <c r="P3623" i="2" s="1"/>
  <c r="AA3623" i="2" s="1"/>
  <c r="AB3623" i="2" s="1"/>
  <c r="D3623" i="2"/>
  <c r="O3622" i="2"/>
  <c r="P3622" i="2" s="1"/>
  <c r="AA3622" i="2" s="1"/>
  <c r="AB3622" i="2" s="1"/>
  <c r="D3622" i="2"/>
  <c r="O3621" i="2"/>
  <c r="P3621" i="2" s="1"/>
  <c r="AA3621" i="2" s="1"/>
  <c r="AB3621" i="2" s="1"/>
  <c r="D3621" i="2"/>
  <c r="O3620" i="2"/>
  <c r="P3620" i="2" s="1"/>
  <c r="AA3620" i="2" s="1"/>
  <c r="AB3620" i="2" s="1"/>
  <c r="D3620" i="2"/>
  <c r="O3619" i="2"/>
  <c r="P3619" i="2" s="1"/>
  <c r="AA3619" i="2" s="1"/>
  <c r="AB3619" i="2" s="1"/>
  <c r="D3619" i="2"/>
  <c r="O3618" i="2"/>
  <c r="P3618" i="2" s="1"/>
  <c r="AA3618" i="2" s="1"/>
  <c r="AB3618" i="2" s="1"/>
  <c r="D3618" i="2"/>
  <c r="O3617" i="2"/>
  <c r="P3617" i="2" s="1"/>
  <c r="AA3617" i="2" s="1"/>
  <c r="AB3617" i="2" s="1"/>
  <c r="D3617" i="2"/>
  <c r="O3616" i="2"/>
  <c r="P3616" i="2" s="1"/>
  <c r="AA3616" i="2" s="1"/>
  <c r="AB3616" i="2" s="1"/>
  <c r="D3616" i="2"/>
  <c r="O3615" i="2"/>
  <c r="P3615" i="2" s="1"/>
  <c r="AA3615" i="2" s="1"/>
  <c r="AB3615" i="2" s="1"/>
  <c r="D3615" i="2"/>
  <c r="D799" i="2"/>
  <c r="O799" i="2"/>
  <c r="P799" i="2" s="1"/>
  <c r="AA799" i="2" s="1"/>
  <c r="AB799" i="2" s="1"/>
  <c r="X680" i="2"/>
  <c r="Y680" i="2" s="1"/>
  <c r="X150" i="2"/>
  <c r="Y150" i="2" s="1"/>
  <c r="O126" i="2"/>
  <c r="P126" i="2" s="1"/>
  <c r="O79" i="2"/>
  <c r="P79" i="2" s="1"/>
  <c r="X441" i="2"/>
  <c r="Y441" i="2" s="1"/>
  <c r="X440" i="2"/>
  <c r="Y440" i="2" s="1"/>
  <c r="O441" i="2"/>
  <c r="P441" i="2" s="1"/>
  <c r="O440" i="2"/>
  <c r="P440" i="2" s="1"/>
  <c r="X398" i="2"/>
  <c r="Y398" i="2" s="1"/>
  <c r="X2337" i="2"/>
  <c r="Y2337" i="2" s="1"/>
  <c r="O2337" i="2"/>
  <c r="P2337" i="2" s="1"/>
  <c r="E2337" i="2"/>
  <c r="D2337" i="2"/>
  <c r="O754" i="2"/>
  <c r="O1049" i="2"/>
  <c r="P1049" i="2" s="1"/>
  <c r="AA785" i="2" l="1"/>
  <c r="AB785" i="2" s="1"/>
  <c r="AA2500" i="2"/>
  <c r="AB2500" i="2" s="1"/>
  <c r="AA2596" i="2"/>
  <c r="AB2596" i="2" s="1"/>
  <c r="AA3633" i="2"/>
  <c r="AB3633" i="2" s="1"/>
  <c r="AA3800" i="2"/>
  <c r="AB3800" i="2" s="1"/>
  <c r="AA2337" i="2"/>
  <c r="AB2337" i="2" s="1"/>
  <c r="O2330" i="2"/>
  <c r="P2330" i="2" s="1"/>
  <c r="X2244" i="2"/>
  <c r="Y2244" i="2" s="1"/>
  <c r="O2231" i="2"/>
  <c r="P2231" i="2" s="1"/>
  <c r="O2073" i="2"/>
  <c r="P2073" i="2" s="1"/>
  <c r="X652" i="2"/>
  <c r="Y652" i="2" s="1"/>
  <c r="O814" i="2"/>
  <c r="P814" i="2" s="1"/>
  <c r="AA814" i="2" s="1"/>
  <c r="AB814" i="2" s="1"/>
  <c r="D814" i="2"/>
  <c r="O1222" i="2"/>
  <c r="P1222" i="2" s="1"/>
  <c r="X1449" i="2"/>
  <c r="Y1449" i="2" s="1"/>
  <c r="O1449" i="2"/>
  <c r="P1449" i="2" s="1"/>
  <c r="O3706" i="2"/>
  <c r="X4103" i="2"/>
  <c r="Y4103" i="2" s="1"/>
  <c r="O4103" i="2"/>
  <c r="P4103" i="2" s="1"/>
  <c r="E4103" i="2"/>
  <c r="D4103" i="2"/>
  <c r="X4092" i="2"/>
  <c r="Y4092" i="2" s="1"/>
  <c r="O4092" i="2"/>
  <c r="P4092" i="2" s="1"/>
  <c r="X4091" i="2"/>
  <c r="Y4091" i="2" s="1"/>
  <c r="O4091" i="2"/>
  <c r="P4091" i="2" s="1"/>
  <c r="X4090" i="2"/>
  <c r="Y4090" i="2" s="1"/>
  <c r="O4090" i="2"/>
  <c r="P4090" i="2" s="1"/>
  <c r="X4089" i="2"/>
  <c r="Y4089" i="2" s="1"/>
  <c r="O4089" i="2"/>
  <c r="P4089" i="2" s="1"/>
  <c r="X4088" i="2"/>
  <c r="Y4088" i="2" s="1"/>
  <c r="O4088" i="2"/>
  <c r="P4088" i="2" s="1"/>
  <c r="X4087" i="2"/>
  <c r="Y4087" i="2" s="1"/>
  <c r="O4087" i="2"/>
  <c r="P4087" i="2" s="1"/>
  <c r="X4086" i="2"/>
  <c r="Y4086" i="2" s="1"/>
  <c r="O4086" i="2"/>
  <c r="P4086" i="2" s="1"/>
  <c r="X4085" i="2"/>
  <c r="Y4085" i="2" s="1"/>
  <c r="O4085" i="2"/>
  <c r="P4085" i="2" s="1"/>
  <c r="E4085" i="2"/>
  <c r="D4085" i="2"/>
  <c r="X4082" i="2"/>
  <c r="Y4082" i="2" s="1"/>
  <c r="X4081" i="2"/>
  <c r="Y4081" i="2" s="1"/>
  <c r="O4081" i="2"/>
  <c r="P4081" i="2" s="1"/>
  <c r="X4080" i="2"/>
  <c r="Y4080" i="2" s="1"/>
  <c r="O4080" i="2"/>
  <c r="P4080" i="2" s="1"/>
  <c r="X4079" i="2"/>
  <c r="Y4079" i="2" s="1"/>
  <c r="O4079" i="2"/>
  <c r="P4079" i="2" s="1"/>
  <c r="X4078" i="2"/>
  <c r="Y4078" i="2" s="1"/>
  <c r="O4078" i="2"/>
  <c r="P4078" i="2" s="1"/>
  <c r="X4077" i="2"/>
  <c r="Y4077" i="2" s="1"/>
  <c r="O4077" i="2"/>
  <c r="P4077" i="2" s="1"/>
  <c r="X4076" i="2"/>
  <c r="Y4076" i="2" s="1"/>
  <c r="O4076" i="2"/>
  <c r="P4076" i="2" s="1"/>
  <c r="X4075" i="2"/>
  <c r="Y4075" i="2" s="1"/>
  <c r="O4075" i="2"/>
  <c r="P4075" i="2" s="1"/>
  <c r="X4074" i="2"/>
  <c r="Y4074" i="2" s="1"/>
  <c r="O4074" i="2"/>
  <c r="P4074" i="2" s="1"/>
  <c r="X4073" i="2"/>
  <c r="Y4073" i="2" s="1"/>
  <c r="O4073" i="2"/>
  <c r="P4073" i="2" s="1"/>
  <c r="X4072" i="2"/>
  <c r="Y4072" i="2" s="1"/>
  <c r="O4072" i="2"/>
  <c r="P4072" i="2" s="1"/>
  <c r="X4071" i="2"/>
  <c r="Y4071" i="2" s="1"/>
  <c r="O4071" i="2"/>
  <c r="P4071" i="2" s="1"/>
  <c r="E4071" i="2"/>
  <c r="D4071" i="2"/>
  <c r="X4070" i="2"/>
  <c r="Y4070" i="2" s="1"/>
  <c r="O4070" i="2"/>
  <c r="P4070" i="2" s="1"/>
  <c r="X4069" i="2"/>
  <c r="Y4069" i="2" s="1"/>
  <c r="O4069" i="2"/>
  <c r="P4069" i="2" s="1"/>
  <c r="X4068" i="2"/>
  <c r="Y4068" i="2" s="1"/>
  <c r="O4068" i="2"/>
  <c r="P4068" i="2" s="1"/>
  <c r="X4067" i="2"/>
  <c r="Y4067" i="2" s="1"/>
  <c r="O4067" i="2"/>
  <c r="P4067" i="2" s="1"/>
  <c r="X4066" i="2"/>
  <c r="Y4066" i="2" s="1"/>
  <c r="O4066" i="2"/>
  <c r="P4066" i="2" s="1"/>
  <c r="X4065" i="2"/>
  <c r="Y4065" i="2" s="1"/>
  <c r="O4065" i="2"/>
  <c r="P4065" i="2" s="1"/>
  <c r="X4064" i="2"/>
  <c r="Y4064" i="2" s="1"/>
  <c r="O4064" i="2"/>
  <c r="P4064" i="2" s="1"/>
  <c r="X4063" i="2"/>
  <c r="Y4063" i="2" s="1"/>
  <c r="O4063" i="2"/>
  <c r="P4063" i="2" s="1"/>
  <c r="X4062" i="2"/>
  <c r="Y4062" i="2" s="1"/>
  <c r="O4062" i="2"/>
  <c r="P4062" i="2" s="1"/>
  <c r="X4061" i="2"/>
  <c r="Y4061" i="2" s="1"/>
  <c r="O4061" i="2"/>
  <c r="P4061" i="2" s="1"/>
  <c r="X4060" i="2"/>
  <c r="Y4060" i="2" s="1"/>
  <c r="O4060" i="2"/>
  <c r="P4060" i="2" s="1"/>
  <c r="X4059" i="2"/>
  <c r="Y4059" i="2" s="1"/>
  <c r="O4059" i="2"/>
  <c r="P4059" i="2" s="1"/>
  <c r="X4058" i="2"/>
  <c r="Y4058" i="2" s="1"/>
  <c r="O4058" i="2"/>
  <c r="P4058" i="2" s="1"/>
  <c r="X4057" i="2"/>
  <c r="Y4057" i="2" s="1"/>
  <c r="O4057" i="2"/>
  <c r="P4057" i="2" s="1"/>
  <c r="X4056" i="2"/>
  <c r="Y4056" i="2" s="1"/>
  <c r="O4056" i="2"/>
  <c r="P4056" i="2" s="1"/>
  <c r="X4055" i="2"/>
  <c r="Y4055" i="2" s="1"/>
  <c r="O4055" i="2"/>
  <c r="P4055" i="2" s="1"/>
  <c r="X4054" i="2"/>
  <c r="Y4054" i="2" s="1"/>
  <c r="O4054" i="2"/>
  <c r="P4054" i="2" s="1"/>
  <c r="X4053" i="2"/>
  <c r="Y4053" i="2" s="1"/>
  <c r="O4053" i="2"/>
  <c r="P4053" i="2" s="1"/>
  <c r="X4052" i="2"/>
  <c r="Y4052" i="2" s="1"/>
  <c r="O4052" i="2"/>
  <c r="P4052" i="2" s="1"/>
  <c r="E4052" i="2"/>
  <c r="D4052" i="2"/>
  <c r="X4050" i="2"/>
  <c r="Y4050" i="2" s="1"/>
  <c r="X4049" i="2"/>
  <c r="Y4049" i="2" s="1"/>
  <c r="O4049" i="2"/>
  <c r="P4049" i="2" s="1"/>
  <c r="X4048" i="2"/>
  <c r="Y4048" i="2" s="1"/>
  <c r="O4048" i="2"/>
  <c r="P4048" i="2" s="1"/>
  <c r="X4047" i="2"/>
  <c r="Y4047" i="2" s="1"/>
  <c r="O4047" i="2"/>
  <c r="P4047" i="2" s="1"/>
  <c r="X4046" i="2"/>
  <c r="Y4046" i="2" s="1"/>
  <c r="O4046" i="2"/>
  <c r="P4046" i="2" s="1"/>
  <c r="X4045" i="2"/>
  <c r="Y4045" i="2" s="1"/>
  <c r="O4045" i="2"/>
  <c r="P4045" i="2" s="1"/>
  <c r="X4044" i="2"/>
  <c r="Y4044" i="2" s="1"/>
  <c r="O4044" i="2"/>
  <c r="P4044" i="2" s="1"/>
  <c r="X4043" i="2"/>
  <c r="Y4043" i="2" s="1"/>
  <c r="O4043" i="2"/>
  <c r="P4043" i="2" s="1"/>
  <c r="X4042" i="2"/>
  <c r="Y4042" i="2" s="1"/>
  <c r="O4042" i="2"/>
  <c r="P4042" i="2" s="1"/>
  <c r="X4041" i="2"/>
  <c r="Y4041" i="2" s="1"/>
  <c r="O4041" i="2"/>
  <c r="P4041" i="2" s="1"/>
  <c r="X4040" i="2"/>
  <c r="Y4040" i="2" s="1"/>
  <c r="O4040" i="2"/>
  <c r="P4040" i="2" s="1"/>
  <c r="X4039" i="2"/>
  <c r="Y4039" i="2" s="1"/>
  <c r="O4039" i="2"/>
  <c r="P4039" i="2" s="1"/>
  <c r="X4038" i="2"/>
  <c r="Y4038" i="2" s="1"/>
  <c r="O4038" i="2"/>
  <c r="P4038" i="2" s="1"/>
  <c r="E4038" i="2"/>
  <c r="D4038" i="2"/>
  <c r="X4036" i="2"/>
  <c r="Y4036" i="2" s="1"/>
  <c r="X4035" i="2"/>
  <c r="Y4035" i="2" s="1"/>
  <c r="O4035" i="2"/>
  <c r="P4035" i="2" s="1"/>
  <c r="X4034" i="2"/>
  <c r="Y4034" i="2" s="1"/>
  <c r="O4034" i="2"/>
  <c r="P4034" i="2" s="1"/>
  <c r="X4033" i="2"/>
  <c r="Y4033" i="2" s="1"/>
  <c r="O4033" i="2"/>
  <c r="P4033" i="2" s="1"/>
  <c r="X4032" i="2"/>
  <c r="Y4032" i="2" s="1"/>
  <c r="O4032" i="2"/>
  <c r="P4032" i="2" s="1"/>
  <c r="X4031" i="2"/>
  <c r="Y4031" i="2" s="1"/>
  <c r="O4031" i="2"/>
  <c r="P4031" i="2" s="1"/>
  <c r="X4030" i="2"/>
  <c r="Y4030" i="2" s="1"/>
  <c r="O4030" i="2"/>
  <c r="P4030" i="2" s="1"/>
  <c r="X4029" i="2"/>
  <c r="Y4029" i="2" s="1"/>
  <c r="O4029" i="2"/>
  <c r="P4029" i="2" s="1"/>
  <c r="X4028" i="2"/>
  <c r="Y4028" i="2" s="1"/>
  <c r="O4028" i="2"/>
  <c r="P4028" i="2" s="1"/>
  <c r="X4027" i="2"/>
  <c r="Y4027" i="2" s="1"/>
  <c r="O4027" i="2"/>
  <c r="P4027" i="2" s="1"/>
  <c r="X4026" i="2"/>
  <c r="Y4026" i="2" s="1"/>
  <c r="O4026" i="2"/>
  <c r="P4026" i="2" s="1"/>
  <c r="X4025" i="2"/>
  <c r="Y4025" i="2" s="1"/>
  <c r="O4025" i="2"/>
  <c r="P4025" i="2" s="1"/>
  <c r="X4024" i="2"/>
  <c r="Y4024" i="2" s="1"/>
  <c r="O4024" i="2"/>
  <c r="P4024" i="2" s="1"/>
  <c r="E4024" i="2"/>
  <c r="D4024" i="2"/>
  <c r="X4021" i="2"/>
  <c r="Y4021" i="2" s="1"/>
  <c r="X4020" i="2"/>
  <c r="Y4020" i="2" s="1"/>
  <c r="X4019" i="2"/>
  <c r="Y4019" i="2" s="1"/>
  <c r="O4019" i="2"/>
  <c r="P4019" i="2" s="1"/>
  <c r="X4018" i="2"/>
  <c r="Y4018" i="2" s="1"/>
  <c r="O4018" i="2"/>
  <c r="P4018" i="2" s="1"/>
  <c r="X4017" i="2"/>
  <c r="Y4017" i="2" s="1"/>
  <c r="O4017" i="2"/>
  <c r="P4017" i="2" s="1"/>
  <c r="X4016" i="2"/>
  <c r="Y4016" i="2" s="1"/>
  <c r="O4016" i="2"/>
  <c r="P4016" i="2" s="1"/>
  <c r="X4015" i="2"/>
  <c r="Y4015" i="2" s="1"/>
  <c r="O4015" i="2"/>
  <c r="P4015" i="2" s="1"/>
  <c r="X4014" i="2"/>
  <c r="Y4014" i="2" s="1"/>
  <c r="O4014" i="2"/>
  <c r="P4014" i="2" s="1"/>
  <c r="X4013" i="2"/>
  <c r="Y4013" i="2" s="1"/>
  <c r="O4013" i="2"/>
  <c r="P4013" i="2" s="1"/>
  <c r="X4012" i="2"/>
  <c r="Y4012" i="2" s="1"/>
  <c r="O4012" i="2"/>
  <c r="P4012" i="2" s="1"/>
  <c r="X4011" i="2"/>
  <c r="Y4011" i="2" s="1"/>
  <c r="O4011" i="2"/>
  <c r="P4011" i="2" s="1"/>
  <c r="X4010" i="2"/>
  <c r="Y4010" i="2" s="1"/>
  <c r="O4010" i="2"/>
  <c r="P4010" i="2" s="1"/>
  <c r="E4010" i="2"/>
  <c r="D4010" i="2"/>
  <c r="X4009" i="2"/>
  <c r="Y4009" i="2" s="1"/>
  <c r="O4009" i="2"/>
  <c r="P4009" i="2" s="1"/>
  <c r="X4008" i="2"/>
  <c r="Y4008" i="2" s="1"/>
  <c r="O4008" i="2"/>
  <c r="P4008" i="2" s="1"/>
  <c r="X4006" i="2"/>
  <c r="Y4006" i="2" s="1"/>
  <c r="O4006" i="2"/>
  <c r="P4006" i="2" s="1"/>
  <c r="X4005" i="2"/>
  <c r="Y4005" i="2" s="1"/>
  <c r="O4005" i="2"/>
  <c r="P4005" i="2" s="1"/>
  <c r="E4005" i="2"/>
  <c r="D4005" i="2"/>
  <c r="P4004" i="2"/>
  <c r="X4003" i="2"/>
  <c r="Y4003" i="2" s="1"/>
  <c r="P4003" i="2"/>
  <c r="X4001" i="2"/>
  <c r="Y4001" i="2" s="1"/>
  <c r="O4001" i="2"/>
  <c r="P4001" i="2" s="1"/>
  <c r="X4000" i="2"/>
  <c r="Y4000" i="2" s="1"/>
  <c r="O4000" i="2"/>
  <c r="P4000" i="2" s="1"/>
  <c r="X3999" i="2"/>
  <c r="Y3999" i="2" s="1"/>
  <c r="O3999" i="2"/>
  <c r="P3999" i="2" s="1"/>
  <c r="X3998" i="2"/>
  <c r="Y3998" i="2" s="1"/>
  <c r="O3998" i="2"/>
  <c r="P3998" i="2" s="1"/>
  <c r="X3997" i="2"/>
  <c r="Y3997" i="2" s="1"/>
  <c r="O3997" i="2"/>
  <c r="P3997" i="2" s="1"/>
  <c r="X3996" i="2"/>
  <c r="Y3996" i="2" s="1"/>
  <c r="O3996" i="2"/>
  <c r="P3996" i="2" s="1"/>
  <c r="X3995" i="2"/>
  <c r="Y3995" i="2" s="1"/>
  <c r="O3995" i="2"/>
  <c r="P3995" i="2" s="1"/>
  <c r="X3994" i="2"/>
  <c r="Y3994" i="2" s="1"/>
  <c r="O3994" i="2"/>
  <c r="P3994" i="2" s="1"/>
  <c r="E3994" i="2"/>
  <c r="D3994" i="2"/>
  <c r="X3992" i="2"/>
  <c r="Y3992" i="2" s="1"/>
  <c r="O3992" i="2"/>
  <c r="P3992" i="2" s="1"/>
  <c r="X3988" i="2"/>
  <c r="Y3988" i="2" s="1"/>
  <c r="P3988" i="2"/>
  <c r="X3987" i="2"/>
  <c r="Y3987" i="2" s="1"/>
  <c r="O3987" i="2"/>
  <c r="P3987" i="2" s="1"/>
  <c r="X3986" i="2"/>
  <c r="Y3986" i="2" s="1"/>
  <c r="O3986" i="2"/>
  <c r="P3986" i="2" s="1"/>
  <c r="X3985" i="2"/>
  <c r="Y3985" i="2" s="1"/>
  <c r="O3985" i="2"/>
  <c r="P3985" i="2" s="1"/>
  <c r="X3984" i="2"/>
  <c r="Y3984" i="2" s="1"/>
  <c r="O3984" i="2"/>
  <c r="P3984" i="2" s="1"/>
  <c r="X3983" i="2"/>
  <c r="Y3983" i="2" s="1"/>
  <c r="O3983" i="2"/>
  <c r="P3983" i="2" s="1"/>
  <c r="X3982" i="2"/>
  <c r="Y3982" i="2" s="1"/>
  <c r="O3982" i="2"/>
  <c r="P3982" i="2" s="1"/>
  <c r="X3981" i="2"/>
  <c r="Y3981" i="2" s="1"/>
  <c r="O3981" i="2"/>
  <c r="P3981" i="2" s="1"/>
  <c r="X3980" i="2"/>
  <c r="Y3980" i="2" s="1"/>
  <c r="O3980" i="2"/>
  <c r="P3980" i="2" s="1"/>
  <c r="X3979" i="2"/>
  <c r="Y3979" i="2" s="1"/>
  <c r="O3979" i="2"/>
  <c r="P3979" i="2" s="1"/>
  <c r="X3978" i="2"/>
  <c r="Y3978" i="2" s="1"/>
  <c r="O3978" i="2"/>
  <c r="P3978" i="2" s="1"/>
  <c r="E3978" i="2"/>
  <c r="D3978" i="2"/>
  <c r="X3977" i="2"/>
  <c r="Y3977" i="2" s="1"/>
  <c r="O3977" i="2"/>
  <c r="P3977" i="2" s="1"/>
  <c r="X3976" i="2"/>
  <c r="Y3976" i="2" s="1"/>
  <c r="O3976" i="2"/>
  <c r="P3976" i="2" s="1"/>
  <c r="X3974" i="2"/>
  <c r="Y3974" i="2" s="1"/>
  <c r="O3974" i="2"/>
  <c r="P3974" i="2" s="1"/>
  <c r="X3973" i="2"/>
  <c r="Y3973" i="2" s="1"/>
  <c r="O3973" i="2"/>
  <c r="P3973" i="2" s="1"/>
  <c r="E3973" i="2"/>
  <c r="D3973" i="2"/>
  <c r="AA3994" i="2" l="1"/>
  <c r="AB3994" i="2" s="1"/>
  <c r="AA4085" i="2"/>
  <c r="AB4085" i="2" s="1"/>
  <c r="AA3973" i="2"/>
  <c r="AB3973" i="2" s="1"/>
  <c r="AA4071" i="2"/>
  <c r="AB4071" i="2" s="1"/>
  <c r="AA4052" i="2"/>
  <c r="AB4052" i="2" s="1"/>
  <c r="AA4038" i="2"/>
  <c r="AB4038" i="2" s="1"/>
  <c r="AA3978" i="2"/>
  <c r="AB3978" i="2" s="1"/>
  <c r="AA4005" i="2"/>
  <c r="AB4005" i="2" s="1"/>
  <c r="AA4024" i="2"/>
  <c r="AB4024" i="2" s="1"/>
  <c r="AA4103" i="2"/>
  <c r="AB4103" i="2" s="1"/>
  <c r="AA4010" i="2"/>
  <c r="AB4010" i="2" s="1"/>
  <c r="X366" i="2"/>
  <c r="Y366" i="2" s="1"/>
  <c r="O564" i="2"/>
  <c r="P564" i="2" s="1"/>
  <c r="O456" i="2"/>
  <c r="P456" i="2" s="1"/>
  <c r="E280" i="2"/>
  <c r="X283" i="2"/>
  <c r="Y283" i="2" s="1"/>
  <c r="X282" i="2"/>
  <c r="Y282" i="2" s="1"/>
  <c r="X281" i="2"/>
  <c r="Y281" i="2" s="1"/>
  <c r="X280" i="2"/>
  <c r="Y280" i="2" s="1"/>
  <c r="X2887" i="2"/>
  <c r="Y2887" i="2" s="1"/>
  <c r="O2740" i="2"/>
  <c r="P2740" i="2" s="1"/>
  <c r="X1770" i="2"/>
  <c r="Y1770" i="2" s="1"/>
  <c r="X2720" i="2"/>
  <c r="Y2720" i="2" s="1"/>
  <c r="O2720" i="2"/>
  <c r="P2720" i="2" s="1"/>
  <c r="O2069" i="2"/>
  <c r="P2069" i="2" s="1"/>
  <c r="O2062" i="2"/>
  <c r="P2062" i="2" s="1"/>
  <c r="O1615" i="2"/>
  <c r="P1615" i="2" s="1"/>
  <c r="O1877" i="2"/>
  <c r="P1877" i="2" s="1"/>
  <c r="O1876" i="2"/>
  <c r="P1876" i="2" s="1"/>
  <c r="O1872" i="2"/>
  <c r="P1872" i="2" s="1"/>
  <c r="O1871" i="2"/>
  <c r="P1871" i="2" s="1"/>
  <c r="O1874" i="2"/>
  <c r="P1874" i="2" s="1"/>
  <c r="O1873" i="2"/>
  <c r="P1873" i="2" s="1"/>
  <c r="AA1870" i="2" s="1"/>
  <c r="AB1870" i="2" s="1"/>
  <c r="O1870" i="2"/>
  <c r="P1870" i="2" s="1"/>
  <c r="D1870" i="2"/>
  <c r="O1344" i="2"/>
  <c r="P1344" i="2" s="1"/>
  <c r="O1345" i="2"/>
  <c r="P1345" i="2" s="1"/>
  <c r="O2313" i="2"/>
  <c r="O2312" i="2"/>
  <c r="P2312" i="2" s="1"/>
  <c r="O2311" i="2"/>
  <c r="P2311" i="2" s="1"/>
  <c r="O2310" i="2"/>
  <c r="P2310" i="2" s="1"/>
  <c r="O2309" i="2"/>
  <c r="P2309" i="2" s="1"/>
  <c r="X1655" i="2"/>
  <c r="Y1655" i="2" s="1"/>
  <c r="X1653" i="2"/>
  <c r="Y1653" i="2" s="1"/>
  <c r="O1653" i="2"/>
  <c r="P1653" i="2" s="1"/>
  <c r="X3957" i="2"/>
  <c r="Y3957" i="2" s="1"/>
  <c r="X3956" i="2"/>
  <c r="Y3956" i="2" s="1"/>
  <c r="X3955" i="2"/>
  <c r="Y3955" i="2" s="1"/>
  <c r="X3954" i="2"/>
  <c r="Y3954" i="2" s="1"/>
  <c r="X3953" i="2"/>
  <c r="Y3953" i="2" s="1"/>
  <c r="X3952" i="2"/>
  <c r="Y3952" i="2" s="1"/>
  <c r="X3951" i="2"/>
  <c r="Y3951" i="2" s="1"/>
  <c r="X3950" i="2"/>
  <c r="Y3950" i="2" s="1"/>
  <c r="O3957" i="2"/>
  <c r="P3957" i="2" s="1"/>
  <c r="O3956" i="2"/>
  <c r="P3956" i="2" s="1"/>
  <c r="O3955" i="2"/>
  <c r="P3955" i="2" s="1"/>
  <c r="O3954" i="2"/>
  <c r="P3954" i="2" s="1"/>
  <c r="O3953" i="2"/>
  <c r="P3953" i="2" s="1"/>
  <c r="O3952" i="2"/>
  <c r="P3952" i="2" s="1"/>
  <c r="O3951" i="2"/>
  <c r="P3951" i="2" s="1"/>
  <c r="O3950" i="2"/>
  <c r="P3950" i="2" s="1"/>
  <c r="O3961" i="2"/>
  <c r="P3961" i="2" s="1"/>
  <c r="O3960" i="2"/>
  <c r="P3960" i="2" s="1"/>
  <c r="D3960" i="2"/>
  <c r="X3959" i="2"/>
  <c r="Y3959" i="2" s="1"/>
  <c r="X3958" i="2"/>
  <c r="Y3958" i="2" s="1"/>
  <c r="O3958" i="2"/>
  <c r="P3958" i="2" s="1"/>
  <c r="X3949" i="2"/>
  <c r="Y3949" i="2" s="1"/>
  <c r="O3949" i="2"/>
  <c r="P3949" i="2" s="1"/>
  <c r="X3948" i="2"/>
  <c r="Y3948" i="2" s="1"/>
  <c r="O3948" i="2"/>
  <c r="P3948" i="2" s="1"/>
  <c r="E3948" i="2"/>
  <c r="D3948" i="2"/>
  <c r="X2549" i="2"/>
  <c r="Y2549" i="2" s="1"/>
  <c r="X2230" i="2"/>
  <c r="Y2230" i="2" s="1"/>
  <c r="O2230" i="2"/>
  <c r="P2230" i="2" s="1"/>
  <c r="AA3948" i="2" l="1"/>
  <c r="AB3948" i="2" s="1"/>
  <c r="AA3960" i="2"/>
  <c r="AB3960" i="2" s="1"/>
  <c r="O2372" i="2"/>
  <c r="P2372" i="2" s="1"/>
  <c r="O2371" i="2"/>
  <c r="P2371" i="2" s="1"/>
  <c r="X3509" i="2"/>
  <c r="Y3509" i="2" s="1"/>
  <c r="X3508" i="2"/>
  <c r="Y3508" i="2" s="1"/>
  <c r="O3509" i="2"/>
  <c r="P3509" i="2" s="1"/>
  <c r="O3508" i="2"/>
  <c r="P3508" i="2" s="1"/>
  <c r="O3105" i="2"/>
  <c r="P3105" i="2" s="1"/>
  <c r="AA3105" i="2" s="1"/>
  <c r="AB3105" i="2" s="1"/>
  <c r="D3105" i="2"/>
  <c r="O3104" i="2"/>
  <c r="P3104" i="2" s="1"/>
  <c r="O2172" i="2"/>
  <c r="P2172" i="2" s="1"/>
  <c r="D821" i="2"/>
  <c r="O773" i="2"/>
  <c r="P773" i="2" s="1"/>
  <c r="O3549" i="2"/>
  <c r="P3549" i="2" s="1"/>
  <c r="O3548" i="2"/>
  <c r="P3548" i="2" s="1"/>
  <c r="O3547" i="2"/>
  <c r="P3547" i="2" s="1"/>
  <c r="O2151" i="2"/>
  <c r="P2151" i="2" s="1"/>
  <c r="O1809" i="2"/>
  <c r="P1809" i="2" s="1"/>
  <c r="O1808" i="2"/>
  <c r="P1808" i="2" s="1"/>
  <c r="O1807" i="2"/>
  <c r="P1807" i="2" s="1"/>
  <c r="X1472" i="2"/>
  <c r="Y1472" i="2" s="1"/>
  <c r="O1472" i="2"/>
  <c r="P1472" i="2" s="1"/>
  <c r="O1521" i="2"/>
  <c r="P1521" i="2" s="1"/>
  <c r="O811" i="2"/>
  <c r="P811" i="2" s="1"/>
  <c r="O810" i="2"/>
  <c r="P810" i="2" s="1"/>
  <c r="X3789" i="2"/>
  <c r="Y3789" i="2" s="1"/>
  <c r="O3789" i="2"/>
  <c r="P3789" i="2" s="1"/>
  <c r="E3789" i="2"/>
  <c r="D3789" i="2"/>
  <c r="X3782" i="2"/>
  <c r="Y3782" i="2" s="1"/>
  <c r="O3782" i="2"/>
  <c r="P3782" i="2" s="1"/>
  <c r="X3781" i="2"/>
  <c r="Y3781" i="2" s="1"/>
  <c r="O3781" i="2"/>
  <c r="P3781" i="2" s="1"/>
  <c r="X3780" i="2"/>
  <c r="Y3780" i="2" s="1"/>
  <c r="O3780" i="2"/>
  <c r="P3780" i="2" s="1"/>
  <c r="X3779" i="2"/>
  <c r="Y3779" i="2" s="1"/>
  <c r="O3779" i="2"/>
  <c r="P3779" i="2" s="1"/>
  <c r="X3778" i="2"/>
  <c r="Y3778" i="2" s="1"/>
  <c r="O3778" i="2"/>
  <c r="P3778" i="2" s="1"/>
  <c r="X3777" i="2"/>
  <c r="Y3777" i="2" s="1"/>
  <c r="O3777" i="2"/>
  <c r="P3777" i="2" s="1"/>
  <c r="X3776" i="2"/>
  <c r="Y3776" i="2" s="1"/>
  <c r="O3776" i="2"/>
  <c r="P3776" i="2" s="1"/>
  <c r="X3775" i="2"/>
  <c r="Y3775" i="2" s="1"/>
  <c r="O3775" i="2"/>
  <c r="P3775" i="2" s="1"/>
  <c r="E3775" i="2"/>
  <c r="D3775" i="2"/>
  <c r="X3774" i="2"/>
  <c r="Y3774" i="2" s="1"/>
  <c r="O3774" i="2"/>
  <c r="P3774" i="2" s="1"/>
  <c r="X3773" i="2"/>
  <c r="Y3773" i="2" s="1"/>
  <c r="O3773" i="2"/>
  <c r="P3773" i="2" s="1"/>
  <c r="X3772" i="2"/>
  <c r="Y3772" i="2" s="1"/>
  <c r="O3772" i="2"/>
  <c r="P3772" i="2" s="1"/>
  <c r="X3771" i="2"/>
  <c r="Y3771" i="2" s="1"/>
  <c r="O3771" i="2"/>
  <c r="P3771" i="2" s="1"/>
  <c r="X3770" i="2"/>
  <c r="Y3770" i="2" s="1"/>
  <c r="O3770" i="2"/>
  <c r="P3770" i="2" s="1"/>
  <c r="X3769" i="2"/>
  <c r="Y3769" i="2" s="1"/>
  <c r="O3769" i="2"/>
  <c r="P3769" i="2" s="1"/>
  <c r="X3768" i="2"/>
  <c r="Y3768" i="2" s="1"/>
  <c r="O3768" i="2"/>
  <c r="P3768" i="2" s="1"/>
  <c r="X3767" i="2"/>
  <c r="Y3767" i="2" s="1"/>
  <c r="O3767" i="2"/>
  <c r="P3767" i="2" s="1"/>
  <c r="X3766" i="2"/>
  <c r="Y3766" i="2" s="1"/>
  <c r="O3766" i="2"/>
  <c r="P3766" i="2" s="1"/>
  <c r="X3765" i="2"/>
  <c r="Y3765" i="2" s="1"/>
  <c r="O3765" i="2"/>
  <c r="P3765" i="2" s="1"/>
  <c r="X3764" i="2"/>
  <c r="Y3764" i="2" s="1"/>
  <c r="O3764" i="2"/>
  <c r="P3764" i="2" s="1"/>
  <c r="E3764" i="2"/>
  <c r="D3764" i="2"/>
  <c r="X3752" i="2"/>
  <c r="Y3752" i="2" s="1"/>
  <c r="O3752" i="2"/>
  <c r="P3752" i="2" s="1"/>
  <c r="X3751" i="2"/>
  <c r="Y3751" i="2" s="1"/>
  <c r="O3751" i="2"/>
  <c r="P3751" i="2" s="1"/>
  <c r="X3750" i="2"/>
  <c r="Y3750" i="2" s="1"/>
  <c r="O3750" i="2"/>
  <c r="P3750" i="2" s="1"/>
  <c r="X3749" i="2"/>
  <c r="Y3749" i="2" s="1"/>
  <c r="O3749" i="2"/>
  <c r="P3749" i="2" s="1"/>
  <c r="X3748" i="2"/>
  <c r="Y3748" i="2" s="1"/>
  <c r="O3748" i="2"/>
  <c r="P3748" i="2" s="1"/>
  <c r="X3747" i="2"/>
  <c r="Y3747" i="2" s="1"/>
  <c r="O3747" i="2"/>
  <c r="P3747" i="2" s="1"/>
  <c r="X3746" i="2"/>
  <c r="Y3746" i="2" s="1"/>
  <c r="O3746" i="2"/>
  <c r="P3746" i="2" s="1"/>
  <c r="X3745" i="2"/>
  <c r="Y3745" i="2" s="1"/>
  <c r="O3745" i="2"/>
  <c r="P3745" i="2" s="1"/>
  <c r="X3744" i="2"/>
  <c r="Y3744" i="2" s="1"/>
  <c r="O3744" i="2"/>
  <c r="P3744" i="2" s="1"/>
  <c r="X3743" i="2"/>
  <c r="Y3743" i="2" s="1"/>
  <c r="O3743" i="2"/>
  <c r="P3743" i="2" s="1"/>
  <c r="X3742" i="2"/>
  <c r="Y3742" i="2" s="1"/>
  <c r="O3742" i="2"/>
  <c r="P3742" i="2" s="1"/>
  <c r="E3742" i="2"/>
  <c r="D3742" i="2"/>
  <c r="X529" i="2"/>
  <c r="Y529" i="2" s="1"/>
  <c r="X528" i="2"/>
  <c r="Y528" i="2" s="1"/>
  <c r="X527" i="2"/>
  <c r="Y527" i="2" s="1"/>
  <c r="O528" i="2"/>
  <c r="P528" i="2" s="1"/>
  <c r="O527" i="2"/>
  <c r="P527" i="2" s="1"/>
  <c r="X247" i="2"/>
  <c r="Y247" i="2" s="1"/>
  <c r="X216" i="2"/>
  <c r="Y216" i="2" s="1"/>
  <c r="O216" i="2"/>
  <c r="P216" i="2" s="1"/>
  <c r="X3734" i="2"/>
  <c r="Y3734" i="2" s="1"/>
  <c r="O3734" i="2"/>
  <c r="P3734" i="2" s="1"/>
  <c r="X3733" i="2"/>
  <c r="Y3733" i="2" s="1"/>
  <c r="O3733" i="2"/>
  <c r="P3733" i="2" s="1"/>
  <c r="X3732" i="2"/>
  <c r="Y3732" i="2" s="1"/>
  <c r="O3732" i="2"/>
  <c r="P3732" i="2" s="1"/>
  <c r="X3731" i="2"/>
  <c r="Y3731" i="2" s="1"/>
  <c r="O3731" i="2"/>
  <c r="P3731" i="2" s="1"/>
  <c r="X3730" i="2"/>
  <c r="Y3730" i="2" s="1"/>
  <c r="O3730" i="2"/>
  <c r="P3730" i="2" s="1"/>
  <c r="X3729" i="2"/>
  <c r="Y3729" i="2" s="1"/>
  <c r="O3729" i="2"/>
  <c r="P3729" i="2" s="1"/>
  <c r="X3728" i="2"/>
  <c r="Y3728" i="2" s="1"/>
  <c r="O3728" i="2"/>
  <c r="P3728" i="2" s="1"/>
  <c r="X3727" i="2"/>
  <c r="Y3727" i="2" s="1"/>
  <c r="O3727" i="2"/>
  <c r="P3727" i="2" s="1"/>
  <c r="X3726" i="2"/>
  <c r="Y3726" i="2" s="1"/>
  <c r="O3726" i="2"/>
  <c r="P3726" i="2" s="1"/>
  <c r="X3725" i="2"/>
  <c r="Y3725" i="2" s="1"/>
  <c r="O3725" i="2"/>
  <c r="P3725" i="2" s="1"/>
  <c r="X3724" i="2"/>
  <c r="Y3724" i="2" s="1"/>
  <c r="O3724" i="2"/>
  <c r="P3724" i="2" s="1"/>
  <c r="E3724" i="2"/>
  <c r="D3724" i="2"/>
  <c r="X3722" i="2"/>
  <c r="Y3722" i="2" s="1"/>
  <c r="X3721" i="2"/>
  <c r="Y3721" i="2" s="1"/>
  <c r="X3720" i="2"/>
  <c r="Y3720" i="2" s="1"/>
  <c r="X3719" i="2"/>
  <c r="Y3719" i="2" s="1"/>
  <c r="X3718" i="2"/>
  <c r="Y3718" i="2" s="1"/>
  <c r="X3717" i="2"/>
  <c r="Y3717" i="2" s="1"/>
  <c r="X3716" i="2"/>
  <c r="Y3716" i="2" s="1"/>
  <c r="X3715" i="2"/>
  <c r="Y3715" i="2" s="1"/>
  <c r="X3714" i="2"/>
  <c r="Y3714" i="2" s="1"/>
  <c r="X3713" i="2"/>
  <c r="Y3713" i="2" s="1"/>
  <c r="X3712" i="2"/>
  <c r="Y3712" i="2" s="1"/>
  <c r="X3711" i="2"/>
  <c r="Y3711" i="2" s="1"/>
  <c r="O3721" i="2"/>
  <c r="P3721" i="2" s="1"/>
  <c r="O3720" i="2"/>
  <c r="P3720" i="2" s="1"/>
  <c r="O3719" i="2"/>
  <c r="P3719" i="2" s="1"/>
  <c r="O3718" i="2"/>
  <c r="P3718" i="2" s="1"/>
  <c r="O3717" i="2"/>
  <c r="P3717" i="2" s="1"/>
  <c r="O3716" i="2"/>
  <c r="P3716" i="2" s="1"/>
  <c r="O3715" i="2"/>
  <c r="P3715" i="2" s="1"/>
  <c r="O3714" i="2"/>
  <c r="P3714" i="2" s="1"/>
  <c r="O3713" i="2"/>
  <c r="P3713" i="2" s="1"/>
  <c r="O3712" i="2"/>
  <c r="P3712" i="2" s="1"/>
  <c r="O3711" i="2"/>
  <c r="P3711" i="2" s="1"/>
  <c r="X3707" i="2"/>
  <c r="Y3707" i="2" s="1"/>
  <c r="X3706" i="2"/>
  <c r="Y3706" i="2" s="1"/>
  <c r="X3705" i="2"/>
  <c r="Y3705" i="2" s="1"/>
  <c r="X3704" i="2"/>
  <c r="Y3704" i="2" s="1"/>
  <c r="X3703" i="2"/>
  <c r="Y3703" i="2" s="1"/>
  <c r="X3702" i="2"/>
  <c r="Y3702" i="2" s="1"/>
  <c r="X3701" i="2"/>
  <c r="Y3701" i="2" s="1"/>
  <c r="X3700" i="2"/>
  <c r="Y3700" i="2" s="1"/>
  <c r="X3699" i="2"/>
  <c r="Y3699" i="2" s="1"/>
  <c r="X3698" i="2"/>
  <c r="Y3698" i="2" s="1"/>
  <c r="X3697" i="2"/>
  <c r="Y3697" i="2" s="1"/>
  <c r="O3705" i="2"/>
  <c r="P3705" i="2" s="1"/>
  <c r="O3704" i="2"/>
  <c r="P3704" i="2" s="1"/>
  <c r="O3703" i="2"/>
  <c r="P3703" i="2" s="1"/>
  <c r="O3702" i="2"/>
  <c r="P3702" i="2" s="1"/>
  <c r="O3701" i="2"/>
  <c r="P3701" i="2" s="1"/>
  <c r="O3700" i="2"/>
  <c r="P3700" i="2" s="1"/>
  <c r="O3699" i="2"/>
  <c r="P3699" i="2" s="1"/>
  <c r="O3698" i="2"/>
  <c r="P3698" i="2" s="1"/>
  <c r="O3697" i="2"/>
  <c r="P3697" i="2" s="1"/>
  <c r="X3694" i="2"/>
  <c r="Y3694" i="2" s="1"/>
  <c r="X3693" i="2"/>
  <c r="Y3693" i="2" s="1"/>
  <c r="X3692" i="2"/>
  <c r="Y3692" i="2" s="1"/>
  <c r="X3691" i="2"/>
  <c r="Y3691" i="2" s="1"/>
  <c r="X3690" i="2"/>
  <c r="Y3690" i="2" s="1"/>
  <c r="X3689" i="2"/>
  <c r="Y3689" i="2" s="1"/>
  <c r="X3688" i="2"/>
  <c r="Y3688" i="2" s="1"/>
  <c r="O3694" i="2"/>
  <c r="P3694" i="2" s="1"/>
  <c r="O3693" i="2"/>
  <c r="P3693" i="2" s="1"/>
  <c r="O3692" i="2"/>
  <c r="P3692" i="2" s="1"/>
  <c r="O3691" i="2"/>
  <c r="P3691" i="2" s="1"/>
  <c r="O3690" i="2"/>
  <c r="P3690" i="2" s="1"/>
  <c r="O3689" i="2"/>
  <c r="P3689" i="2" s="1"/>
  <c r="O3688" i="2"/>
  <c r="P3688" i="2" s="1"/>
  <c r="X3670" i="2"/>
  <c r="Y3670" i="2" s="1"/>
  <c r="X3674" i="2"/>
  <c r="Y3674" i="2" s="1"/>
  <c r="X3673" i="2"/>
  <c r="Y3673" i="2" s="1"/>
  <c r="X3672" i="2"/>
  <c r="Y3672" i="2" s="1"/>
  <c r="X3671" i="2"/>
  <c r="Y3671" i="2" s="1"/>
  <c r="X3669" i="2"/>
  <c r="Y3669" i="2" s="1"/>
  <c r="X3668" i="2"/>
  <c r="Y3668" i="2" s="1"/>
  <c r="O3674" i="2"/>
  <c r="P3674" i="2" s="1"/>
  <c r="O3673" i="2"/>
  <c r="P3673" i="2" s="1"/>
  <c r="O3672" i="2"/>
  <c r="P3672" i="2" s="1"/>
  <c r="O3671" i="2"/>
  <c r="P3671" i="2" s="1"/>
  <c r="O3670" i="2"/>
  <c r="P3670" i="2" s="1"/>
  <c r="O3669" i="2"/>
  <c r="P3669" i="2" s="1"/>
  <c r="O3668" i="2"/>
  <c r="P3668" i="2" s="1"/>
  <c r="X3710" i="2"/>
  <c r="Y3710" i="2" s="1"/>
  <c r="O3710" i="2"/>
  <c r="P3710" i="2" s="1"/>
  <c r="E3710" i="2"/>
  <c r="D3710" i="2"/>
  <c r="O3696" i="2"/>
  <c r="P3696" i="2" s="1"/>
  <c r="Y3709" i="2"/>
  <c r="Y3708" i="2"/>
  <c r="P3707" i="2"/>
  <c r="P3706" i="2"/>
  <c r="X3696" i="2"/>
  <c r="Y3696" i="2" s="1"/>
  <c r="E3696" i="2"/>
  <c r="D3696" i="2"/>
  <c r="X3687" i="2"/>
  <c r="Y3687" i="2" s="1"/>
  <c r="O3687" i="2"/>
  <c r="P3687" i="2" s="1"/>
  <c r="E3687" i="2"/>
  <c r="D3687" i="2"/>
  <c r="X3667" i="2"/>
  <c r="Y3667" i="2" s="1"/>
  <c r="O3667" i="2"/>
  <c r="P3667" i="2" s="1"/>
  <c r="E3667" i="2"/>
  <c r="D3667" i="2"/>
  <c r="E3278" i="2"/>
  <c r="X1932" i="2"/>
  <c r="Y1932" i="2" s="1"/>
  <c r="O1932" i="2"/>
  <c r="P1932" i="2" s="1"/>
  <c r="O1599" i="2"/>
  <c r="P1599" i="2" s="1"/>
  <c r="X2873" i="2"/>
  <c r="Y2873" i="2" s="1"/>
  <c r="O2874" i="2"/>
  <c r="P2874" i="2" s="1"/>
  <c r="O2873" i="2"/>
  <c r="P2873" i="2" s="1"/>
  <c r="O2446" i="2"/>
  <c r="P2446" i="2" s="1"/>
  <c r="O1435" i="2"/>
  <c r="P1435" i="2" s="1"/>
  <c r="O1434" i="2"/>
  <c r="P1434" i="2" s="1"/>
  <c r="O1433" i="2"/>
  <c r="P1433" i="2" s="1"/>
  <c r="O1094" i="2"/>
  <c r="P1094" i="2" s="1"/>
  <c r="O1214" i="2"/>
  <c r="P1214" i="2" s="1"/>
  <c r="P754" i="2"/>
  <c r="O318" i="2"/>
  <c r="P318" i="2" s="1"/>
  <c r="O314" i="2"/>
  <c r="P314" i="2" s="1"/>
  <c r="O278" i="2"/>
  <c r="P278" i="2" s="1"/>
  <c r="O277" i="2"/>
  <c r="P277" i="2" s="1"/>
  <c r="P217" i="2"/>
  <c r="O95" i="2"/>
  <c r="P95" i="2" s="1"/>
  <c r="O2933" i="2"/>
  <c r="P2933" i="2" s="1"/>
  <c r="P2480" i="2"/>
  <c r="O2478" i="2"/>
  <c r="P2478" i="2" s="1"/>
  <c r="O2477" i="2"/>
  <c r="P2477" i="2" s="1"/>
  <c r="O22" i="2"/>
  <c r="P22" i="2" s="1"/>
  <c r="O21" i="2"/>
  <c r="P21" i="2" s="1"/>
  <c r="X1567" i="2"/>
  <c r="Y1567" i="2" s="1"/>
  <c r="O1567" i="2"/>
  <c r="P1567" i="2" s="1"/>
  <c r="O1858" i="2"/>
  <c r="P1858" i="2" s="1"/>
  <c r="O1915" i="2"/>
  <c r="P1915" i="2" s="1"/>
  <c r="X1133" i="2"/>
  <c r="Y1133" i="2" s="1"/>
  <c r="X1132" i="2"/>
  <c r="Y1132" i="2" s="1"/>
  <c r="P1134" i="2"/>
  <c r="O1133" i="2"/>
  <c r="P1133" i="2" s="1"/>
  <c r="O1132" i="2"/>
  <c r="P1132" i="2" s="1"/>
  <c r="X3021" i="2"/>
  <c r="Y3021" i="2" s="1"/>
  <c r="X3020" i="2"/>
  <c r="Y3020" i="2" s="1"/>
  <c r="X1906" i="2"/>
  <c r="Y1906" i="2" s="1"/>
  <c r="D10" i="2"/>
  <c r="X1718" i="2"/>
  <c r="Y1718" i="2" s="1"/>
  <c r="O1699" i="2"/>
  <c r="P1699" i="2" s="1"/>
  <c r="O2303" i="2"/>
  <c r="P2303" i="2" s="1"/>
  <c r="O2412" i="2"/>
  <c r="P2412" i="2" s="1"/>
  <c r="X3287" i="2"/>
  <c r="Y3287" i="2" s="1"/>
  <c r="X3286" i="2"/>
  <c r="Y3286" i="2" s="1"/>
  <c r="X3285" i="2"/>
  <c r="Y3285" i="2" s="1"/>
  <c r="X3284" i="2"/>
  <c r="Y3284" i="2" s="1"/>
  <c r="X3283" i="2"/>
  <c r="Y3283" i="2" s="1"/>
  <c r="X3282" i="2"/>
  <c r="Y3282" i="2" s="1"/>
  <c r="X3281" i="2"/>
  <c r="Y3281" i="2" s="1"/>
  <c r="X3280" i="2"/>
  <c r="Y3280" i="2" s="1"/>
  <c r="X3279" i="2"/>
  <c r="Y3279" i="2" s="1"/>
  <c r="X3278" i="2"/>
  <c r="Y3278" i="2" s="1"/>
  <c r="O2836" i="2"/>
  <c r="P2836" i="2" s="1"/>
  <c r="X2566" i="2"/>
  <c r="Y2566" i="2" s="1"/>
  <c r="O2499" i="2"/>
  <c r="P2499" i="2" s="1"/>
  <c r="O2498" i="2"/>
  <c r="P2498" i="2" s="1"/>
  <c r="O2496" i="2"/>
  <c r="P2496" i="2" s="1"/>
  <c r="O2495" i="2"/>
  <c r="P2495" i="2" s="1"/>
  <c r="O2494" i="2"/>
  <c r="P2494" i="2" s="1"/>
  <c r="E2493" i="2"/>
  <c r="X2499" i="2"/>
  <c r="Y2499" i="2" s="1"/>
  <c r="X2498" i="2"/>
  <c r="Y2498" i="2" s="1"/>
  <c r="X2496" i="2"/>
  <c r="Y2496" i="2" s="1"/>
  <c r="X2495" i="2"/>
  <c r="Y2495" i="2" s="1"/>
  <c r="X2494" i="2"/>
  <c r="Y2494" i="2" s="1"/>
  <c r="X2493" i="2"/>
  <c r="Y2493" i="2" s="1"/>
  <c r="O2160" i="2"/>
  <c r="P2160" i="2" s="1"/>
  <c r="O1866" i="2"/>
  <c r="P1866" i="2" s="1"/>
  <c r="O1865" i="2"/>
  <c r="P1865" i="2" s="1"/>
  <c r="O1803" i="2"/>
  <c r="P1803" i="2" s="1"/>
  <c r="O1463" i="2"/>
  <c r="P1463" i="2" s="1"/>
  <c r="O1462" i="2"/>
  <c r="P1462" i="2" s="1"/>
  <c r="O1461" i="2"/>
  <c r="P1461" i="2" s="1"/>
  <c r="X1374" i="2"/>
  <c r="Y1374" i="2" s="1"/>
  <c r="X1373" i="2"/>
  <c r="Y1373" i="2" s="1"/>
  <c r="O1374" i="2"/>
  <c r="P1374" i="2" s="1"/>
  <c r="O1373" i="2"/>
  <c r="P1373" i="2" s="1"/>
  <c r="X1369" i="2"/>
  <c r="Y1369" i="2" s="1"/>
  <c r="O1369" i="2"/>
  <c r="P1369" i="2" s="1"/>
  <c r="E3242" i="2"/>
  <c r="D3242" i="2"/>
  <c r="O2890" i="2"/>
  <c r="P2890" i="2" s="1"/>
  <c r="O2888" i="2"/>
  <c r="P2888" i="2" s="1"/>
  <c r="O2887" i="2"/>
  <c r="P2887" i="2" s="1"/>
  <c r="X2328" i="2"/>
  <c r="Y2328" i="2" s="1"/>
  <c r="O2329" i="2"/>
  <c r="P2329" i="2" s="1"/>
  <c r="O2328" i="2"/>
  <c r="P2328" i="2" s="1"/>
  <c r="X2323" i="2"/>
  <c r="Y2323" i="2" s="1"/>
  <c r="O2323" i="2"/>
  <c r="P2323" i="2" s="1"/>
  <c r="X1122" i="2"/>
  <c r="Y1122" i="2" s="1"/>
  <c r="O1122" i="2"/>
  <c r="P1122" i="2" s="1"/>
  <c r="X1521" i="2"/>
  <c r="O1340" i="2"/>
  <c r="P1340" i="2" s="1"/>
  <c r="O1339" i="2"/>
  <c r="P1339" i="2" s="1"/>
  <c r="O1338" i="2"/>
  <c r="P1338" i="2" s="1"/>
  <c r="D2493" i="2"/>
  <c r="O772" i="2"/>
  <c r="P772" i="2" s="1"/>
  <c r="AA772" i="2" s="1"/>
  <c r="AB772" i="2" s="1"/>
  <c r="X771" i="2"/>
  <c r="Y771" i="2" s="1"/>
  <c r="O771" i="2"/>
  <c r="P771" i="2" s="1"/>
  <c r="AA771" i="2" s="1"/>
  <c r="AB771" i="2" s="1"/>
  <c r="D771" i="2"/>
  <c r="D772" i="2"/>
  <c r="E771" i="2"/>
  <c r="O3093" i="2"/>
  <c r="P3093" i="2" s="1"/>
  <c r="O3092" i="2"/>
  <c r="P3092" i="2" s="1"/>
  <c r="O3091" i="2"/>
  <c r="P3091" i="2" s="1"/>
  <c r="O3087" i="2"/>
  <c r="P3087" i="2" s="1"/>
  <c r="O3089" i="2"/>
  <c r="P3089" i="2" s="1"/>
  <c r="O3088" i="2"/>
  <c r="P3088" i="2" s="1"/>
  <c r="O3086" i="2"/>
  <c r="P3086" i="2" s="1"/>
  <c r="O3085" i="2"/>
  <c r="P3085" i="2" s="1"/>
  <c r="O809" i="2"/>
  <c r="P809" i="2" s="1"/>
  <c r="P3553" i="2"/>
  <c r="P3552" i="2"/>
  <c r="X3399" i="2"/>
  <c r="Y3399" i="2" s="1"/>
  <c r="X3398" i="2"/>
  <c r="Y3398" i="2" s="1"/>
  <c r="X3346" i="2"/>
  <c r="Y3346" i="2" s="1"/>
  <c r="X3238" i="2"/>
  <c r="Y3238" i="2" s="1"/>
  <c r="O3238" i="2"/>
  <c r="P3238" i="2" s="1"/>
  <c r="X3241" i="2"/>
  <c r="Y3241" i="2" s="1"/>
  <c r="X3240" i="2"/>
  <c r="Y3240" i="2" s="1"/>
  <c r="X3239" i="2"/>
  <c r="Y3239" i="2" s="1"/>
  <c r="X3237" i="2"/>
  <c r="Y3237" i="2" s="1"/>
  <c r="X3236" i="2"/>
  <c r="Y3236" i="2" s="1"/>
  <c r="X3235" i="2"/>
  <c r="Y3235" i="2" s="1"/>
  <c r="X3234" i="2"/>
  <c r="Y3234" i="2" s="1"/>
  <c r="X3233" i="2"/>
  <c r="Y3233" i="2" s="1"/>
  <c r="X3232" i="2"/>
  <c r="Y3232" i="2" s="1"/>
  <c r="X3231" i="2"/>
  <c r="Y3231" i="2" s="1"/>
  <c r="X3230" i="2"/>
  <c r="Y3230" i="2" s="1"/>
  <c r="X3229" i="2"/>
  <c r="Y3229" i="2" s="1"/>
  <c r="X3228" i="2"/>
  <c r="Y3228" i="2" s="1"/>
  <c r="X3227" i="2"/>
  <c r="Y3227" i="2" s="1"/>
  <c r="X3226" i="2"/>
  <c r="Y3226" i="2" s="1"/>
  <c r="X3225" i="2"/>
  <c r="Y3225" i="2" s="1"/>
  <c r="X3224" i="2"/>
  <c r="Y3224" i="2" s="1"/>
  <c r="X3221" i="2"/>
  <c r="Y3221" i="2" s="1"/>
  <c r="O3240" i="2"/>
  <c r="P3240" i="2" s="1"/>
  <c r="O3239" i="2"/>
  <c r="P3239" i="2" s="1"/>
  <c r="O3237" i="2"/>
  <c r="P3237" i="2" s="1"/>
  <c r="O3236" i="2"/>
  <c r="P3236" i="2" s="1"/>
  <c r="O3235" i="2"/>
  <c r="P3235" i="2" s="1"/>
  <c r="O3234" i="2"/>
  <c r="P3234" i="2" s="1"/>
  <c r="O3233" i="2"/>
  <c r="P3233" i="2" s="1"/>
  <c r="O3232" i="2"/>
  <c r="P3232" i="2" s="1"/>
  <c r="O3231" i="2"/>
  <c r="P3231" i="2" s="1"/>
  <c r="O3230" i="2"/>
  <c r="P3230" i="2" s="1"/>
  <c r="O3229" i="2"/>
  <c r="P3229" i="2" s="1"/>
  <c r="O3228" i="2"/>
  <c r="P3228" i="2" s="1"/>
  <c r="O3227" i="2"/>
  <c r="P3227" i="2" s="1"/>
  <c r="O3226" i="2"/>
  <c r="P3226" i="2" s="1"/>
  <c r="O3225" i="2"/>
  <c r="P3225" i="2" s="1"/>
  <c r="O3224" i="2"/>
  <c r="P3224" i="2" s="1"/>
  <c r="E3224" i="2"/>
  <c r="D3224" i="2"/>
  <c r="O3221" i="2"/>
  <c r="P3221" i="2" s="1"/>
  <c r="X3179" i="2"/>
  <c r="Y3179" i="2" s="1"/>
  <c r="O3179" i="2"/>
  <c r="P3179" i="2" s="1"/>
  <c r="O3178" i="2"/>
  <c r="P3178" i="2" s="1"/>
  <c r="X3178" i="2"/>
  <c r="Y3178" i="2" s="1"/>
  <c r="X3180" i="2"/>
  <c r="Y3180" i="2" s="1"/>
  <c r="O3174" i="2"/>
  <c r="P3174" i="2" s="1"/>
  <c r="O3023" i="2"/>
  <c r="P3023" i="2" s="1"/>
  <c r="O2909" i="2"/>
  <c r="P2909" i="2" s="1"/>
  <c r="X2755" i="2"/>
  <c r="Y2755" i="2" s="1"/>
  <c r="X2754" i="2"/>
  <c r="Y2754" i="2" s="1"/>
  <c r="X2753" i="2"/>
  <c r="Y2753" i="2" s="1"/>
  <c r="X2752" i="2"/>
  <c r="Y2752" i="2" s="1"/>
  <c r="O2752" i="2"/>
  <c r="P2752" i="2" s="1"/>
  <c r="O2574" i="2"/>
  <c r="P2574" i="2" s="1"/>
  <c r="X2487" i="2"/>
  <c r="Y2487" i="2" s="1"/>
  <c r="O2487" i="2"/>
  <c r="P2487" i="2" s="1"/>
  <c r="O2460" i="2"/>
  <c r="P2460" i="2" s="1"/>
  <c r="O2459" i="2"/>
  <c r="P2459" i="2" s="1"/>
  <c r="O1314" i="2"/>
  <c r="P1314" i="2" s="1"/>
  <c r="O2210" i="2"/>
  <c r="P2210" i="2" s="1"/>
  <c r="X1964" i="2"/>
  <c r="Y1964" i="2" s="1"/>
  <c r="O1964" i="2"/>
  <c r="P1964" i="2" s="1"/>
  <c r="O1639" i="2"/>
  <c r="P1639" i="2" s="1"/>
  <c r="O1614" i="2"/>
  <c r="P1614" i="2" s="1"/>
  <c r="O1613" i="2"/>
  <c r="P1613" i="2" s="1"/>
  <c r="O1612" i="2"/>
  <c r="P1612" i="2" s="1"/>
  <c r="O1557" i="2"/>
  <c r="P1557" i="2" s="1"/>
  <c r="X269" i="2"/>
  <c r="Y269" i="2" s="1"/>
  <c r="X268" i="2"/>
  <c r="Y268" i="2" s="1"/>
  <c r="X267" i="2"/>
  <c r="Y267" i="2" s="1"/>
  <c r="X266" i="2"/>
  <c r="Y266" i="2" s="1"/>
  <c r="X265" i="2"/>
  <c r="Y265" i="2" s="1"/>
  <c r="X264" i="2"/>
  <c r="Y264" i="2" s="1"/>
  <c r="X874" i="2"/>
  <c r="Y874" i="2" s="1"/>
  <c r="O874" i="2"/>
  <c r="P874" i="2" s="1"/>
  <c r="X873" i="2"/>
  <c r="Y873" i="2" s="1"/>
  <c r="O873" i="2"/>
  <c r="P873" i="2" s="1"/>
  <c r="X770" i="2"/>
  <c r="Y770" i="2" s="1"/>
  <c r="O770" i="2"/>
  <c r="P770" i="2" s="1"/>
  <c r="X769" i="2"/>
  <c r="Y769" i="2" s="1"/>
  <c r="O769" i="2"/>
  <c r="P769" i="2" s="1"/>
  <c r="X768" i="2"/>
  <c r="Y768" i="2" s="1"/>
  <c r="O768" i="2"/>
  <c r="P768" i="2" s="1"/>
  <c r="X767" i="2"/>
  <c r="Y767" i="2" s="1"/>
  <c r="O767" i="2"/>
  <c r="P767" i="2" s="1"/>
  <c r="X766" i="2"/>
  <c r="Y766" i="2" s="1"/>
  <c r="O766" i="2"/>
  <c r="P766" i="2" s="1"/>
  <c r="X765" i="2"/>
  <c r="Y765" i="2" s="1"/>
  <c r="O765" i="2"/>
  <c r="P765" i="2" s="1"/>
  <c r="X764" i="2"/>
  <c r="Y764" i="2" s="1"/>
  <c r="O764" i="2"/>
  <c r="P764" i="2" s="1"/>
  <c r="Y763" i="2"/>
  <c r="O763" i="2"/>
  <c r="P763" i="2" s="1"/>
  <c r="X762" i="2"/>
  <c r="Y762" i="2" s="1"/>
  <c r="O762" i="2"/>
  <c r="P762" i="2" s="1"/>
  <c r="E762" i="2"/>
  <c r="D762" i="2"/>
  <c r="O813" i="2"/>
  <c r="P813" i="2" s="1"/>
  <c r="O812" i="2"/>
  <c r="P812" i="2" s="1"/>
  <c r="O808" i="2"/>
  <c r="P808" i="2" s="1"/>
  <c r="O807" i="2"/>
  <c r="P807" i="2" s="1"/>
  <c r="X678" i="2"/>
  <c r="Y678" i="2" s="1"/>
  <c r="X650" i="2"/>
  <c r="Y650" i="2" s="1"/>
  <c r="O650" i="2"/>
  <c r="P650" i="2" s="1"/>
  <c r="X649" i="2"/>
  <c r="Y649" i="2" s="1"/>
  <c r="O649" i="2"/>
  <c r="P649" i="2" s="1"/>
  <c r="X589" i="2"/>
  <c r="Y589" i="2" s="1"/>
  <c r="X590" i="2"/>
  <c r="Y590" i="2" s="1"/>
  <c r="X588" i="2"/>
  <c r="Y588" i="2" s="1"/>
  <c r="X351" i="2"/>
  <c r="Y351" i="2" s="1"/>
  <c r="O351" i="2"/>
  <c r="P351" i="2" s="1"/>
  <c r="X416" i="2"/>
  <c r="Y416" i="2" s="1"/>
  <c r="O416" i="2"/>
  <c r="P416" i="2" s="1"/>
  <c r="O413" i="2"/>
  <c r="P413" i="2" s="1"/>
  <c r="X723" i="2"/>
  <c r="Y723" i="2" s="1"/>
  <c r="X721" i="2"/>
  <c r="Y721" i="2" s="1"/>
  <c r="O721" i="2"/>
  <c r="P721" i="2" s="1"/>
  <c r="X722" i="2"/>
  <c r="Y722" i="2" s="1"/>
  <c r="X720" i="2"/>
  <c r="Y720" i="2" s="1"/>
  <c r="X719" i="2"/>
  <c r="Y719" i="2" s="1"/>
  <c r="X136" i="2"/>
  <c r="Y136" i="2" s="1"/>
  <c r="O136" i="2"/>
  <c r="P136" i="2" s="1"/>
  <c r="X604" i="2"/>
  <c r="Y604" i="2" s="1"/>
  <c r="O605" i="2"/>
  <c r="P605" i="2" s="1"/>
  <c r="O604" i="2"/>
  <c r="P604" i="2" s="1"/>
  <c r="O3151" i="2"/>
  <c r="P3151" i="2" s="1"/>
  <c r="O3136" i="2"/>
  <c r="P3136" i="2" s="1"/>
  <c r="O3135" i="2"/>
  <c r="P3135" i="2" s="1"/>
  <c r="O2370" i="2"/>
  <c r="P2370" i="2" s="1"/>
  <c r="O2369" i="2"/>
  <c r="P2369" i="2" s="1"/>
  <c r="X73" i="2"/>
  <c r="Y73" i="2" s="1"/>
  <c r="X1796" i="2"/>
  <c r="Y1796" i="2" s="1"/>
  <c r="O127" i="2"/>
  <c r="P127" i="2" s="1"/>
  <c r="X119" i="2"/>
  <c r="Y119" i="2" s="1"/>
  <c r="X118" i="2"/>
  <c r="Y118" i="2" s="1"/>
  <c r="O115" i="2"/>
  <c r="P115" i="2" s="1"/>
  <c r="O114" i="2"/>
  <c r="P114" i="2" s="1"/>
  <c r="X111" i="2"/>
  <c r="Y111" i="2" s="1"/>
  <c r="X92" i="2"/>
  <c r="Y92" i="2" s="1"/>
  <c r="O92" i="2"/>
  <c r="P92" i="2" s="1"/>
  <c r="X217" i="2"/>
  <c r="Y217" i="2" s="1"/>
  <c r="O2150" i="2"/>
  <c r="P2150" i="2" s="1"/>
  <c r="X53" i="2"/>
  <c r="Y53" i="2" s="1"/>
  <c r="O53" i="2"/>
  <c r="P53" i="2" s="1"/>
  <c r="O662" i="2"/>
  <c r="P662" i="2" s="1"/>
  <c r="X316" i="2"/>
  <c r="Y316" i="2" s="1"/>
  <c r="O2493" i="2"/>
  <c r="P2493" i="2" s="1"/>
  <c r="O3473" i="2"/>
  <c r="P3473" i="2" s="1"/>
  <c r="O3096" i="2"/>
  <c r="P3096" i="2" s="1"/>
  <c r="AA3096" i="2" s="1"/>
  <c r="AB3096" i="2" s="1"/>
  <c r="D3096" i="2"/>
  <c r="O2908" i="2"/>
  <c r="P2908" i="2" s="1"/>
  <c r="X2696" i="2"/>
  <c r="Y2696" i="2" s="1"/>
  <c r="O3101" i="2"/>
  <c r="P3101" i="2" s="1"/>
  <c r="O3102" i="2"/>
  <c r="P3102" i="2" s="1"/>
  <c r="O3103" i="2"/>
  <c r="P3103" i="2" s="1"/>
  <c r="D2085" i="2"/>
  <c r="E2085" i="2"/>
  <c r="X2077" i="2"/>
  <c r="Y2077" i="2" s="1"/>
  <c r="X2078" i="2"/>
  <c r="Y2078" i="2" s="1"/>
  <c r="X2079" i="2"/>
  <c r="Y2079" i="2" s="1"/>
  <c r="X2080" i="2"/>
  <c r="Y2080" i="2" s="1"/>
  <c r="X2081" i="2"/>
  <c r="Y2081" i="2" s="1"/>
  <c r="X2082" i="2"/>
  <c r="Y2082" i="2" s="1"/>
  <c r="X2083" i="2"/>
  <c r="Y2083" i="2" s="1"/>
  <c r="X2084" i="2"/>
  <c r="Y2084" i="2" s="1"/>
  <c r="X2085" i="2"/>
  <c r="Y2085" i="2" s="1"/>
  <c r="X2086" i="2"/>
  <c r="Y2086" i="2" s="1"/>
  <c r="X2087" i="2"/>
  <c r="Y2087" i="2" s="1"/>
  <c r="X2088" i="2"/>
  <c r="Y2088" i="2" s="1"/>
  <c r="X2089" i="2"/>
  <c r="Y2089" i="2" s="1"/>
  <c r="X2090" i="2"/>
  <c r="Y2090" i="2" s="1"/>
  <c r="X2091" i="2"/>
  <c r="Y2091" i="2" s="1"/>
  <c r="X2092" i="2"/>
  <c r="Y2092" i="2" s="1"/>
  <c r="X2093" i="2"/>
  <c r="Y2093" i="2" s="1"/>
  <c r="O2077" i="2"/>
  <c r="P2077" i="2" s="1"/>
  <c r="O2078" i="2"/>
  <c r="P2078" i="2" s="1"/>
  <c r="O2079" i="2"/>
  <c r="P2079" i="2" s="1"/>
  <c r="O2080" i="2"/>
  <c r="P2080" i="2" s="1"/>
  <c r="O2081" i="2"/>
  <c r="P2081" i="2" s="1"/>
  <c r="O2082" i="2"/>
  <c r="P2082" i="2" s="1"/>
  <c r="O2083" i="2"/>
  <c r="P2083" i="2" s="1"/>
  <c r="O2084" i="2"/>
  <c r="P2084" i="2" s="1"/>
  <c r="O2085" i="2"/>
  <c r="P2085" i="2" s="1"/>
  <c r="O2086" i="2"/>
  <c r="P2086" i="2" s="1"/>
  <c r="O2087" i="2"/>
  <c r="P2087" i="2" s="1"/>
  <c r="O2088" i="2"/>
  <c r="P2088" i="2" s="1"/>
  <c r="O2089" i="2"/>
  <c r="P2089" i="2" s="1"/>
  <c r="O2090" i="2"/>
  <c r="P2090" i="2" s="1"/>
  <c r="O2091" i="2"/>
  <c r="P2091" i="2" s="1"/>
  <c r="O2092" i="2"/>
  <c r="P2092" i="2" s="1"/>
  <c r="O2093" i="2"/>
  <c r="P2093" i="2" s="1"/>
  <c r="X1461" i="2"/>
  <c r="Y1461" i="2" s="1"/>
  <c r="X1462" i="2"/>
  <c r="Y1462" i="2" s="1"/>
  <c r="X1463" i="2"/>
  <c r="Y1463" i="2" s="1"/>
  <c r="O2011" i="2"/>
  <c r="P2011" i="2" s="1"/>
  <c r="O1945" i="2"/>
  <c r="P1945" i="2" s="1"/>
  <c r="O1261" i="2"/>
  <c r="P1261" i="2" s="1"/>
  <c r="X2637" i="2"/>
  <c r="Y2637" i="2" s="1"/>
  <c r="O2634" i="2"/>
  <c r="P2634" i="2" s="1"/>
  <c r="D2164" i="2"/>
  <c r="O2393" i="2"/>
  <c r="P2393" i="2" s="1"/>
  <c r="X2381" i="2"/>
  <c r="Y2381" i="2" s="1"/>
  <c r="X2382" i="2"/>
  <c r="Y2382" i="2" s="1"/>
  <c r="O2384" i="2"/>
  <c r="P2384" i="2" s="1"/>
  <c r="O2382" i="2"/>
  <c r="P2382" i="2" s="1"/>
  <c r="X2325" i="2"/>
  <c r="Y2325" i="2" s="1"/>
  <c r="O3009" i="2"/>
  <c r="P3009" i="2" s="1"/>
  <c r="X3396" i="2"/>
  <c r="Y3396" i="2" s="1"/>
  <c r="X3397" i="2"/>
  <c r="Y3397" i="2" s="1"/>
  <c r="O1372" i="2"/>
  <c r="P1372" i="2" s="1"/>
  <c r="O1375" i="2"/>
  <c r="P1375" i="2" s="1"/>
  <c r="X1372" i="2"/>
  <c r="Y1372" i="2" s="1"/>
  <c r="E1372" i="2"/>
  <c r="D1372" i="2"/>
  <c r="X1348" i="2"/>
  <c r="Y1348" i="2" s="1"/>
  <c r="X2232" i="2"/>
  <c r="Y2232" i="2" s="1"/>
  <c r="O2229" i="2"/>
  <c r="P2229" i="2" s="1"/>
  <c r="O2232" i="2"/>
  <c r="P2232" i="2" s="1"/>
  <c r="E1920" i="2"/>
  <c r="D1920" i="2"/>
  <c r="X1920" i="2"/>
  <c r="Y1920" i="2" s="1"/>
  <c r="X1921" i="2"/>
  <c r="Y1921" i="2" s="1"/>
  <c r="X1922" i="2"/>
  <c r="Y1922" i="2" s="1"/>
  <c r="X1923" i="2"/>
  <c r="Y1923" i="2" s="1"/>
  <c r="X1924" i="2"/>
  <c r="Y1924" i="2" s="1"/>
  <c r="X1925" i="2"/>
  <c r="Y1925" i="2" s="1"/>
  <c r="X1926" i="2"/>
  <c r="Y1926" i="2" s="1"/>
  <c r="X1927" i="2"/>
  <c r="Y1927" i="2" s="1"/>
  <c r="X1928" i="2"/>
  <c r="Y1928" i="2" s="1"/>
  <c r="O1920" i="2"/>
  <c r="P1920" i="2" s="1"/>
  <c r="O1921" i="2"/>
  <c r="P1921" i="2" s="1"/>
  <c r="O1922" i="2"/>
  <c r="P1922" i="2" s="1"/>
  <c r="O1923" i="2"/>
  <c r="P1923" i="2" s="1"/>
  <c r="O1924" i="2"/>
  <c r="P1924" i="2" s="1"/>
  <c r="O3600" i="2"/>
  <c r="P3600" i="2" s="1"/>
  <c r="O3601" i="2"/>
  <c r="P3601" i="2" s="1"/>
  <c r="O3602" i="2"/>
  <c r="P3602" i="2" s="1"/>
  <c r="O3044" i="2"/>
  <c r="P3044" i="2" s="1"/>
  <c r="AA3044" i="2" s="1"/>
  <c r="AB3044" i="2" s="1"/>
  <c r="X2518" i="2"/>
  <c r="Y2518" i="2" s="1"/>
  <c r="O2518" i="2"/>
  <c r="P2518" i="2" s="1"/>
  <c r="D1875" i="2"/>
  <c r="O1879" i="2"/>
  <c r="P1879" i="2" s="1"/>
  <c r="O1878" i="2"/>
  <c r="P1878" i="2" s="1"/>
  <c r="AA1875" i="2" s="1"/>
  <c r="AB1875" i="2" s="1"/>
  <c r="O1875" i="2"/>
  <c r="P1875" i="2" s="1"/>
  <c r="X1135" i="2"/>
  <c r="Y1135" i="2" s="1"/>
  <c r="X1716" i="2"/>
  <c r="Y1716" i="2" s="1"/>
  <c r="O1608" i="2"/>
  <c r="P1608" i="2" s="1"/>
  <c r="O1607" i="2"/>
  <c r="P1607" i="2" s="1"/>
  <c r="O1606" i="2"/>
  <c r="P1606" i="2" s="1"/>
  <c r="X2972" i="2"/>
  <c r="Y2972" i="2" s="1"/>
  <c r="O2973" i="2"/>
  <c r="P2973" i="2" s="1"/>
  <c r="O2972" i="2"/>
  <c r="P2972" i="2" s="1"/>
  <c r="X738" i="2"/>
  <c r="Y738" i="2" s="1"/>
  <c r="X739" i="2"/>
  <c r="Y739" i="2" s="1"/>
  <c r="X740" i="2"/>
  <c r="Y740" i="2" s="1"/>
  <c r="X741" i="2"/>
  <c r="Y741" i="2" s="1"/>
  <c r="X742" i="2"/>
  <c r="Y742" i="2" s="1"/>
  <c r="X743" i="2"/>
  <c r="Y743" i="2" s="1"/>
  <c r="X744" i="2"/>
  <c r="Y744" i="2" s="1"/>
  <c r="X745" i="2"/>
  <c r="Y745" i="2" s="1"/>
  <c r="X746" i="2"/>
  <c r="Y746" i="2" s="1"/>
  <c r="X747" i="2"/>
  <c r="Y747" i="2" s="1"/>
  <c r="O739" i="2"/>
  <c r="P739" i="2" s="1"/>
  <c r="O740" i="2"/>
  <c r="P740" i="2" s="1"/>
  <c r="O741" i="2"/>
  <c r="P741" i="2" s="1"/>
  <c r="O742" i="2"/>
  <c r="P742" i="2" s="1"/>
  <c r="O743" i="2"/>
  <c r="P743" i="2" s="1"/>
  <c r="O744" i="2"/>
  <c r="P744" i="2" s="1"/>
  <c r="O745" i="2"/>
  <c r="P745" i="2" s="1"/>
  <c r="O746" i="2"/>
  <c r="P746" i="2" s="1"/>
  <c r="O747" i="2"/>
  <c r="P747" i="2" s="1"/>
  <c r="O1508" i="2"/>
  <c r="P1508" i="2" s="1"/>
  <c r="X1473" i="2"/>
  <c r="Y1473" i="2" s="1"/>
  <c r="O1473" i="2"/>
  <c r="P1473" i="2" s="1"/>
  <c r="O3097" i="2"/>
  <c r="P3097" i="2" s="1"/>
  <c r="AA3097" i="2" s="1"/>
  <c r="AB3097" i="2" s="1"/>
  <c r="D3097" i="2"/>
  <c r="D2004" i="2"/>
  <c r="O1171" i="2"/>
  <c r="P1171" i="2" s="1"/>
  <c r="AA1171" i="2" s="1"/>
  <c r="AB1171" i="2" s="1"/>
  <c r="O1160" i="2"/>
  <c r="P1160" i="2" s="1"/>
  <c r="E94" i="2"/>
  <c r="D94" i="2"/>
  <c r="X94" i="2"/>
  <c r="Y94" i="2" s="1"/>
  <c r="O94" i="2"/>
  <c r="P94" i="2" s="1"/>
  <c r="D3084" i="2"/>
  <c r="D3090" i="2"/>
  <c r="D3094" i="2"/>
  <c r="D3095" i="2"/>
  <c r="O3084" i="2"/>
  <c r="P3084" i="2" s="1"/>
  <c r="AA3084" i="2" s="1"/>
  <c r="AB3084" i="2" s="1"/>
  <c r="O3090" i="2"/>
  <c r="P3090" i="2" s="1"/>
  <c r="AA3090" i="2" s="1"/>
  <c r="AB3090" i="2" s="1"/>
  <c r="O3094" i="2"/>
  <c r="P3094" i="2" s="1"/>
  <c r="AA3094" i="2" s="1"/>
  <c r="AB3094" i="2" s="1"/>
  <c r="O3095" i="2"/>
  <c r="P3095" i="2" s="1"/>
  <c r="AA3095" i="2" s="1"/>
  <c r="AB3095" i="2" s="1"/>
  <c r="X3426" i="2"/>
  <c r="Y3426" i="2" s="1"/>
  <c r="O3426" i="2"/>
  <c r="P3426" i="2" s="1"/>
  <c r="X3065" i="2"/>
  <c r="Y3065" i="2" s="1"/>
  <c r="X3066" i="2"/>
  <c r="Y3066" i="2" s="1"/>
  <c r="O3065" i="2"/>
  <c r="P3065" i="2" s="1"/>
  <c r="O3066" i="2"/>
  <c r="P3066" i="2" s="1"/>
  <c r="O3056" i="2"/>
  <c r="P3056" i="2" s="1"/>
  <c r="O3057" i="2"/>
  <c r="P3057" i="2" s="1"/>
  <c r="O3058" i="2"/>
  <c r="P3058" i="2" s="1"/>
  <c r="O1000" i="2"/>
  <c r="P1000" i="2" s="1"/>
  <c r="O755" i="2"/>
  <c r="P755" i="2" s="1"/>
  <c r="O184" i="2"/>
  <c r="P184" i="2" s="1"/>
  <c r="X3069" i="2"/>
  <c r="Y3069" i="2" s="1"/>
  <c r="O3069" i="2"/>
  <c r="P3069" i="2" s="1"/>
  <c r="E3069" i="2"/>
  <c r="D3069" i="2"/>
  <c r="X805" i="2"/>
  <c r="Y805" i="2" s="1"/>
  <c r="O805" i="2"/>
  <c r="P805" i="2" s="1"/>
  <c r="AA805" i="2" s="1"/>
  <c r="E805" i="2"/>
  <c r="D805" i="2"/>
  <c r="D3607" i="2"/>
  <c r="O3607" i="2"/>
  <c r="P3607" i="2" s="1"/>
  <c r="AA3607" i="2" s="1"/>
  <c r="AB3607" i="2" s="1"/>
  <c r="D3608" i="2"/>
  <c r="O3608" i="2"/>
  <c r="P3608" i="2" s="1"/>
  <c r="AA3608" i="2" s="1"/>
  <c r="AB3608" i="2" s="1"/>
  <c r="D3611" i="2"/>
  <c r="O3611" i="2"/>
  <c r="P3611" i="2" s="1"/>
  <c r="AA3611" i="2" s="1"/>
  <c r="AB3611" i="2" s="1"/>
  <c r="D3612" i="2"/>
  <c r="O3612" i="2"/>
  <c r="P3612" i="2" s="1"/>
  <c r="AA3612" i="2" s="1"/>
  <c r="AB3612" i="2" s="1"/>
  <c r="D3613" i="2"/>
  <c r="O3613" i="2"/>
  <c r="P3613" i="2" s="1"/>
  <c r="AA3613" i="2" s="1"/>
  <c r="AB3613" i="2" s="1"/>
  <c r="D3614" i="2"/>
  <c r="O3614" i="2"/>
  <c r="P3614" i="2" s="1"/>
  <c r="AA3614" i="2" s="1"/>
  <c r="AB3614" i="2" s="1"/>
  <c r="D3625" i="2"/>
  <c r="O3625" i="2"/>
  <c r="P3625" i="2" s="1"/>
  <c r="AA3625" i="2" s="1"/>
  <c r="AB3625" i="2" s="1"/>
  <c r="O3606" i="2"/>
  <c r="P3606" i="2" s="1"/>
  <c r="AA3606" i="2" s="1"/>
  <c r="AB3606" i="2" s="1"/>
  <c r="D3606" i="2"/>
  <c r="O1862" i="2"/>
  <c r="P1862" i="2" s="1"/>
  <c r="O1863" i="2"/>
  <c r="P1863" i="2" s="1"/>
  <c r="O1864" i="2"/>
  <c r="P1864" i="2" s="1"/>
  <c r="O1867" i="2"/>
  <c r="P1867" i="2" s="1"/>
  <c r="O1868" i="2"/>
  <c r="P1868" i="2" s="1"/>
  <c r="O1869" i="2"/>
  <c r="P1869" i="2" s="1"/>
  <c r="X3406" i="2"/>
  <c r="Y3406" i="2" s="1"/>
  <c r="X3407" i="2"/>
  <c r="Y3407" i="2" s="1"/>
  <c r="O3407" i="2"/>
  <c r="P3407" i="2" s="1"/>
  <c r="O3408" i="2"/>
  <c r="P3408" i="2" s="1"/>
  <c r="O3409" i="2"/>
  <c r="P3409" i="2" s="1"/>
  <c r="O3410" i="2"/>
  <c r="P3410" i="2" s="1"/>
  <c r="X1786" i="2"/>
  <c r="Y1786" i="2" s="1"/>
  <c r="O1783" i="2"/>
  <c r="P1783" i="2" s="1"/>
  <c r="O1784" i="2"/>
  <c r="P1784" i="2" s="1"/>
  <c r="O1785" i="2"/>
  <c r="P1785" i="2" s="1"/>
  <c r="O1786" i="2"/>
  <c r="P1786" i="2" s="1"/>
  <c r="X1784" i="2"/>
  <c r="Y1784" i="2" s="1"/>
  <c r="X1783" i="2"/>
  <c r="Y1783" i="2" s="1"/>
  <c r="X1787" i="2"/>
  <c r="Y1787" i="2" s="1"/>
  <c r="X1781" i="2"/>
  <c r="Y1781" i="2" s="1"/>
  <c r="X1782" i="2"/>
  <c r="Y1782" i="2" s="1"/>
  <c r="O1781" i="2"/>
  <c r="P1781" i="2" s="1"/>
  <c r="O1782" i="2"/>
  <c r="P1782" i="2" s="1"/>
  <c r="E3166" i="2"/>
  <c r="X3166" i="2"/>
  <c r="Y3166" i="2" s="1"/>
  <c r="O1421" i="2"/>
  <c r="P1421" i="2" s="1"/>
  <c r="O1420" i="2"/>
  <c r="P1420" i="2" s="1"/>
  <c r="O2651" i="2"/>
  <c r="P2651" i="2" s="1"/>
  <c r="O3263" i="2"/>
  <c r="P3263" i="2" s="1"/>
  <c r="O2491" i="2"/>
  <c r="P2491" i="2" s="1"/>
  <c r="D1881" i="2"/>
  <c r="D1806" i="2"/>
  <c r="O1539" i="2"/>
  <c r="P1539" i="2" s="1"/>
  <c r="O1185" i="2"/>
  <c r="P1185" i="2" s="1"/>
  <c r="O1184" i="2"/>
  <c r="P1184" i="2" s="1"/>
  <c r="O1183" i="2"/>
  <c r="P1183" i="2" s="1"/>
  <c r="X1726" i="2"/>
  <c r="Y1726" i="2" s="1"/>
  <c r="X1725" i="2"/>
  <c r="Y1725" i="2" s="1"/>
  <c r="O1725" i="2"/>
  <c r="P1725" i="2" s="1"/>
  <c r="O1558" i="2"/>
  <c r="P1558" i="2" s="1"/>
  <c r="X2980" i="2"/>
  <c r="Y2980" i="2" s="1"/>
  <c r="O1052" i="2"/>
  <c r="P1052" i="2" s="1"/>
  <c r="O1053" i="2"/>
  <c r="P1053" i="2" s="1"/>
  <c r="O1054" i="2"/>
  <c r="P1054" i="2" s="1"/>
  <c r="O1055" i="2"/>
  <c r="P1055" i="2" s="1"/>
  <c r="O1056" i="2"/>
  <c r="P1056" i="2" s="1"/>
  <c r="O1057" i="2"/>
  <c r="P1057" i="2" s="1"/>
  <c r="O1058" i="2"/>
  <c r="P1058" i="2" s="1"/>
  <c r="X2122" i="2"/>
  <c r="Y2122" i="2" s="1"/>
  <c r="X2902" i="2"/>
  <c r="Y2902" i="2" s="1"/>
  <c r="O2902" i="2"/>
  <c r="P2902" i="2" s="1"/>
  <c r="O1225" i="2"/>
  <c r="P1225" i="2" s="1"/>
  <c r="O435" i="2"/>
  <c r="P435" i="2" s="1"/>
  <c r="E1810" i="2"/>
  <c r="X1810" i="2"/>
  <c r="Y1810" i="2" s="1"/>
  <c r="X1811" i="2"/>
  <c r="Y1811" i="2" s="1"/>
  <c r="X1812" i="2"/>
  <c r="Y1812" i="2" s="1"/>
  <c r="O1810" i="2"/>
  <c r="P1810" i="2" s="1"/>
  <c r="O1811" i="2"/>
  <c r="P1811" i="2" s="1"/>
  <c r="O1812" i="2"/>
  <c r="P1812" i="2" s="1"/>
  <c r="D1810" i="2"/>
  <c r="O487" i="2"/>
  <c r="P487" i="2" s="1"/>
  <c r="X2228" i="2"/>
  <c r="Y2228" i="2" s="1"/>
  <c r="X2229" i="2"/>
  <c r="Y2229" i="2" s="1"/>
  <c r="E2213" i="2"/>
  <c r="D2213" i="2"/>
  <c r="X2213" i="2"/>
  <c r="Y2213" i="2" s="1"/>
  <c r="X2214" i="2"/>
  <c r="Y2214" i="2" s="1"/>
  <c r="X2215" i="2"/>
  <c r="Y2215" i="2" s="1"/>
  <c r="O2213" i="2"/>
  <c r="P2213" i="2" s="1"/>
  <c r="O2214" i="2"/>
  <c r="P2214" i="2" s="1"/>
  <c r="O2215" i="2"/>
  <c r="P2215" i="2" s="1"/>
  <c r="O3099" i="2"/>
  <c r="P3099" i="2" s="1"/>
  <c r="X2915" i="2"/>
  <c r="Y2915" i="2" s="1"/>
  <c r="X2916" i="2"/>
  <c r="Y2916" i="2" s="1"/>
  <c r="X2917" i="2"/>
  <c r="Y2917" i="2" s="1"/>
  <c r="O2916" i="2"/>
  <c r="P2916" i="2" s="1"/>
  <c r="O2915" i="2"/>
  <c r="P2915" i="2" s="1"/>
  <c r="O2467" i="2"/>
  <c r="P2467" i="2" s="1"/>
  <c r="O863" i="2"/>
  <c r="P863" i="2" s="1"/>
  <c r="X863" i="2"/>
  <c r="Y863" i="2" s="1"/>
  <c r="X2743" i="2"/>
  <c r="X2744" i="2"/>
  <c r="X2745" i="2"/>
  <c r="X2746" i="2"/>
  <c r="X2747" i="2"/>
  <c r="P2743" i="2"/>
  <c r="P2744" i="2"/>
  <c r="P2745" i="2"/>
  <c r="O806" i="2"/>
  <c r="P806" i="2" s="1"/>
  <c r="D806" i="2"/>
  <c r="X574" i="2"/>
  <c r="Y574" i="2" s="1"/>
  <c r="O574" i="2"/>
  <c r="P574" i="2" s="1"/>
  <c r="O573" i="2"/>
  <c r="P573" i="2" s="1"/>
  <c r="O509" i="2"/>
  <c r="P509" i="2" s="1"/>
  <c r="X670" i="2"/>
  <c r="Y670" i="2" s="1"/>
  <c r="X671" i="2"/>
  <c r="Y671" i="2" s="1"/>
  <c r="O671" i="2"/>
  <c r="P671" i="2" s="1"/>
  <c r="O670" i="2"/>
  <c r="P670" i="2" s="1"/>
  <c r="X42" i="2"/>
  <c r="Y42" i="2" s="1"/>
  <c r="X41" i="2"/>
  <c r="Y41" i="2" s="1"/>
  <c r="O41" i="2"/>
  <c r="P41" i="2" s="1"/>
  <c r="O1659" i="2"/>
  <c r="P1659" i="2" s="1"/>
  <c r="O1341" i="2"/>
  <c r="P1341" i="2" s="1"/>
  <c r="X215" i="2"/>
  <c r="Y215" i="2" s="1"/>
  <c r="O215" i="2"/>
  <c r="P215" i="2" s="1"/>
  <c r="O945" i="2"/>
  <c r="P945" i="2" s="1"/>
  <c r="X839" i="2"/>
  <c r="Y839" i="2" s="1"/>
  <c r="P2852" i="2"/>
  <c r="P2853" i="2"/>
  <c r="P2854" i="2"/>
  <c r="P2855" i="2"/>
  <c r="P2856" i="2"/>
  <c r="P2857" i="2"/>
  <c r="P2858" i="2"/>
  <c r="D753" i="2"/>
  <c r="O753" i="2"/>
  <c r="P753" i="2" s="1"/>
  <c r="AA753" i="2" s="1"/>
  <c r="AB753" i="2" s="1"/>
  <c r="O160" i="2"/>
  <c r="P160" i="2" s="1"/>
  <c r="O3161" i="2"/>
  <c r="P3161" i="2" s="1"/>
  <c r="O2889" i="2"/>
  <c r="P2889" i="2" s="1"/>
  <c r="O2886" i="2"/>
  <c r="P2886" i="2" s="1"/>
  <c r="X2849" i="2"/>
  <c r="Y2849" i="2" s="1"/>
  <c r="O2849" i="2"/>
  <c r="P2849" i="2" s="1"/>
  <c r="X1370" i="2"/>
  <c r="Y1370" i="2" s="1"/>
  <c r="O403" i="2"/>
  <c r="P403" i="2" s="1"/>
  <c r="O404" i="2"/>
  <c r="P404" i="2" s="1"/>
  <c r="O917" i="2"/>
  <c r="P917" i="2" s="1"/>
  <c r="O3120" i="2"/>
  <c r="P3120" i="2" s="1"/>
  <c r="AA3120" i="2" s="1"/>
  <c r="AB3120" i="2" s="1"/>
  <c r="D3120" i="2"/>
  <c r="O1861" i="2"/>
  <c r="P1861" i="2" s="1"/>
  <c r="D1861" i="2"/>
  <c r="E3068" i="2"/>
  <c r="D3068" i="2"/>
  <c r="X3068" i="2"/>
  <c r="Y3068" i="2" s="1"/>
  <c r="O3068" i="2"/>
  <c r="P3068" i="2" s="1"/>
  <c r="O2835" i="2"/>
  <c r="P2835" i="2" s="1"/>
  <c r="O1602" i="2"/>
  <c r="P1602" i="2" s="1"/>
  <c r="O1603" i="2"/>
  <c r="P1603" i="2" s="1"/>
  <c r="O1604" i="2"/>
  <c r="P1604" i="2" s="1"/>
  <c r="O1605" i="2"/>
  <c r="P1605" i="2" s="1"/>
  <c r="O1609" i="2"/>
  <c r="P1609" i="2" s="1"/>
  <c r="O1441" i="2"/>
  <c r="P1441" i="2" s="1"/>
  <c r="X862" i="2"/>
  <c r="Y862" i="2" s="1"/>
  <c r="O2943" i="2"/>
  <c r="P2943" i="2" s="1"/>
  <c r="O3303" i="2"/>
  <c r="P3303" i="2" s="1"/>
  <c r="AA3303" i="2" s="1"/>
  <c r="AB3303" i="2" s="1"/>
  <c r="O3304" i="2"/>
  <c r="P3304" i="2" s="1"/>
  <c r="O1908" i="2"/>
  <c r="P1908" i="2" s="1"/>
  <c r="X3416" i="2"/>
  <c r="Y3416" i="2" s="1"/>
  <c r="O2456" i="2"/>
  <c r="P2456" i="2" s="1"/>
  <c r="O1576" i="2"/>
  <c r="P1576" i="2" s="1"/>
  <c r="D3493" i="2"/>
  <c r="X2971" i="2"/>
  <c r="Y2971" i="2" s="1"/>
  <c r="X3264" i="2"/>
  <c r="Y3264" i="2" s="1"/>
  <c r="X2178" i="2"/>
  <c r="Y2178" i="2" s="1"/>
  <c r="O2178" i="2"/>
  <c r="P2178" i="2" s="1"/>
  <c r="X1275" i="2"/>
  <c r="Y1275" i="2" s="1"/>
  <c r="O1457" i="2"/>
  <c r="P1457" i="2" s="1"/>
  <c r="X1231" i="2"/>
  <c r="Y1231" i="2" s="1"/>
  <c r="O2063" i="2"/>
  <c r="P2063" i="2" s="1"/>
  <c r="O3564" i="2"/>
  <c r="P3564" i="2" s="1"/>
  <c r="O3565" i="2"/>
  <c r="P3565" i="2" s="1"/>
  <c r="O3566" i="2"/>
  <c r="P3566" i="2" s="1"/>
  <c r="O3567" i="2"/>
  <c r="P3567" i="2" s="1"/>
  <c r="D2872" i="2"/>
  <c r="O1795" i="2"/>
  <c r="P1795" i="2" s="1"/>
  <c r="O1189" i="2"/>
  <c r="P1189" i="2" s="1"/>
  <c r="O1667" i="2"/>
  <c r="P1667" i="2" s="1"/>
  <c r="X705" i="2"/>
  <c r="Y705" i="2" s="1"/>
  <c r="O705" i="2"/>
  <c r="P705" i="2" s="1"/>
  <c r="X573" i="2"/>
  <c r="Y573" i="2" s="1"/>
  <c r="X1004" i="2"/>
  <c r="Y1004" i="2" s="1"/>
  <c r="O519" i="2"/>
  <c r="P519" i="2" s="1"/>
  <c r="X437" i="2"/>
  <c r="Y437" i="2" s="1"/>
  <c r="O380" i="2"/>
  <c r="P380" i="2" s="1"/>
  <c r="O3061" i="2"/>
  <c r="P3061" i="2" s="1"/>
  <c r="O3062" i="2"/>
  <c r="P3062" i="2" s="1"/>
  <c r="O3063" i="2"/>
  <c r="P3063" i="2" s="1"/>
  <c r="O3064" i="2"/>
  <c r="P3064" i="2" s="1"/>
  <c r="X3061" i="2"/>
  <c r="Y3061" i="2" s="1"/>
  <c r="X3062" i="2"/>
  <c r="Y3062" i="2" s="1"/>
  <c r="X3063" i="2"/>
  <c r="Y3063" i="2" s="1"/>
  <c r="X3064" i="2"/>
  <c r="Y3064" i="2" s="1"/>
  <c r="O2410" i="2"/>
  <c r="P2410" i="2" s="1"/>
  <c r="O2411" i="2"/>
  <c r="P2411" i="2" s="1"/>
  <c r="AA3338" i="2"/>
  <c r="AB3338" i="2" s="1"/>
  <c r="X3362" i="2"/>
  <c r="Y3362" i="2" s="1"/>
  <c r="X3363" i="2"/>
  <c r="Y3363" i="2" s="1"/>
  <c r="X3364" i="2"/>
  <c r="Y3364" i="2" s="1"/>
  <c r="X3365" i="2"/>
  <c r="Y3365" i="2" s="1"/>
  <c r="X3366" i="2"/>
  <c r="Y3366" i="2" s="1"/>
  <c r="X3367" i="2"/>
  <c r="Y3367" i="2" s="1"/>
  <c r="X3368" i="2"/>
  <c r="Y3368" i="2" s="1"/>
  <c r="O3362" i="2"/>
  <c r="P3362" i="2" s="1"/>
  <c r="O3363" i="2"/>
  <c r="P3363" i="2" s="1"/>
  <c r="O3364" i="2"/>
  <c r="P3364" i="2" s="1"/>
  <c r="O3365" i="2"/>
  <c r="P3365" i="2" s="1"/>
  <c r="O3366" i="2"/>
  <c r="P3366" i="2" s="1"/>
  <c r="O3367" i="2"/>
  <c r="P3367" i="2" s="1"/>
  <c r="O3368" i="2"/>
  <c r="P3368" i="2" s="1"/>
  <c r="O3369" i="2"/>
  <c r="P3369" i="2" s="1"/>
  <c r="E3362" i="2"/>
  <c r="D3362" i="2"/>
  <c r="X1779" i="2"/>
  <c r="Y1779" i="2" s="1"/>
  <c r="X1780" i="2"/>
  <c r="Y1780" i="2" s="1"/>
  <c r="X1785" i="2"/>
  <c r="Y1785" i="2" s="1"/>
  <c r="O1780" i="2"/>
  <c r="P1780" i="2" s="1"/>
  <c r="X3344" i="2"/>
  <c r="Y3344" i="2" s="1"/>
  <c r="O2074" i="2"/>
  <c r="P2074" i="2" s="1"/>
  <c r="O2075" i="2"/>
  <c r="P2075" i="2" s="1"/>
  <c r="X2074" i="2"/>
  <c r="Y2074" i="2" s="1"/>
  <c r="X2075" i="2"/>
  <c r="Y2075" i="2" s="1"/>
  <c r="X1963" i="2"/>
  <c r="Y1963" i="2" s="1"/>
  <c r="O1963" i="2"/>
  <c r="P1963" i="2" s="1"/>
  <c r="X433" i="2"/>
  <c r="Y433" i="2" s="1"/>
  <c r="O433" i="2"/>
  <c r="P433" i="2" s="1"/>
  <c r="O1319" i="2"/>
  <c r="P1319" i="2" s="1"/>
  <c r="O1318" i="2"/>
  <c r="P1318" i="2" s="1"/>
  <c r="O138" i="2"/>
  <c r="P138" i="2" s="1"/>
  <c r="O488" i="2"/>
  <c r="P488" i="2" s="1"/>
  <c r="O73" i="2"/>
  <c r="P73" i="2" s="1"/>
  <c r="O1504" i="2"/>
  <c r="P1504" i="2" s="1"/>
  <c r="O738" i="2"/>
  <c r="P738" i="2" s="1"/>
  <c r="X43" i="2"/>
  <c r="O3098" i="2"/>
  <c r="P3098" i="2" s="1"/>
  <c r="AA3098" i="2" s="1"/>
  <c r="AB3098" i="2" s="1"/>
  <c r="D3098" i="2"/>
  <c r="X2756" i="2"/>
  <c r="Y2756" i="2" s="1"/>
  <c r="O2594" i="2"/>
  <c r="P2594" i="2" s="1"/>
  <c r="O546" i="2"/>
  <c r="P546" i="2" s="1"/>
  <c r="X3294" i="2"/>
  <c r="Y3294" i="2" s="1"/>
  <c r="X890" i="2"/>
  <c r="Y890" i="2" s="1"/>
  <c r="O3593" i="2"/>
  <c r="P3593" i="2" s="1"/>
  <c r="AA3593" i="2" s="1"/>
  <c r="AB3593" i="2" s="1"/>
  <c r="O3594" i="2"/>
  <c r="P3594" i="2" s="1"/>
  <c r="AA3594" i="2" s="1"/>
  <c r="AB3594" i="2" s="1"/>
  <c r="O3595" i="2"/>
  <c r="P3595" i="2" s="1"/>
  <c r="AA3595" i="2" s="1"/>
  <c r="AB3595" i="2" s="1"/>
  <c r="O3596" i="2"/>
  <c r="P3596" i="2" s="1"/>
  <c r="AA3596" i="2" s="1"/>
  <c r="AB3596" i="2" s="1"/>
  <c r="O3598" i="2"/>
  <c r="P3598" i="2" s="1"/>
  <c r="AA3598" i="2" s="1"/>
  <c r="AB3598" i="2" s="1"/>
  <c r="O3599" i="2"/>
  <c r="P3599" i="2" s="1"/>
  <c r="AA3599" i="2" s="1"/>
  <c r="AB3599" i="2" s="1"/>
  <c r="O3603" i="2"/>
  <c r="P3603" i="2" s="1"/>
  <c r="AA3603" i="2" s="1"/>
  <c r="AB3603" i="2" s="1"/>
  <c r="O3604" i="2"/>
  <c r="P3604" i="2" s="1"/>
  <c r="AA3604" i="2" s="1"/>
  <c r="AB3604" i="2" s="1"/>
  <c r="O3605" i="2"/>
  <c r="P3605" i="2" s="1"/>
  <c r="AA3605" i="2" s="1"/>
  <c r="AB3605" i="2" s="1"/>
  <c r="D3593" i="2"/>
  <c r="D3594" i="2"/>
  <c r="D3595" i="2"/>
  <c r="D3596" i="2"/>
  <c r="D3598" i="2"/>
  <c r="D3599" i="2"/>
  <c r="D3603" i="2"/>
  <c r="D3604" i="2"/>
  <c r="D3605" i="2"/>
  <c r="D1617" i="2"/>
  <c r="D2904" i="2"/>
  <c r="D815" i="2"/>
  <c r="O3586" i="2"/>
  <c r="P3586" i="2" s="1"/>
  <c r="AA3586" i="2" s="1"/>
  <c r="AB3586" i="2" s="1"/>
  <c r="O3587" i="2"/>
  <c r="P3587" i="2" s="1"/>
  <c r="AA3587" i="2" s="1"/>
  <c r="AB3587" i="2" s="1"/>
  <c r="O3588" i="2"/>
  <c r="P3588" i="2" s="1"/>
  <c r="AA3588" i="2" s="1"/>
  <c r="AB3588" i="2" s="1"/>
  <c r="O3589" i="2"/>
  <c r="P3589" i="2" s="1"/>
  <c r="AA3589" i="2" s="1"/>
  <c r="AB3589" i="2" s="1"/>
  <c r="O3590" i="2"/>
  <c r="P3590" i="2" s="1"/>
  <c r="AA3590" i="2" s="1"/>
  <c r="AB3590" i="2" s="1"/>
  <c r="O3591" i="2"/>
  <c r="P3591" i="2" s="1"/>
  <c r="AA3591" i="2" s="1"/>
  <c r="AB3591" i="2" s="1"/>
  <c r="O3592" i="2"/>
  <c r="P3592" i="2" s="1"/>
  <c r="AA3592" i="2" s="1"/>
  <c r="AB3592" i="2" s="1"/>
  <c r="D3586" i="2"/>
  <c r="D3587" i="2"/>
  <c r="D3588" i="2"/>
  <c r="D3589" i="2"/>
  <c r="D3590" i="2"/>
  <c r="D3591" i="2"/>
  <c r="D3592" i="2"/>
  <c r="O2360" i="2"/>
  <c r="P2360" i="2" s="1"/>
  <c r="AA2360" i="2" s="1"/>
  <c r="AB2360" i="2" s="1"/>
  <c r="O815" i="2"/>
  <c r="P815" i="2" s="1"/>
  <c r="AA815" i="2" s="1"/>
  <c r="AB815" i="2" s="1"/>
  <c r="B13" i="12"/>
  <c r="B14" i="12" s="1"/>
  <c r="O1621" i="2"/>
  <c r="P1621" i="2" s="1"/>
  <c r="AA1621" i="2" s="1"/>
  <c r="AB1621" i="2" s="1"/>
  <c r="H9" i="12"/>
  <c r="H10" i="12" s="1"/>
  <c r="K7" i="12"/>
  <c r="K8" i="12"/>
  <c r="E6" i="12"/>
  <c r="E7" i="12" s="1"/>
  <c r="X3462" i="2"/>
  <c r="Y3462" i="2" s="1"/>
  <c r="X3461" i="2"/>
  <c r="Y3461" i="2" s="1"/>
  <c r="X3490" i="2"/>
  <c r="Y3490" i="2" s="1"/>
  <c r="O3490" i="2"/>
  <c r="P3490" i="2" s="1"/>
  <c r="X3439" i="2"/>
  <c r="Y3439" i="2" s="1"/>
  <c r="X3438" i="2"/>
  <c r="Y3438" i="2" s="1"/>
  <c r="X3437" i="2"/>
  <c r="Y3437" i="2" s="1"/>
  <c r="O3439" i="2"/>
  <c r="P3439" i="2" s="1"/>
  <c r="O3438" i="2"/>
  <c r="P3438" i="2" s="1"/>
  <c r="O3437" i="2"/>
  <c r="P3437" i="2" s="1"/>
  <c r="X2567" i="2"/>
  <c r="Y2567" i="2" s="1"/>
  <c r="X2565" i="2"/>
  <c r="Y2565" i="2" s="1"/>
  <c r="X2550" i="2"/>
  <c r="Y2550" i="2" s="1"/>
  <c r="O2548" i="2"/>
  <c r="P2548" i="2" s="1"/>
  <c r="O2139" i="2"/>
  <c r="P2139" i="2" s="1"/>
  <c r="O2140" i="2"/>
  <c r="P2140" i="2" s="1"/>
  <c r="O3401" i="2"/>
  <c r="P3401" i="2" s="1"/>
  <c r="O3400" i="2"/>
  <c r="P3400" i="2" s="1"/>
  <c r="O2005" i="2"/>
  <c r="P2005" i="2" s="1"/>
  <c r="O2006" i="2"/>
  <c r="P2006" i="2" s="1"/>
  <c r="O2826" i="2"/>
  <c r="P2826" i="2" s="1"/>
  <c r="X2649" i="2"/>
  <c r="Y2649" i="2" s="1"/>
  <c r="X2648" i="2"/>
  <c r="Y2648" i="2" s="1"/>
  <c r="O2621" i="2"/>
  <c r="P2621" i="2" s="1"/>
  <c r="O1751" i="2"/>
  <c r="P1751" i="2" s="1"/>
  <c r="O1750" i="2"/>
  <c r="P1750" i="2" s="1"/>
  <c r="O3125" i="2"/>
  <c r="P3125" i="2" s="1"/>
  <c r="O3059" i="2"/>
  <c r="P3059" i="2" s="1"/>
  <c r="X2715" i="2"/>
  <c r="Y2715" i="2" s="1"/>
  <c r="O2715" i="2"/>
  <c r="P2715" i="2" s="1"/>
  <c r="O2304" i="2"/>
  <c r="P2304" i="2" s="1"/>
  <c r="D2141" i="2"/>
  <c r="O1888" i="2"/>
  <c r="P1888" i="2" s="1"/>
  <c r="O1755" i="2"/>
  <c r="P1755" i="2" s="1"/>
  <c r="O1654" i="2"/>
  <c r="P1654" i="2" s="1"/>
  <c r="O1655" i="2"/>
  <c r="P1655" i="2" s="1"/>
  <c r="O1619" i="2"/>
  <c r="P1619" i="2" s="1"/>
  <c r="X1599" i="2"/>
  <c r="Y1599" i="2" s="1"/>
  <c r="X1598" i="2"/>
  <c r="Y1598" i="2" s="1"/>
  <c r="O1598" i="2"/>
  <c r="P1598" i="2" s="1"/>
  <c r="X1591" i="2"/>
  <c r="Y1591" i="2" s="1"/>
  <c r="X1460" i="2"/>
  <c r="Y1460" i="2" s="1"/>
  <c r="X1459" i="2"/>
  <c r="Y1459" i="2" s="1"/>
  <c r="D1091" i="2"/>
  <c r="O3186" i="2"/>
  <c r="P3186" i="2" s="1"/>
  <c r="O3182" i="2"/>
  <c r="P3182" i="2" s="1"/>
  <c r="O3183" i="2"/>
  <c r="P3183" i="2" s="1"/>
  <c r="O3184" i="2"/>
  <c r="P3184" i="2" s="1"/>
  <c r="O3185" i="2"/>
  <c r="P3185" i="2" s="1"/>
  <c r="O1446" i="2"/>
  <c r="P1446" i="2" s="1"/>
  <c r="O1077" i="2"/>
  <c r="P1077" i="2" s="1"/>
  <c r="O1078" i="2"/>
  <c r="P1078" i="2" s="1"/>
  <c r="X2593" i="2"/>
  <c r="Y2593" i="2" s="1"/>
  <c r="O2593" i="2"/>
  <c r="P2593" i="2" s="1"/>
  <c r="O2588" i="2"/>
  <c r="P2588" i="2" s="1"/>
  <c r="X1769" i="2"/>
  <c r="Y1769" i="2" s="1"/>
  <c r="O2952" i="2"/>
  <c r="P2952" i="2" s="1"/>
  <c r="O2308" i="2"/>
  <c r="P2308" i="2" s="1"/>
  <c r="P2313" i="2"/>
  <c r="O2280" i="2"/>
  <c r="P2280" i="2" s="1"/>
  <c r="O2281" i="2"/>
  <c r="P2281" i="2" s="1"/>
  <c r="O2282" i="2"/>
  <c r="P2282" i="2" s="1"/>
  <c r="O2283" i="2"/>
  <c r="P2283" i="2" s="1"/>
  <c r="O2284" i="2"/>
  <c r="P2284" i="2" s="1"/>
  <c r="X3361" i="2"/>
  <c r="Y3361" i="2" s="1"/>
  <c r="X3360" i="2"/>
  <c r="Y3360" i="2" s="1"/>
  <c r="X3359" i="2"/>
  <c r="Y3359" i="2" s="1"/>
  <c r="X3358" i="2"/>
  <c r="Y3358" i="2" s="1"/>
  <c r="X3357" i="2"/>
  <c r="Y3357" i="2" s="1"/>
  <c r="O3359" i="2"/>
  <c r="P3359" i="2" s="1"/>
  <c r="O3358" i="2"/>
  <c r="P3358" i="2" s="1"/>
  <c r="O3357" i="2"/>
  <c r="P3357" i="2" s="1"/>
  <c r="O817" i="2"/>
  <c r="P817" i="2" s="1"/>
  <c r="O818" i="2"/>
  <c r="P818" i="2" s="1"/>
  <c r="O819" i="2"/>
  <c r="P819" i="2" s="1"/>
  <c r="X658" i="2"/>
  <c r="Y658" i="2" s="1"/>
  <c r="O658" i="2"/>
  <c r="P658" i="2" s="1"/>
  <c r="X2773" i="2"/>
  <c r="Y2773" i="2" s="1"/>
  <c r="O2373" i="2"/>
  <c r="P2373" i="2" s="1"/>
  <c r="O2368" i="2"/>
  <c r="P2368" i="2" s="1"/>
  <c r="O1284" i="2"/>
  <c r="P1284" i="2" s="1"/>
  <c r="O1280" i="2"/>
  <c r="P1280" i="2" s="1"/>
  <c r="O1281" i="2"/>
  <c r="P1281" i="2" s="1"/>
  <c r="O1282" i="2"/>
  <c r="P1282" i="2" s="1"/>
  <c r="O1283" i="2"/>
  <c r="P1283" i="2" s="1"/>
  <c r="O2211" i="2"/>
  <c r="P2211" i="2" s="1"/>
  <c r="O696" i="2"/>
  <c r="P696" i="2" s="1"/>
  <c r="X661" i="2"/>
  <c r="Y661" i="2" s="1"/>
  <c r="O661" i="2"/>
  <c r="P661" i="2" s="1"/>
  <c r="O60" i="2"/>
  <c r="P60" i="2" s="1"/>
  <c r="O61" i="2"/>
  <c r="P61" i="2" s="1"/>
  <c r="O57" i="2"/>
  <c r="P57" i="2" s="1"/>
  <c r="D2102" i="2"/>
  <c r="O27" i="2"/>
  <c r="P27" i="2" s="1"/>
  <c r="O28" i="2"/>
  <c r="P28" i="2" s="1"/>
  <c r="O1144" i="2"/>
  <c r="P1144" i="2" s="1"/>
  <c r="X40" i="2"/>
  <c r="Y40" i="2" s="1"/>
  <c r="Y3347" i="2"/>
  <c r="O3345" i="2"/>
  <c r="P3345" i="2" s="1"/>
  <c r="P3346" i="2"/>
  <c r="P3347" i="2"/>
  <c r="E3345" i="2"/>
  <c r="D3345" i="2"/>
  <c r="D3296" i="2"/>
  <c r="X1795" i="2"/>
  <c r="Y1795" i="2" s="1"/>
  <c r="O751" i="2"/>
  <c r="P751" i="2" s="1"/>
  <c r="X669" i="2"/>
  <c r="Y669" i="2" s="1"/>
  <c r="O669" i="2"/>
  <c r="P669" i="2" s="1"/>
  <c r="O3562" i="2"/>
  <c r="P3562" i="2" s="1"/>
  <c r="AA3562" i="2" s="1"/>
  <c r="AB3562" i="2" s="1"/>
  <c r="O3563" i="2"/>
  <c r="P3563" i="2" s="1"/>
  <c r="AA3563" i="2" s="1"/>
  <c r="AB3563" i="2" s="1"/>
  <c r="O3568" i="2"/>
  <c r="P3568" i="2" s="1"/>
  <c r="AA3568" i="2" s="1"/>
  <c r="AB3568" i="2" s="1"/>
  <c r="O3569" i="2"/>
  <c r="P3569" i="2" s="1"/>
  <c r="AA3569" i="2" s="1"/>
  <c r="AB3569" i="2" s="1"/>
  <c r="O3570" i="2"/>
  <c r="P3570" i="2" s="1"/>
  <c r="AA3570" i="2" s="1"/>
  <c r="AB3570" i="2" s="1"/>
  <c r="O3571" i="2"/>
  <c r="P3571" i="2" s="1"/>
  <c r="AA3571" i="2" s="1"/>
  <c r="AB3571" i="2" s="1"/>
  <c r="O3572" i="2"/>
  <c r="P3572" i="2" s="1"/>
  <c r="AA3572" i="2" s="1"/>
  <c r="AB3572" i="2" s="1"/>
  <c r="O3573" i="2"/>
  <c r="P3573" i="2" s="1"/>
  <c r="AA3573" i="2" s="1"/>
  <c r="AB3573" i="2" s="1"/>
  <c r="O3574" i="2"/>
  <c r="P3574" i="2" s="1"/>
  <c r="AA3574" i="2" s="1"/>
  <c r="AB3574" i="2" s="1"/>
  <c r="O3575" i="2"/>
  <c r="P3575" i="2" s="1"/>
  <c r="AA3575" i="2" s="1"/>
  <c r="AB3575" i="2" s="1"/>
  <c r="O3576" i="2"/>
  <c r="P3576" i="2" s="1"/>
  <c r="AA3576" i="2" s="1"/>
  <c r="AB3576" i="2" s="1"/>
  <c r="O3577" i="2"/>
  <c r="P3577" i="2" s="1"/>
  <c r="AA3577" i="2" s="1"/>
  <c r="AB3577" i="2" s="1"/>
  <c r="O3578" i="2"/>
  <c r="P3578" i="2" s="1"/>
  <c r="AA3578" i="2" s="1"/>
  <c r="AB3578" i="2" s="1"/>
  <c r="O3579" i="2"/>
  <c r="P3579" i="2" s="1"/>
  <c r="AA3579" i="2" s="1"/>
  <c r="AB3579" i="2" s="1"/>
  <c r="O3580" i="2"/>
  <c r="P3580" i="2" s="1"/>
  <c r="AA3580" i="2" s="1"/>
  <c r="AB3580" i="2" s="1"/>
  <c r="O3581" i="2"/>
  <c r="P3581" i="2" s="1"/>
  <c r="AA3581" i="2" s="1"/>
  <c r="AB3581" i="2" s="1"/>
  <c r="O3582" i="2"/>
  <c r="P3582" i="2" s="1"/>
  <c r="AA3582" i="2" s="1"/>
  <c r="AB3582" i="2" s="1"/>
  <c r="O3583" i="2"/>
  <c r="P3583" i="2" s="1"/>
  <c r="AA3583" i="2" s="1"/>
  <c r="AB3583" i="2" s="1"/>
  <c r="O3584" i="2"/>
  <c r="P3584" i="2" s="1"/>
  <c r="AA3584" i="2" s="1"/>
  <c r="AB3584" i="2" s="1"/>
  <c r="O3585" i="2"/>
  <c r="P3585" i="2" s="1"/>
  <c r="AA3585" i="2" s="1"/>
  <c r="AB3585" i="2" s="1"/>
  <c r="O1887" i="2"/>
  <c r="P1887" i="2" s="1"/>
  <c r="AA1887" i="2" s="1"/>
  <c r="AB1887" i="2" s="1"/>
  <c r="O606" i="2"/>
  <c r="P606" i="2" s="1"/>
  <c r="O3072" i="2"/>
  <c r="P3072" i="2" s="1"/>
  <c r="X2750" i="2"/>
  <c r="Y2743" i="2" s="1"/>
  <c r="P2746" i="2"/>
  <c r="O2026" i="2"/>
  <c r="P2026" i="2" s="1"/>
  <c r="O1611" i="2"/>
  <c r="P1611" i="2" s="1"/>
  <c r="D3562" i="2"/>
  <c r="D3563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O3559" i="2"/>
  <c r="P3559" i="2" s="1"/>
  <c r="AA3559" i="2" s="1"/>
  <c r="AB3559" i="2" s="1"/>
  <c r="O3560" i="2"/>
  <c r="P3560" i="2" s="1"/>
  <c r="AA3560" i="2" s="1"/>
  <c r="AB3560" i="2" s="1"/>
  <c r="O3561" i="2"/>
  <c r="P3561" i="2" s="1"/>
  <c r="AA3561" i="2" s="1"/>
  <c r="AB3561" i="2" s="1"/>
  <c r="O11" i="2"/>
  <c r="P11" i="2" s="1"/>
  <c r="AA11" i="2" s="1"/>
  <c r="AB11" i="2" s="1"/>
  <c r="E10" i="2"/>
  <c r="D11" i="2"/>
  <c r="D25" i="2"/>
  <c r="D29" i="2"/>
  <c r="E29" i="2"/>
  <c r="D44" i="2"/>
  <c r="E44" i="2"/>
  <c r="D49" i="2"/>
  <c r="E49" i="2"/>
  <c r="D55" i="2"/>
  <c r="E55" i="2"/>
  <c r="D63" i="2"/>
  <c r="E63" i="2"/>
  <c r="D76" i="2"/>
  <c r="E76" i="2"/>
  <c r="D82" i="2"/>
  <c r="E82" i="2"/>
  <c r="D95" i="2"/>
  <c r="E95" i="2"/>
  <c r="D105" i="2"/>
  <c r="D111" i="2"/>
  <c r="E111" i="2"/>
  <c r="D121" i="2"/>
  <c r="D129" i="2"/>
  <c r="E129" i="2"/>
  <c r="D139" i="2"/>
  <c r="E139" i="2"/>
  <c r="D153" i="2"/>
  <c r="D162" i="2"/>
  <c r="D169" i="2"/>
  <c r="D184" i="2"/>
  <c r="E184" i="2"/>
  <c r="D193" i="2"/>
  <c r="D204" i="2"/>
  <c r="D211" i="2"/>
  <c r="E211" i="2"/>
  <c r="D219" i="2"/>
  <c r="E219" i="2"/>
  <c r="D227" i="2"/>
  <c r="D236" i="2"/>
  <c r="D243" i="2"/>
  <c r="E243" i="2"/>
  <c r="D249" i="2"/>
  <c r="E249" i="2"/>
  <c r="D253" i="2"/>
  <c r="E253" i="2"/>
  <c r="D258" i="2"/>
  <c r="E258" i="2"/>
  <c r="D271" i="2"/>
  <c r="D280" i="2"/>
  <c r="D288" i="2"/>
  <c r="E288" i="2"/>
  <c r="D295" i="2"/>
  <c r="D304" i="2"/>
  <c r="E304" i="2"/>
  <c r="D313" i="2"/>
  <c r="E313" i="2"/>
  <c r="D320" i="2"/>
  <c r="E320" i="2"/>
  <c r="D329" i="2"/>
  <c r="E329" i="2"/>
  <c r="D338" i="2"/>
  <c r="E338" i="2"/>
  <c r="D347" i="2"/>
  <c r="E347" i="2"/>
  <c r="D354" i="2"/>
  <c r="E354" i="2"/>
  <c r="D363" i="2"/>
  <c r="E363" i="2"/>
  <c r="D374" i="2"/>
  <c r="E374" i="2"/>
  <c r="D383" i="2"/>
  <c r="E383" i="2"/>
  <c r="D392" i="2"/>
  <c r="E392" i="2"/>
  <c r="D400" i="2"/>
  <c r="D407" i="2"/>
  <c r="E407" i="2"/>
  <c r="D419" i="2"/>
  <c r="D428" i="2"/>
  <c r="E428" i="2"/>
  <c r="D437" i="2"/>
  <c r="E437" i="2"/>
  <c r="D444" i="2"/>
  <c r="E444" i="2"/>
  <c r="D450" i="2"/>
  <c r="E450" i="2"/>
  <c r="D459" i="2"/>
  <c r="E459" i="2"/>
  <c r="D472" i="2"/>
  <c r="E472" i="2"/>
  <c r="D478" i="2"/>
  <c r="E478" i="2"/>
  <c r="D490" i="2"/>
  <c r="E490" i="2"/>
  <c r="D495" i="2"/>
  <c r="D501" i="2"/>
  <c r="E501" i="2"/>
  <c r="D502" i="2"/>
  <c r="E502" i="2"/>
  <c r="D513" i="2"/>
  <c r="E513" i="2"/>
  <c r="D521" i="2"/>
  <c r="E521" i="2"/>
  <c r="D532" i="2"/>
  <c r="E532" i="2"/>
  <c r="D547" i="2"/>
  <c r="E547" i="2"/>
  <c r="D558" i="2"/>
  <c r="E558" i="2"/>
  <c r="D567" i="2"/>
  <c r="E567" i="2"/>
  <c r="D576" i="2"/>
  <c r="E576" i="2"/>
  <c r="D588" i="2"/>
  <c r="D591" i="2"/>
  <c r="E591" i="2"/>
  <c r="D600" i="2"/>
  <c r="E600" i="2"/>
  <c r="D608" i="2"/>
  <c r="E608" i="2"/>
  <c r="D616" i="2"/>
  <c r="E616" i="2"/>
  <c r="D627" i="2"/>
  <c r="E627" i="2"/>
  <c r="D635" i="2"/>
  <c r="E635" i="2"/>
  <c r="D643" i="2"/>
  <c r="E643" i="2"/>
  <c r="D654" i="2"/>
  <c r="E654" i="2"/>
  <c r="D660" i="2"/>
  <c r="E660" i="2"/>
  <c r="D662" i="2"/>
  <c r="E662" i="2"/>
  <c r="D673" i="2"/>
  <c r="E673" i="2"/>
  <c r="D681" i="2"/>
  <c r="E681" i="2"/>
  <c r="D690" i="2"/>
  <c r="D694" i="2"/>
  <c r="D699" i="2"/>
  <c r="E699" i="2"/>
  <c r="D707" i="2"/>
  <c r="E707" i="2"/>
  <c r="D715" i="2"/>
  <c r="E715" i="2"/>
  <c r="D724" i="2"/>
  <c r="E724" i="2"/>
  <c r="D735" i="2"/>
  <c r="E735" i="2"/>
  <c r="D736" i="2"/>
  <c r="E736" i="2"/>
  <c r="D737" i="2"/>
  <c r="E737" i="2"/>
  <c r="D748" i="2"/>
  <c r="D816" i="2"/>
  <c r="D820" i="2"/>
  <c r="E821" i="2"/>
  <c r="D829" i="2"/>
  <c r="D831" i="2"/>
  <c r="E831" i="2"/>
  <c r="D840" i="2"/>
  <c r="D844" i="2"/>
  <c r="E844" i="2"/>
  <c r="D845" i="2"/>
  <c r="E845" i="2"/>
  <c r="D871" i="2"/>
  <c r="E871" i="2"/>
  <c r="D877" i="2"/>
  <c r="E877" i="2"/>
  <c r="D892" i="2"/>
  <c r="E892" i="2"/>
  <c r="D897" i="2"/>
  <c r="E897" i="2"/>
  <c r="D906" i="2"/>
  <c r="E906" i="2"/>
  <c r="D911" i="2"/>
  <c r="D920" i="2"/>
  <c r="E920" i="2"/>
  <c r="D928" i="2"/>
  <c r="D933" i="2"/>
  <c r="D939" i="2"/>
  <c r="D947" i="2"/>
  <c r="E947" i="2"/>
  <c r="D960" i="2"/>
  <c r="D968" i="2"/>
  <c r="E968" i="2"/>
  <c r="D983" i="2"/>
  <c r="E983" i="2"/>
  <c r="D987" i="2"/>
  <c r="E987" i="2"/>
  <c r="D1006" i="2"/>
  <c r="E1006" i="2"/>
  <c r="D1023" i="2"/>
  <c r="D1030" i="2"/>
  <c r="D1043" i="2"/>
  <c r="D1051" i="2"/>
  <c r="E1051" i="2"/>
  <c r="D1060" i="2"/>
  <c r="E1060" i="2"/>
  <c r="D1069" i="2"/>
  <c r="E1069" i="2"/>
  <c r="D1076" i="2"/>
  <c r="E1076" i="2"/>
  <c r="D1079" i="2"/>
  <c r="E1079" i="2"/>
  <c r="D1097" i="2"/>
  <c r="E1097" i="2"/>
  <c r="D1105" i="2"/>
  <c r="D1112" i="2"/>
  <c r="D1118" i="2"/>
  <c r="E1118" i="2"/>
  <c r="D1125" i="2"/>
  <c r="E1125" i="2"/>
  <c r="D1138" i="2"/>
  <c r="D1146" i="2"/>
  <c r="E1146" i="2"/>
  <c r="D1147" i="2"/>
  <c r="E1147" i="2"/>
  <c r="D1148" i="2"/>
  <c r="D1152" i="2"/>
  <c r="D1160" i="2"/>
  <c r="E1160" i="2"/>
  <c r="D1161" i="2"/>
  <c r="D1171" i="2"/>
  <c r="D1179" i="2"/>
  <c r="D1188" i="2"/>
  <c r="E1188" i="2"/>
  <c r="D1207" i="2"/>
  <c r="D1217" i="2"/>
  <c r="D1227" i="2"/>
  <c r="E1227" i="2"/>
  <c r="D1236" i="2"/>
  <c r="E1236" i="2"/>
  <c r="D1237" i="2"/>
  <c r="D1238" i="2"/>
  <c r="D1245" i="2"/>
  <c r="D1253" i="2"/>
  <c r="D1263" i="2"/>
  <c r="D1272" i="2"/>
  <c r="E1272" i="2"/>
  <c r="D1279" i="2"/>
  <c r="E1279" i="2"/>
  <c r="D1285" i="2"/>
  <c r="E1285" i="2"/>
  <c r="D1296" i="2"/>
  <c r="D1305" i="2"/>
  <c r="D1310" i="2"/>
  <c r="D1321" i="2"/>
  <c r="D1329" i="2"/>
  <c r="D1333" i="2"/>
  <c r="D1337" i="2"/>
  <c r="D1342" i="2"/>
  <c r="D1348" i="2"/>
  <c r="E1348" i="2"/>
  <c r="D1355" i="2"/>
  <c r="D1361" i="2"/>
  <c r="D1365" i="2"/>
  <c r="E1365" i="2"/>
  <c r="D1376" i="2"/>
  <c r="D1381" i="2"/>
  <c r="D1385" i="2"/>
  <c r="E1385" i="2"/>
  <c r="D1390" i="2"/>
  <c r="D1391" i="2"/>
  <c r="D1403" i="2"/>
  <c r="D1407" i="2"/>
  <c r="D1415" i="2"/>
  <c r="D1424" i="2"/>
  <c r="D1432" i="2"/>
  <c r="D1436" i="2"/>
  <c r="E1436" i="2"/>
  <c r="D1439" i="2"/>
  <c r="D1446" i="2"/>
  <c r="E1446" i="2"/>
  <c r="D1452" i="2"/>
  <c r="D1459" i="2"/>
  <c r="E1459" i="2"/>
  <c r="D1465" i="2"/>
  <c r="E1465" i="2"/>
  <c r="D1475" i="2"/>
  <c r="E1475" i="2"/>
  <c r="D1484" i="2"/>
  <c r="D1491" i="2"/>
  <c r="D1500" i="2"/>
  <c r="D1506" i="2"/>
  <c r="D1510" i="2"/>
  <c r="D1514" i="2"/>
  <c r="E1514" i="2"/>
  <c r="D1523" i="2"/>
  <c r="E1523" i="2"/>
  <c r="D1535" i="2"/>
  <c r="E1535" i="2"/>
  <c r="D1542" i="2"/>
  <c r="D1551" i="2"/>
  <c r="E1551" i="2"/>
  <c r="D1553" i="2"/>
  <c r="D1560" i="2"/>
  <c r="E1560" i="2"/>
  <c r="D1570" i="2"/>
  <c r="D1578" i="2"/>
  <c r="D1582" i="2"/>
  <c r="D1584" i="2"/>
  <c r="E1584" i="2"/>
  <c r="D1600" i="2"/>
  <c r="D1601" i="2"/>
  <c r="D1610" i="2"/>
  <c r="E1610" i="2"/>
  <c r="D1621" i="2"/>
  <c r="D1627" i="2"/>
  <c r="E1627" i="2"/>
  <c r="D1640" i="2"/>
  <c r="D1647" i="2"/>
  <c r="E1647" i="2"/>
  <c r="D1656" i="2"/>
  <c r="D1661" i="2"/>
  <c r="D1669" i="2"/>
  <c r="D1676" i="2"/>
  <c r="D1679" i="2"/>
  <c r="D1687" i="2"/>
  <c r="D1688" i="2"/>
  <c r="E1688" i="2"/>
  <c r="D1700" i="2"/>
  <c r="E1700" i="2"/>
  <c r="D1710" i="2"/>
  <c r="E1710" i="2"/>
  <c r="D1718" i="2"/>
  <c r="E1718" i="2"/>
  <c r="D1719" i="2"/>
  <c r="E1719" i="2"/>
  <c r="D1727" i="2"/>
  <c r="D1737" i="2"/>
  <c r="E1737" i="2"/>
  <c r="D1741" i="2"/>
  <c r="E1741" i="2"/>
  <c r="D1752" i="2"/>
  <c r="D1757" i="2"/>
  <c r="D1762" i="2"/>
  <c r="E1762" i="2"/>
  <c r="D1771" i="2"/>
  <c r="D1776" i="2"/>
  <c r="E1776" i="2"/>
  <c r="D1788" i="2"/>
  <c r="E1788" i="2"/>
  <c r="D1792" i="2"/>
  <c r="E1792" i="2"/>
  <c r="D1798" i="2"/>
  <c r="D1853" i="2"/>
  <c r="D1887" i="2"/>
  <c r="D1889" i="2"/>
  <c r="D1892" i="2"/>
  <c r="E1892" i="2"/>
  <c r="D1901" i="2"/>
  <c r="E1901" i="2"/>
  <c r="D1910" i="2"/>
  <c r="D1929" i="2"/>
  <c r="E1929" i="2"/>
  <c r="D1934" i="2"/>
  <c r="E1934" i="2"/>
  <c r="D1943" i="2"/>
  <c r="D1947" i="2"/>
  <c r="D1958" i="2"/>
  <c r="E1958" i="2"/>
  <c r="D1966" i="2"/>
  <c r="D1973" i="2"/>
  <c r="E1973" i="2"/>
  <c r="D1997" i="2"/>
  <c r="D2007" i="2"/>
  <c r="D2013" i="2"/>
  <c r="D2018" i="2"/>
  <c r="D2028" i="2"/>
  <c r="D2032" i="2"/>
  <c r="E2032" i="2"/>
  <c r="D2039" i="2"/>
  <c r="D2044" i="2"/>
  <c r="E2044" i="2"/>
  <c r="D2051" i="2"/>
  <c r="D2065" i="2"/>
  <c r="D2072" i="2"/>
  <c r="E2072" i="2"/>
  <c r="D2076" i="2"/>
  <c r="E2076" i="2"/>
  <c r="D2094" i="2"/>
  <c r="E2094" i="2"/>
  <c r="E2102" i="2"/>
  <c r="D2105" i="2"/>
  <c r="D2106" i="2"/>
  <c r="D2115" i="2"/>
  <c r="E2115" i="2"/>
  <c r="D2126" i="2"/>
  <c r="D2127" i="2"/>
  <c r="D2128" i="2"/>
  <c r="D2133" i="2"/>
  <c r="D2138" i="2"/>
  <c r="E2141" i="2"/>
  <c r="D2146" i="2"/>
  <c r="D2153" i="2"/>
  <c r="E2153" i="2"/>
  <c r="D2176" i="2"/>
  <c r="E2176" i="2"/>
  <c r="D2180" i="2"/>
  <c r="D2181" i="2"/>
  <c r="D2182" i="2"/>
  <c r="D2188" i="2"/>
  <c r="D2194" i="2"/>
  <c r="D2195" i="2"/>
  <c r="D2196" i="2"/>
  <c r="D2202" i="2"/>
  <c r="D2208" i="2"/>
  <c r="D2221" i="2"/>
  <c r="D2227" i="2"/>
  <c r="D2228" i="2"/>
  <c r="E2228" i="2"/>
  <c r="D2234" i="2"/>
  <c r="E2234" i="2"/>
  <c r="D2245" i="2"/>
  <c r="D2255" i="2"/>
  <c r="D2258" i="2"/>
  <c r="E2258" i="2"/>
  <c r="D2268" i="2"/>
  <c r="E2268" i="2"/>
  <c r="D2278" i="2"/>
  <c r="D2285" i="2"/>
  <c r="D2291" i="2"/>
  <c r="D2306" i="2"/>
  <c r="D2315" i="2"/>
  <c r="D2319" i="2"/>
  <c r="E2319" i="2"/>
  <c r="D2326" i="2"/>
  <c r="D2327" i="2"/>
  <c r="E2327" i="2"/>
  <c r="D2346" i="2"/>
  <c r="E2346" i="2"/>
  <c r="D2357" i="2"/>
  <c r="D2360" i="2"/>
  <c r="D2375" i="2"/>
  <c r="E2375" i="2"/>
  <c r="D2377" i="2"/>
  <c r="E2377" i="2"/>
  <c r="D2378" i="2"/>
  <c r="E2378" i="2"/>
  <c r="D2386" i="2"/>
  <c r="D2395" i="2"/>
  <c r="D2402" i="2"/>
  <c r="E2402" i="2"/>
  <c r="D2403" i="2"/>
  <c r="D2405" i="2"/>
  <c r="E2405" i="2"/>
  <c r="D2406" i="2"/>
  <c r="E2406" i="2"/>
  <c r="D2407" i="2"/>
  <c r="D2415" i="2"/>
  <c r="D2419" i="2"/>
  <c r="D2425" i="2"/>
  <c r="E2425" i="2"/>
  <c r="D2437" i="2"/>
  <c r="D2445" i="2"/>
  <c r="D2448" i="2"/>
  <c r="D2458" i="2"/>
  <c r="D2463" i="2"/>
  <c r="E2463" i="2"/>
  <c r="D2469" i="2"/>
  <c r="E2469" i="2"/>
  <c r="D2481" i="2"/>
  <c r="E2481" i="2"/>
  <c r="D2490" i="2"/>
  <c r="D2508" i="2"/>
  <c r="E2508" i="2"/>
  <c r="D2520" i="2"/>
  <c r="D2532" i="2"/>
  <c r="E2532" i="2"/>
  <c r="D2541" i="2"/>
  <c r="E2541" i="2"/>
  <c r="D2542" i="2"/>
  <c r="D2543" i="2"/>
  <c r="E2543" i="2"/>
  <c r="D2552" i="2"/>
  <c r="E2552" i="2"/>
  <c r="D2569" i="2"/>
  <c r="D2577" i="2"/>
  <c r="D2583" i="2"/>
  <c r="D2589" i="2"/>
  <c r="E2589" i="2"/>
  <c r="D2606" i="2"/>
  <c r="D2616" i="2"/>
  <c r="D2623" i="2"/>
  <c r="E2623" i="2"/>
  <c r="D2639" i="2"/>
  <c r="E2639" i="2"/>
  <c r="D2653" i="2"/>
  <c r="E2653" i="2"/>
  <c r="D2663" i="2"/>
  <c r="E2663" i="2"/>
  <c r="D2676" i="2"/>
  <c r="E2676" i="2"/>
  <c r="D2688" i="2"/>
  <c r="E2688" i="2"/>
  <c r="D2699" i="2"/>
  <c r="E2699" i="2"/>
  <c r="D2700" i="2"/>
  <c r="E2700" i="2"/>
  <c r="D2707" i="2"/>
  <c r="E2707" i="2"/>
  <c r="D2717" i="2"/>
  <c r="E2717" i="2"/>
  <c r="D2723" i="2"/>
  <c r="E2723" i="2"/>
  <c r="D2729" i="2"/>
  <c r="E2729" i="2"/>
  <c r="D2736" i="2"/>
  <c r="E2736" i="2"/>
  <c r="D2741" i="2"/>
  <c r="E2741" i="2"/>
  <c r="D2749" i="2"/>
  <c r="E2749" i="2"/>
  <c r="D2758" i="2"/>
  <c r="E2758" i="2"/>
  <c r="D2768" i="2"/>
  <c r="E2768" i="2"/>
  <c r="D2775" i="2"/>
  <c r="D2781" i="2"/>
  <c r="E2781" i="2"/>
  <c r="D2797" i="2"/>
  <c r="E2797" i="2"/>
  <c r="D2806" i="2"/>
  <c r="E2806" i="2"/>
  <c r="D2812" i="2"/>
  <c r="D2822" i="2"/>
  <c r="E2822" i="2"/>
  <c r="D2827" i="2"/>
  <c r="E2827" i="2"/>
  <c r="D2841" i="2"/>
  <c r="E2841" i="2"/>
  <c r="D2851" i="2"/>
  <c r="E2851" i="2"/>
  <c r="D2859" i="2"/>
  <c r="E2872" i="2"/>
  <c r="D2875" i="2"/>
  <c r="E2875" i="2"/>
  <c r="D2891" i="2"/>
  <c r="E2891" i="2"/>
  <c r="E2904" i="2"/>
  <c r="D2905" i="2"/>
  <c r="D2911" i="2"/>
  <c r="E2911" i="2"/>
  <c r="D2919" i="2"/>
  <c r="D2920" i="2"/>
  <c r="D2935" i="2"/>
  <c r="E2935" i="2"/>
  <c r="D2944" i="2"/>
  <c r="E2944" i="2"/>
  <c r="D2954" i="2"/>
  <c r="E2954" i="2"/>
  <c r="D2964" i="2"/>
  <c r="E2964" i="2"/>
  <c r="D2975" i="2"/>
  <c r="E2975" i="2"/>
  <c r="D2982" i="2"/>
  <c r="E2982" i="2"/>
  <c r="D2992" i="2"/>
  <c r="E2992" i="2"/>
  <c r="D3001" i="2"/>
  <c r="E3001" i="2"/>
  <c r="D3011" i="2"/>
  <c r="E3011" i="2"/>
  <c r="D3022" i="2"/>
  <c r="E3022" i="2"/>
  <c r="D3034" i="2"/>
  <c r="E3034" i="2"/>
  <c r="D3044" i="2"/>
  <c r="D3050" i="2"/>
  <c r="E3050" i="2"/>
  <c r="D3060" i="2"/>
  <c r="E3060" i="2"/>
  <c r="D3070" i="2"/>
  <c r="E3070" i="2"/>
  <c r="D3071" i="2"/>
  <c r="D3074" i="2"/>
  <c r="E3074" i="2"/>
  <c r="D3100" i="2"/>
  <c r="D3108" i="2"/>
  <c r="E3108" i="2"/>
  <c r="D3109" i="2"/>
  <c r="E3109" i="2"/>
  <c r="D3110" i="2"/>
  <c r="E3110" i="2"/>
  <c r="D3111" i="2"/>
  <c r="E3111" i="2"/>
  <c r="D3112" i="2"/>
  <c r="E3112" i="2"/>
  <c r="D3121" i="2"/>
  <c r="D3127" i="2"/>
  <c r="D3138" i="2"/>
  <c r="D3140" i="2"/>
  <c r="D3150" i="2"/>
  <c r="D3154" i="2"/>
  <c r="D3159" i="2"/>
  <c r="E3163" i="2"/>
  <c r="D3164" i="2"/>
  <c r="E3164" i="2"/>
  <c r="D3165" i="2"/>
  <c r="E3165" i="2"/>
  <c r="D3166" i="2"/>
  <c r="D3167" i="2"/>
  <c r="E3167" i="2"/>
  <c r="D3168" i="2"/>
  <c r="D3174" i="2"/>
  <c r="E3174" i="2"/>
  <c r="D3181" i="2"/>
  <c r="D3188" i="2"/>
  <c r="E3188" i="2"/>
  <c r="D3207" i="2"/>
  <c r="E3207" i="2"/>
  <c r="D3217" i="2"/>
  <c r="E3217" i="2"/>
  <c r="D3254" i="2"/>
  <c r="E3254" i="2"/>
  <c r="D3266" i="2"/>
  <c r="E3266" i="2"/>
  <c r="D3269" i="2"/>
  <c r="E3269" i="2"/>
  <c r="D3270" i="2"/>
  <c r="E3270" i="2"/>
  <c r="D3278" i="2"/>
  <c r="D3288" i="2"/>
  <c r="E3288" i="2"/>
  <c r="D3297" i="2"/>
  <c r="E3297" i="2"/>
  <c r="D3303" i="2"/>
  <c r="D3304" i="2"/>
  <c r="E3304" i="2"/>
  <c r="D3305" i="2"/>
  <c r="E3305" i="2"/>
  <c r="D3314" i="2"/>
  <c r="E3314" i="2"/>
  <c r="D3339" i="2"/>
  <c r="E3339" i="2"/>
  <c r="D3348" i="2"/>
  <c r="E3348" i="2"/>
  <c r="D3371" i="2"/>
  <c r="E3371" i="2"/>
  <c r="D3380" i="2"/>
  <c r="E3380" i="2"/>
  <c r="D3394" i="2"/>
  <c r="E3394" i="2"/>
  <c r="D3402" i="2"/>
  <c r="E3402" i="2"/>
  <c r="D3416" i="2"/>
  <c r="E3416" i="2"/>
  <c r="D3428" i="2"/>
  <c r="E3428" i="2"/>
  <c r="D3441" i="2"/>
  <c r="E3441" i="2"/>
  <c r="D3449" i="2"/>
  <c r="E3449" i="2"/>
  <c r="D3463" i="2"/>
  <c r="E3463" i="2"/>
  <c r="D3474" i="2"/>
  <c r="E3474" i="2"/>
  <c r="D3475" i="2"/>
  <c r="E3475" i="2"/>
  <c r="E3493" i="2"/>
  <c r="D3507" i="2"/>
  <c r="E3507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50" i="2"/>
  <c r="D3551" i="2"/>
  <c r="D3554" i="2"/>
  <c r="D3555" i="2"/>
  <c r="D3556" i="2"/>
  <c r="D3557" i="2"/>
  <c r="D3558" i="2"/>
  <c r="D3559" i="2"/>
  <c r="D3560" i="2"/>
  <c r="D3561" i="2"/>
  <c r="O3076" i="2"/>
  <c r="P3076" i="2" s="1"/>
  <c r="X3076" i="2"/>
  <c r="Y3076" i="2" s="1"/>
  <c r="O3077" i="2"/>
  <c r="P3077" i="2" s="1"/>
  <c r="X3077" i="2"/>
  <c r="Y3077" i="2" s="1"/>
  <c r="O3078" i="2"/>
  <c r="P3078" i="2" s="1"/>
  <c r="X3078" i="2"/>
  <c r="Y3078" i="2" s="1"/>
  <c r="O3079" i="2"/>
  <c r="P3079" i="2" s="1"/>
  <c r="O3080" i="2"/>
  <c r="P3080" i="2" s="1"/>
  <c r="O3081" i="2"/>
  <c r="P3081" i="2" s="1"/>
  <c r="O3075" i="2"/>
  <c r="P3075" i="2" s="1"/>
  <c r="X3075" i="2"/>
  <c r="Y3075" i="2" s="1"/>
  <c r="O3100" i="2"/>
  <c r="P3100" i="2" s="1"/>
  <c r="AA3100" i="2" s="1"/>
  <c r="AB3100" i="2" s="1"/>
  <c r="O1079" i="2"/>
  <c r="P1079" i="2" s="1"/>
  <c r="O3556" i="2"/>
  <c r="P3556" i="2" s="1"/>
  <c r="AA3556" i="2" s="1"/>
  <c r="AB3556" i="2" s="1"/>
  <c r="O3557" i="2"/>
  <c r="P3557" i="2" s="1"/>
  <c r="AA3557" i="2" s="1"/>
  <c r="AB3557" i="2" s="1"/>
  <c r="O3558" i="2"/>
  <c r="P3558" i="2" s="1"/>
  <c r="AA3558" i="2" s="1"/>
  <c r="AB3558" i="2" s="1"/>
  <c r="O816" i="2"/>
  <c r="P816" i="2" s="1"/>
  <c r="AA816" i="2" s="1"/>
  <c r="O1806" i="2"/>
  <c r="P1806" i="2" s="1"/>
  <c r="O1854" i="2"/>
  <c r="P1854" i="2" s="1"/>
  <c r="AA1810" i="2" s="1"/>
  <c r="AB1810" i="2" s="1"/>
  <c r="O821" i="2"/>
  <c r="P821" i="2" s="1"/>
  <c r="X821" i="2"/>
  <c r="Y821" i="2" s="1"/>
  <c r="O735" i="2"/>
  <c r="P735" i="2" s="1"/>
  <c r="X735" i="2"/>
  <c r="Y735" i="2" s="1"/>
  <c r="O736" i="2"/>
  <c r="P736" i="2" s="1"/>
  <c r="X1590" i="2"/>
  <c r="Y1590" i="2" s="1"/>
  <c r="X1371" i="2"/>
  <c r="Y1371" i="2" s="1"/>
  <c r="O932" i="2"/>
  <c r="P932" i="2" s="1"/>
  <c r="O931" i="2"/>
  <c r="P931" i="2" s="1"/>
  <c r="O930" i="2"/>
  <c r="P930" i="2" s="1"/>
  <c r="O929" i="2"/>
  <c r="P929" i="2" s="1"/>
  <c r="X895" i="2"/>
  <c r="Y895" i="2" s="1"/>
  <c r="O895" i="2"/>
  <c r="P895" i="2" s="1"/>
  <c r="O3055" i="2"/>
  <c r="P3055" i="2" s="1"/>
  <c r="O3054" i="2"/>
  <c r="P3054" i="2" s="1"/>
  <c r="O3053" i="2"/>
  <c r="P3053" i="2" s="1"/>
  <c r="O3052" i="2"/>
  <c r="P3052" i="2" s="1"/>
  <c r="O3051" i="2"/>
  <c r="P3051" i="2" s="1"/>
  <c r="X2751" i="2"/>
  <c r="O2751" i="2"/>
  <c r="P2751" i="2" s="1"/>
  <c r="X3472" i="2"/>
  <c r="Y3472" i="2" s="1"/>
  <c r="O3472" i="2"/>
  <c r="P3472" i="2" s="1"/>
  <c r="O1568" i="2"/>
  <c r="P1568" i="2" s="1"/>
  <c r="O1498" i="2"/>
  <c r="P1498" i="2" s="1"/>
  <c r="O1991" i="2"/>
  <c r="P1991" i="2" s="1"/>
  <c r="O1990" i="2"/>
  <c r="P1990" i="2" s="1"/>
  <c r="O1989" i="2"/>
  <c r="P1989" i="2" s="1"/>
  <c r="O1270" i="2"/>
  <c r="P1270" i="2" s="1"/>
  <c r="O1269" i="2"/>
  <c r="P1269" i="2" s="1"/>
  <c r="O1196" i="2"/>
  <c r="P1196" i="2" s="1"/>
  <c r="X861" i="2"/>
  <c r="Y861" i="2" s="1"/>
  <c r="X860" i="2"/>
  <c r="Y860" i="2" s="1"/>
  <c r="X859" i="2"/>
  <c r="Y859" i="2" s="1"/>
  <c r="X858" i="2"/>
  <c r="Y858" i="2" s="1"/>
  <c r="O862" i="2"/>
  <c r="P862" i="2" s="1"/>
  <c r="O861" i="2"/>
  <c r="P861" i="2" s="1"/>
  <c r="O860" i="2"/>
  <c r="P860" i="2" s="1"/>
  <c r="O859" i="2"/>
  <c r="P859" i="2" s="1"/>
  <c r="O858" i="2"/>
  <c r="P858" i="2" s="1"/>
  <c r="X2727" i="2"/>
  <c r="Y2727" i="2" s="1"/>
  <c r="O2727" i="2"/>
  <c r="P2727" i="2" s="1"/>
  <c r="X2705" i="2"/>
  <c r="Y2705" i="2" s="1"/>
  <c r="X3223" i="2"/>
  <c r="Y3223" i="2" s="1"/>
  <c r="X3222" i="2"/>
  <c r="Y3222" i="2" s="1"/>
  <c r="O2650" i="2"/>
  <c r="P2650" i="2" s="1"/>
  <c r="X3505" i="2"/>
  <c r="Y3505" i="2" s="1"/>
  <c r="O2536" i="2"/>
  <c r="P2536" i="2" s="1"/>
  <c r="O2535" i="2"/>
  <c r="P2535" i="2" s="1"/>
  <c r="O2534" i="2"/>
  <c r="P2534" i="2" s="1"/>
  <c r="O2533" i="2"/>
  <c r="P2533" i="2" s="1"/>
  <c r="O2181" i="2"/>
  <c r="P2181" i="2" s="1"/>
  <c r="AA2181" i="2" s="1"/>
  <c r="AB2181" i="2" s="1"/>
  <c r="O2180" i="2"/>
  <c r="P2180" i="2" s="1"/>
  <c r="AA2180" i="2" s="1"/>
  <c r="AB2180" i="2" s="1"/>
  <c r="O1800" i="2"/>
  <c r="P1800" i="2" s="1"/>
  <c r="O1801" i="2"/>
  <c r="P1801" i="2" s="1"/>
  <c r="O1802" i="2"/>
  <c r="P1802" i="2" s="1"/>
  <c r="O1804" i="2"/>
  <c r="P1804" i="2" s="1"/>
  <c r="O1805" i="2"/>
  <c r="P1805" i="2" s="1"/>
  <c r="O710" i="2"/>
  <c r="P710" i="2" s="1"/>
  <c r="O3550" i="2"/>
  <c r="P3550" i="2" s="1"/>
  <c r="AA3550" i="2" s="1"/>
  <c r="AB3550" i="2" s="1"/>
  <c r="O3551" i="2"/>
  <c r="P3551" i="2" s="1"/>
  <c r="AA3551" i="2" s="1"/>
  <c r="AB3551" i="2" s="1"/>
  <c r="O695" i="2"/>
  <c r="P695" i="2" s="1"/>
  <c r="O697" i="2"/>
  <c r="P697" i="2" s="1"/>
  <c r="O715" i="2"/>
  <c r="P715" i="2" s="1"/>
  <c r="X352" i="2"/>
  <c r="Y352" i="2" s="1"/>
  <c r="O352" i="2"/>
  <c r="P352" i="2" s="1"/>
  <c r="O1454" i="2"/>
  <c r="P1454" i="2" s="1"/>
  <c r="O1455" i="2"/>
  <c r="P1455" i="2" s="1"/>
  <c r="O1456" i="2"/>
  <c r="P1456" i="2" s="1"/>
  <c r="X732" i="2"/>
  <c r="Y732" i="2" s="1"/>
  <c r="X733" i="2"/>
  <c r="Y733" i="2" s="1"/>
  <c r="O733" i="2"/>
  <c r="P733" i="2" s="1"/>
  <c r="O732" i="2"/>
  <c r="P732" i="2" s="1"/>
  <c r="O3139" i="2"/>
  <c r="P3139" i="2" s="1"/>
  <c r="X3067" i="2"/>
  <c r="Y3067" i="2" s="1"/>
  <c r="O3067" i="2"/>
  <c r="P3067" i="2" s="1"/>
  <c r="O2490" i="2"/>
  <c r="P2490" i="2" s="1"/>
  <c r="AA2490" i="2" s="1"/>
  <c r="AB2490" i="2" s="1"/>
  <c r="O2040" i="2"/>
  <c r="P2040" i="2" s="1"/>
  <c r="O2041" i="2"/>
  <c r="P2041" i="2" s="1"/>
  <c r="O2042" i="2"/>
  <c r="P2042" i="2" s="1"/>
  <c r="O2043" i="2"/>
  <c r="P2043" i="2" s="1"/>
  <c r="X1778" i="2"/>
  <c r="Y1778" i="2" s="1"/>
  <c r="O1778" i="2"/>
  <c r="P1778" i="2" s="1"/>
  <c r="O1779" i="2"/>
  <c r="P1779" i="2" s="1"/>
  <c r="O1095" i="2"/>
  <c r="P1095" i="2" s="1"/>
  <c r="O1016" i="2"/>
  <c r="P1016" i="2" s="1"/>
  <c r="O966" i="2"/>
  <c r="P966" i="2" s="1"/>
  <c r="X3343" i="2"/>
  <c r="Y3343" i="2" s="1"/>
  <c r="X3342" i="2"/>
  <c r="Y3342" i="2" s="1"/>
  <c r="X2741" i="2"/>
  <c r="Y2741" i="2" s="1"/>
  <c r="O40" i="2"/>
  <c r="P40" i="2" s="1"/>
  <c r="O748" i="2"/>
  <c r="P748" i="2" s="1"/>
  <c r="AA748" i="2" s="1"/>
  <c r="AB748" i="2" s="1"/>
  <c r="O664" i="2"/>
  <c r="P664" i="2" s="1"/>
  <c r="O665" i="2"/>
  <c r="P665" i="2" s="1"/>
  <c r="O666" i="2"/>
  <c r="P666" i="2" s="1"/>
  <c r="O667" i="2"/>
  <c r="P667" i="2" s="1"/>
  <c r="O668" i="2"/>
  <c r="P668" i="2" s="1"/>
  <c r="O672" i="2"/>
  <c r="P672" i="2" s="1"/>
  <c r="X103" i="2"/>
  <c r="Y103" i="2" s="1"/>
  <c r="O103" i="2"/>
  <c r="P103" i="2" s="1"/>
  <c r="O1853" i="2"/>
  <c r="P1853" i="2" s="1"/>
  <c r="AA1806" i="2" s="1"/>
  <c r="AB1806" i="2" s="1"/>
  <c r="O1405" i="2"/>
  <c r="P1405" i="2" s="1"/>
  <c r="O2177" i="2"/>
  <c r="P2177" i="2" s="1"/>
  <c r="O2179" i="2"/>
  <c r="P2179" i="2" s="1"/>
  <c r="O2227" i="2"/>
  <c r="P2227" i="2" s="1"/>
  <c r="AA2227" i="2" s="1"/>
  <c r="AB2227" i="2" s="1"/>
  <c r="X736" i="2"/>
  <c r="Y736" i="2" s="1"/>
  <c r="O2146" i="2"/>
  <c r="P2146" i="2" s="1"/>
  <c r="AA2146" i="2" s="1"/>
  <c r="AB2146" i="2" s="1"/>
  <c r="O1798" i="2"/>
  <c r="P1798" i="2" s="1"/>
  <c r="AA1798" i="2" s="1"/>
  <c r="AB1798" i="2" s="1"/>
  <c r="O3060" i="2"/>
  <c r="P3060" i="2" s="1"/>
  <c r="X3060" i="2"/>
  <c r="Y3060" i="2" s="1"/>
  <c r="O3050" i="2"/>
  <c r="P3050" i="2" s="1"/>
  <c r="X3050" i="2"/>
  <c r="Y3050" i="2" s="1"/>
  <c r="O1797" i="2"/>
  <c r="P1797" i="2" s="1"/>
  <c r="X1076" i="2"/>
  <c r="Y1076" i="2" s="1"/>
  <c r="X1551" i="2"/>
  <c r="Y1551" i="2" s="1"/>
  <c r="X1552" i="2"/>
  <c r="O3187" i="2"/>
  <c r="P3187" i="2" s="1"/>
  <c r="X2850" i="2"/>
  <c r="Y2850" i="2" s="1"/>
  <c r="O2850" i="2"/>
  <c r="P2850" i="2" s="1"/>
  <c r="O2203" i="2"/>
  <c r="P2203" i="2" s="1"/>
  <c r="O2204" i="2"/>
  <c r="P2204" i="2" s="1"/>
  <c r="O2205" i="2"/>
  <c r="P2205" i="2" s="1"/>
  <c r="O2206" i="2"/>
  <c r="P2206" i="2" s="1"/>
  <c r="O2207" i="2"/>
  <c r="P2207" i="2" s="1"/>
  <c r="O3286" i="2"/>
  <c r="P3286" i="2" s="1"/>
  <c r="O2192" i="2"/>
  <c r="P2192" i="2" s="1"/>
  <c r="O2404" i="2"/>
  <c r="P2404" i="2" s="1"/>
  <c r="O3200" i="2"/>
  <c r="P3200" i="2" s="1"/>
  <c r="O3199" i="2"/>
  <c r="P3199" i="2" s="1"/>
  <c r="O3198" i="2"/>
  <c r="P3198" i="2" s="1"/>
  <c r="O3197" i="2"/>
  <c r="P3197" i="2" s="1"/>
  <c r="O3252" i="2"/>
  <c r="P3252" i="2" s="1"/>
  <c r="O2228" i="2"/>
  <c r="P2228" i="2" s="1"/>
  <c r="O2233" i="2"/>
  <c r="P2233" i="2" s="1"/>
  <c r="X1090" i="2"/>
  <c r="Y1090" i="2" s="1"/>
  <c r="X1067" i="2"/>
  <c r="Y1067" i="2" s="1"/>
  <c r="X1052" i="2"/>
  <c r="Y1052" i="2" s="1"/>
  <c r="X1053" i="2"/>
  <c r="Y1053" i="2" s="1"/>
  <c r="X1054" i="2"/>
  <c r="Y1054" i="2" s="1"/>
  <c r="X1055" i="2"/>
  <c r="Y1055" i="2" s="1"/>
  <c r="X1056" i="2"/>
  <c r="Y1056" i="2" s="1"/>
  <c r="X1057" i="2"/>
  <c r="Y1057" i="2" s="1"/>
  <c r="X1058" i="2"/>
  <c r="Y1058" i="2" s="1"/>
  <c r="X857" i="2"/>
  <c r="Y857" i="2" s="1"/>
  <c r="O864" i="2"/>
  <c r="P864" i="2" s="1"/>
  <c r="O857" i="2"/>
  <c r="P857" i="2" s="1"/>
  <c r="O856" i="2"/>
  <c r="P856" i="2" s="1"/>
  <c r="X2098" i="2"/>
  <c r="Y2098" i="2" s="1"/>
  <c r="O634" i="2"/>
  <c r="P634" i="2" s="1"/>
  <c r="O2870" i="2"/>
  <c r="P2870" i="2" s="1"/>
  <c r="O2010" i="2"/>
  <c r="P2010" i="2" s="1"/>
  <c r="X2765" i="2"/>
  <c r="Y2765" i="2" s="1"/>
  <c r="X2764" i="2"/>
  <c r="Y2764" i="2" s="1"/>
  <c r="O2766" i="2"/>
  <c r="P2766" i="2" s="1"/>
  <c r="O2765" i="2"/>
  <c r="P2765" i="2" s="1"/>
  <c r="X2734" i="2"/>
  <c r="Y2734" i="2" s="1"/>
  <c r="X1533" i="2"/>
  <c r="Y1533" i="2" s="1"/>
  <c r="O1533" i="2"/>
  <c r="P1533" i="2" s="1"/>
  <c r="O2685" i="2"/>
  <c r="P2685" i="2" s="1"/>
  <c r="O2358" i="2"/>
  <c r="P2358" i="2" s="1"/>
  <c r="O2359" i="2"/>
  <c r="P2359" i="2" s="1"/>
  <c r="O1096" i="2"/>
  <c r="P1096" i="2" s="1"/>
  <c r="X3466" i="2"/>
  <c r="Y3466" i="2" s="1"/>
  <c r="X3467" i="2"/>
  <c r="Y3467" i="2" s="1"/>
  <c r="X3468" i="2"/>
  <c r="Y3468" i="2" s="1"/>
  <c r="X3469" i="2"/>
  <c r="Y3469" i="2" s="1"/>
  <c r="X3470" i="2"/>
  <c r="Y3470" i="2" s="1"/>
  <c r="X3471" i="2"/>
  <c r="Y3471" i="2" s="1"/>
  <c r="O3465" i="2"/>
  <c r="P3465" i="2" s="1"/>
  <c r="O3466" i="2"/>
  <c r="P3466" i="2" s="1"/>
  <c r="O3467" i="2"/>
  <c r="P3467" i="2" s="1"/>
  <c r="O3468" i="2"/>
  <c r="P3468" i="2" s="1"/>
  <c r="O3469" i="2"/>
  <c r="P3469" i="2" s="1"/>
  <c r="O3470" i="2"/>
  <c r="P3470" i="2" s="1"/>
  <c r="O3471" i="2"/>
  <c r="P3471" i="2" s="1"/>
  <c r="X3446" i="2"/>
  <c r="Y3446" i="2" s="1"/>
  <c r="X3216" i="2"/>
  <c r="Y3216" i="2" s="1"/>
  <c r="X3208" i="2"/>
  <c r="Y3208" i="2" s="1"/>
  <c r="X3209" i="2"/>
  <c r="Y3209" i="2" s="1"/>
  <c r="X3210" i="2"/>
  <c r="Y3210" i="2" s="1"/>
  <c r="X3211" i="2"/>
  <c r="Y3211" i="2" s="1"/>
  <c r="X3212" i="2"/>
  <c r="Y3212" i="2" s="1"/>
  <c r="X3215" i="2"/>
  <c r="Y3215" i="2" s="1"/>
  <c r="O3208" i="2"/>
  <c r="P3208" i="2" s="1"/>
  <c r="O3209" i="2"/>
  <c r="P3209" i="2" s="1"/>
  <c r="O3210" i="2"/>
  <c r="P3210" i="2" s="1"/>
  <c r="O3211" i="2"/>
  <c r="P3211" i="2" s="1"/>
  <c r="O3212" i="2"/>
  <c r="P3212" i="2" s="1"/>
  <c r="O3215" i="2"/>
  <c r="P3215" i="2" s="1"/>
  <c r="O3216" i="2"/>
  <c r="P3216" i="2" s="1"/>
  <c r="O3073" i="2"/>
  <c r="P3073" i="2" s="1"/>
  <c r="X2467" i="2"/>
  <c r="Y2467" i="2" s="1"/>
  <c r="X2353" i="2"/>
  <c r="Y2353" i="2" s="1"/>
  <c r="O2354" i="2"/>
  <c r="P2354" i="2" s="1"/>
  <c r="O1459" i="2"/>
  <c r="P1459" i="2" s="1"/>
  <c r="O1460" i="2"/>
  <c r="P1460" i="2" s="1"/>
  <c r="O1464" i="2"/>
  <c r="P1464" i="2" s="1"/>
  <c r="O598" i="2"/>
  <c r="P598" i="2" s="1"/>
  <c r="O296" i="2"/>
  <c r="P296" i="2" s="1"/>
  <c r="O297" i="2"/>
  <c r="P297" i="2" s="1"/>
  <c r="O298" i="2"/>
  <c r="P298" i="2" s="1"/>
  <c r="O299" i="2"/>
  <c r="P299" i="2" s="1"/>
  <c r="O300" i="2"/>
  <c r="P300" i="2" s="1"/>
  <c r="X293" i="2"/>
  <c r="Y293" i="2" s="1"/>
  <c r="X61" i="2"/>
  <c r="Y61" i="2" s="1"/>
  <c r="O2025" i="2"/>
  <c r="P2025" i="2" s="1"/>
  <c r="X91" i="2"/>
  <c r="Y91" i="2" s="1"/>
  <c r="O91" i="2"/>
  <c r="P91" i="2" s="1"/>
  <c r="O2182" i="2"/>
  <c r="P2182" i="2" s="1"/>
  <c r="AA2182" i="2" s="1"/>
  <c r="AB2182" i="2" s="1"/>
  <c r="O2183" i="2"/>
  <c r="P2183" i="2" s="1"/>
  <c r="O2184" i="2"/>
  <c r="P2184" i="2" s="1"/>
  <c r="O2185" i="2"/>
  <c r="P2185" i="2" s="1"/>
  <c r="O2186" i="2"/>
  <c r="P2186" i="2" s="1"/>
  <c r="O2187" i="2"/>
  <c r="P2187" i="2" s="1"/>
  <c r="X470" i="2"/>
  <c r="Y470" i="2" s="1"/>
  <c r="O1677" i="2"/>
  <c r="P1677" i="2" s="1"/>
  <c r="O1678" i="2"/>
  <c r="P1678" i="2" s="1"/>
  <c r="O1580" i="2"/>
  <c r="P1580" i="2" s="1"/>
  <c r="O3295" i="2"/>
  <c r="P3295" i="2" s="1"/>
  <c r="X1794" i="2"/>
  <c r="Y1794" i="2" s="1"/>
  <c r="X1793" i="2"/>
  <c r="Y1793" i="2" s="1"/>
  <c r="O1793" i="2"/>
  <c r="P1793" i="2" s="1"/>
  <c r="O1794" i="2"/>
  <c r="P1794" i="2" s="1"/>
  <c r="X3474" i="2"/>
  <c r="Y3474" i="2" s="1"/>
  <c r="O3175" i="2"/>
  <c r="P3175" i="2" s="1"/>
  <c r="O3176" i="2"/>
  <c r="P3176" i="2" s="1"/>
  <c r="O3177" i="2"/>
  <c r="P3177" i="2" s="1"/>
  <c r="O1956" i="2"/>
  <c r="P1956" i="2" s="1"/>
  <c r="O1776" i="2"/>
  <c r="P1776" i="2" s="1"/>
  <c r="X1776" i="2"/>
  <c r="Y1776" i="2" s="1"/>
  <c r="X1777" i="2"/>
  <c r="Y1777" i="2" s="1"/>
  <c r="O1777" i="2"/>
  <c r="P1777" i="2" s="1"/>
  <c r="O1787" i="2"/>
  <c r="P1787" i="2" s="1"/>
  <c r="X546" i="2"/>
  <c r="Y546" i="2" s="1"/>
  <c r="O154" i="2"/>
  <c r="P154" i="2" s="1"/>
  <c r="O155" i="2"/>
  <c r="P155" i="2" s="1"/>
  <c r="O156" i="2"/>
  <c r="P156" i="2" s="1"/>
  <c r="O157" i="2"/>
  <c r="P157" i="2" s="1"/>
  <c r="O158" i="2"/>
  <c r="P158" i="2" s="1"/>
  <c r="O159" i="2"/>
  <c r="P159" i="2" s="1"/>
  <c r="O161" i="2"/>
  <c r="P161" i="2" s="1"/>
  <c r="O2147" i="2"/>
  <c r="P2147" i="2" s="1"/>
  <c r="O2148" i="2"/>
  <c r="P2148" i="2" s="1"/>
  <c r="O2149" i="2"/>
  <c r="P2149" i="2" s="1"/>
  <c r="O749" i="2"/>
  <c r="P749" i="2" s="1"/>
  <c r="O750" i="2"/>
  <c r="P750" i="2" s="1"/>
  <c r="O752" i="2"/>
  <c r="P752" i="2" s="1"/>
  <c r="X2757" i="2"/>
  <c r="Y2757" i="2" s="1"/>
  <c r="O2750" i="2"/>
  <c r="P2750" i="2" s="1"/>
  <c r="X2749" i="2"/>
  <c r="Y2742" i="2" s="1"/>
  <c r="X2758" i="2"/>
  <c r="Y2758" i="2" s="1"/>
  <c r="X2742" i="2"/>
  <c r="X2748" i="2"/>
  <c r="P2742" i="2"/>
  <c r="O1758" i="2"/>
  <c r="P1758" i="2" s="1"/>
  <c r="O1759" i="2"/>
  <c r="P1759" i="2" s="1"/>
  <c r="O1760" i="2"/>
  <c r="P1760" i="2" s="1"/>
  <c r="O1761" i="2"/>
  <c r="P1761" i="2" s="1"/>
  <c r="O3296" i="2"/>
  <c r="P3296" i="2" s="1"/>
  <c r="O3474" i="2"/>
  <c r="P3474" i="2" s="1"/>
  <c r="O3554" i="2"/>
  <c r="P3554" i="2" s="1"/>
  <c r="AA3554" i="2" s="1"/>
  <c r="AB3554" i="2" s="1"/>
  <c r="O3555" i="2"/>
  <c r="P3555" i="2" s="1"/>
  <c r="AA3555" i="2" s="1"/>
  <c r="AB3555" i="2" s="1"/>
  <c r="O3545" i="2"/>
  <c r="P3545" i="2" s="1"/>
  <c r="AA3545" i="2" s="1"/>
  <c r="AB3545" i="2" s="1"/>
  <c r="O3546" i="2"/>
  <c r="P3546" i="2" s="1"/>
  <c r="AA3546" i="2" s="1"/>
  <c r="AB3546" i="2" s="1"/>
  <c r="X3304" i="2"/>
  <c r="Y3304" i="2" s="1"/>
  <c r="O3207" i="2"/>
  <c r="P3207" i="2" s="1"/>
  <c r="X3207" i="2"/>
  <c r="Y3207" i="2" s="1"/>
  <c r="O3188" i="2"/>
  <c r="P3188" i="2" s="1"/>
  <c r="X3188" i="2"/>
  <c r="Y3188" i="2" s="1"/>
  <c r="O3181" i="2"/>
  <c r="P3181" i="2" s="1"/>
  <c r="AA3181" i="2" s="1"/>
  <c r="AB3181" i="2" s="1"/>
  <c r="O2115" i="2"/>
  <c r="P2115" i="2" s="1"/>
  <c r="X2115" i="2"/>
  <c r="Y2115" i="2" s="1"/>
  <c r="O2106" i="2"/>
  <c r="P2106" i="2" s="1"/>
  <c r="AA2106" i="2" s="1"/>
  <c r="AB2106" i="2" s="1"/>
  <c r="O2105" i="2"/>
  <c r="P2105" i="2" s="1"/>
  <c r="AA2105" i="2" s="1"/>
  <c r="AB2105" i="2" s="1"/>
  <c r="O1788" i="2"/>
  <c r="P1788" i="2" s="1"/>
  <c r="X1788" i="2"/>
  <c r="Y1788" i="2" s="1"/>
  <c r="O1676" i="2"/>
  <c r="P1676" i="2" s="1"/>
  <c r="AA1676" i="2" s="1"/>
  <c r="AB1676" i="2" s="1"/>
  <c r="O737" i="2"/>
  <c r="P737" i="2" s="1"/>
  <c r="X737" i="2"/>
  <c r="Y737" i="2" s="1"/>
  <c r="O1496" i="2"/>
  <c r="P1496" i="2" s="1"/>
  <c r="O1495" i="2"/>
  <c r="P1495" i="2" s="1"/>
  <c r="O2749" i="2"/>
  <c r="P2749" i="2" s="1"/>
  <c r="O2741" i="2"/>
  <c r="P2741" i="2" s="1"/>
  <c r="O1792" i="2"/>
  <c r="P1792" i="2" s="1"/>
  <c r="X1792" i="2"/>
  <c r="Y1792" i="2" s="1"/>
  <c r="X3035" i="2"/>
  <c r="Y3035" i="2" s="1"/>
  <c r="X3036" i="2"/>
  <c r="Y3036" i="2" s="1"/>
  <c r="X3032" i="2"/>
  <c r="Y3032" i="2" s="1"/>
  <c r="X3033" i="2"/>
  <c r="Y3033" i="2" s="1"/>
  <c r="X3034" i="2"/>
  <c r="Y3034" i="2" s="1"/>
  <c r="X3302" i="2"/>
  <c r="Y3302" i="2" s="1"/>
  <c r="X3303" i="2"/>
  <c r="X3112" i="2"/>
  <c r="Y3112" i="2" s="1"/>
  <c r="X2551" i="2"/>
  <c r="Y2551" i="2" s="1"/>
  <c r="X1789" i="2"/>
  <c r="Y1789" i="2" s="1"/>
  <c r="X1790" i="2"/>
  <c r="Y1790" i="2" s="1"/>
  <c r="X1791" i="2"/>
  <c r="Y1791" i="2" s="1"/>
  <c r="O1789" i="2"/>
  <c r="P1789" i="2" s="1"/>
  <c r="O1790" i="2"/>
  <c r="P1790" i="2" s="1"/>
  <c r="O1791" i="2"/>
  <c r="P1791" i="2" s="1"/>
  <c r="O1698" i="2"/>
  <c r="P1698" i="2" s="1"/>
  <c r="X1003" i="2"/>
  <c r="Y1003" i="2" s="1"/>
  <c r="X2687" i="2"/>
  <c r="Y2687" i="2" s="1"/>
  <c r="O1749" i="2"/>
  <c r="P1749" i="2" s="1"/>
  <c r="O891" i="2"/>
  <c r="P891" i="2" s="1"/>
  <c r="X2489" i="2"/>
  <c r="Y2489" i="2" s="1"/>
  <c r="O2285" i="2"/>
  <c r="P2285" i="2" s="1"/>
  <c r="AA2285" i="2" s="1"/>
  <c r="AB2285" i="2" s="1"/>
  <c r="O2244" i="2"/>
  <c r="P2244" i="2" s="1"/>
  <c r="X1709" i="2"/>
  <c r="Y1709" i="2" s="1"/>
  <c r="X1905" i="2"/>
  <c r="Y1905" i="2" s="1"/>
  <c r="O3157" i="2"/>
  <c r="P3157" i="2" s="1"/>
  <c r="O3158" i="2"/>
  <c r="P3158" i="2" s="1"/>
  <c r="O3156" i="2"/>
  <c r="P3156" i="2" s="1"/>
  <c r="O3155" i="2"/>
  <c r="P3155" i="2" s="1"/>
  <c r="O3149" i="2"/>
  <c r="P3149" i="2" s="1"/>
  <c r="O1890" i="2"/>
  <c r="P1890" i="2" s="1"/>
  <c r="X1647" i="2"/>
  <c r="Y1647" i="2" s="1"/>
  <c r="X1199" i="2"/>
  <c r="Y1199" i="2" s="1"/>
  <c r="X1200" i="2"/>
  <c r="Y1200" i="2" s="1"/>
  <c r="X1201" i="2"/>
  <c r="Y1201" i="2" s="1"/>
  <c r="X1202" i="2"/>
  <c r="Y1202" i="2" s="1"/>
  <c r="X1203" i="2"/>
  <c r="Y1203" i="2" s="1"/>
  <c r="X1204" i="2"/>
  <c r="Y1204" i="2" s="1"/>
  <c r="X1205" i="2"/>
  <c r="Y1205" i="2" s="1"/>
  <c r="O946" i="2"/>
  <c r="P946" i="2" s="1"/>
  <c r="O944" i="2"/>
  <c r="P944" i="2" s="1"/>
  <c r="X2103" i="2"/>
  <c r="Y2103" i="2" s="1"/>
  <c r="X2116" i="2"/>
  <c r="Y2116" i="2" s="1"/>
  <c r="X2117" i="2"/>
  <c r="Y2117" i="2" s="1"/>
  <c r="X2118" i="2"/>
  <c r="Y2118" i="2" s="1"/>
  <c r="X2119" i="2"/>
  <c r="Y2119" i="2" s="1"/>
  <c r="X2120" i="2"/>
  <c r="Y2120" i="2" s="1"/>
  <c r="X2121" i="2"/>
  <c r="Y2121" i="2" s="1"/>
  <c r="X3345" i="2"/>
  <c r="Y3345" i="2" s="1"/>
  <c r="O985" i="2"/>
  <c r="P985" i="2" s="1"/>
  <c r="O986" i="2"/>
  <c r="P986" i="2" s="1"/>
  <c r="O493" i="2"/>
  <c r="P493" i="2" s="1"/>
  <c r="O492" i="2"/>
  <c r="P492" i="2" s="1"/>
  <c r="O491" i="2"/>
  <c r="P491" i="2" s="1"/>
  <c r="X3195" i="2"/>
  <c r="Y3195" i="2" s="1"/>
  <c r="X566" i="2"/>
  <c r="Y566" i="2" s="1"/>
  <c r="O2563" i="2"/>
  <c r="P2563" i="2" s="1"/>
  <c r="O1200" i="2"/>
  <c r="P1200" i="2" s="1"/>
  <c r="O1201" i="2"/>
  <c r="P1201" i="2" s="1"/>
  <c r="O1202" i="2"/>
  <c r="P1202" i="2" s="1"/>
  <c r="O1203" i="2"/>
  <c r="P1203" i="2" s="1"/>
  <c r="O1204" i="2"/>
  <c r="P1204" i="2" s="1"/>
  <c r="O1205" i="2"/>
  <c r="P1205" i="2" s="1"/>
  <c r="O1206" i="2"/>
  <c r="P1206" i="2" s="1"/>
  <c r="O1675" i="2"/>
  <c r="P1675" i="2" s="1"/>
  <c r="X3506" i="2"/>
  <c r="Y3506" i="2" s="1"/>
  <c r="O3504" i="2"/>
  <c r="P3504" i="2" s="1"/>
  <c r="X2662" i="2"/>
  <c r="Y2662" i="2" s="1"/>
  <c r="X2661" i="2"/>
  <c r="Y2661" i="2" s="1"/>
  <c r="X725" i="2"/>
  <c r="Y725" i="2" s="1"/>
  <c r="X726" i="2"/>
  <c r="Y726" i="2" s="1"/>
  <c r="X727" i="2"/>
  <c r="Y727" i="2" s="1"/>
  <c r="X728" i="2"/>
  <c r="Y728" i="2" s="1"/>
  <c r="X729" i="2"/>
  <c r="Y729" i="2" s="1"/>
  <c r="X730" i="2"/>
  <c r="Y730" i="2" s="1"/>
  <c r="X731" i="2"/>
  <c r="Y731" i="2" s="1"/>
  <c r="O724" i="2"/>
  <c r="P724" i="2" s="1"/>
  <c r="O2175" i="2"/>
  <c r="P2175" i="2" s="1"/>
  <c r="O2174" i="2"/>
  <c r="P2174" i="2" s="1"/>
  <c r="X1738" i="2"/>
  <c r="Y1738" i="2" s="1"/>
  <c r="X1740" i="2"/>
  <c r="Y1740" i="2" s="1"/>
  <c r="O1738" i="2"/>
  <c r="P1738" i="2" s="1"/>
  <c r="O1740" i="2"/>
  <c r="P1740" i="2" s="1"/>
  <c r="O1029" i="2"/>
  <c r="P1029" i="2" s="1"/>
  <c r="O1028" i="2"/>
  <c r="P1028" i="2" s="1"/>
  <c r="X838" i="2"/>
  <c r="Y838" i="2" s="1"/>
  <c r="O659" i="2"/>
  <c r="P659" i="2" s="1"/>
  <c r="O3519" i="2"/>
  <c r="P3519" i="2" s="1"/>
  <c r="AA3519" i="2" s="1"/>
  <c r="AB3519" i="2" s="1"/>
  <c r="O615" i="2"/>
  <c r="P615" i="2" s="1"/>
  <c r="X465" i="2"/>
  <c r="Y465" i="2" s="1"/>
  <c r="X466" i="2"/>
  <c r="Y466" i="2" s="1"/>
  <c r="X467" i="2"/>
  <c r="Y467" i="2" s="1"/>
  <c r="X468" i="2"/>
  <c r="Y468" i="2" s="1"/>
  <c r="X469" i="2"/>
  <c r="Y469" i="2" s="1"/>
  <c r="X471" i="2"/>
  <c r="Y471" i="2" s="1"/>
  <c r="X1189" i="2"/>
  <c r="Y1189" i="2" s="1"/>
  <c r="X1190" i="2"/>
  <c r="Y1190" i="2" s="1"/>
  <c r="X1191" i="2"/>
  <c r="Y1191" i="2" s="1"/>
  <c r="X1192" i="2"/>
  <c r="Y1192" i="2" s="1"/>
  <c r="X1193" i="2"/>
  <c r="Y1193" i="2" s="1"/>
  <c r="X1194" i="2"/>
  <c r="Y1194" i="2" s="1"/>
  <c r="X1195" i="2"/>
  <c r="Y1195" i="2" s="1"/>
  <c r="X1196" i="2"/>
  <c r="Y1196" i="2" s="1"/>
  <c r="X1197" i="2"/>
  <c r="Y1197" i="2" s="1"/>
  <c r="X1198" i="2"/>
  <c r="Y1198" i="2" s="1"/>
  <c r="O2722" i="2"/>
  <c r="P2722" i="2" s="1"/>
  <c r="O75" i="2"/>
  <c r="P75" i="2" s="1"/>
  <c r="O74" i="2"/>
  <c r="P74" i="2" s="1"/>
  <c r="O72" i="2"/>
  <c r="P72" i="2" s="1"/>
  <c r="O2408" i="2"/>
  <c r="P2408" i="2" s="1"/>
  <c r="O2409" i="2"/>
  <c r="P2409" i="2" s="1"/>
  <c r="O2413" i="2"/>
  <c r="P2413" i="2" s="1"/>
  <c r="O2414" i="2"/>
  <c r="P2414" i="2" s="1"/>
  <c r="O2374" i="2"/>
  <c r="P2374" i="2" s="1"/>
  <c r="X1448" i="2"/>
  <c r="Y1448" i="2" s="1"/>
  <c r="X1450" i="2"/>
  <c r="Y1450" i="2" s="1"/>
  <c r="X152" i="2"/>
  <c r="Y152" i="2" s="1"/>
  <c r="O1559" i="2"/>
  <c r="P1559" i="2" s="1"/>
  <c r="O1556" i="2"/>
  <c r="P1556" i="2" s="1"/>
  <c r="X93" i="2"/>
  <c r="Y93" i="2" s="1"/>
  <c r="X87" i="2"/>
  <c r="Y87" i="2" s="1"/>
  <c r="X88" i="2"/>
  <c r="Y88" i="2" s="1"/>
  <c r="X89" i="2"/>
  <c r="Y89" i="2" s="1"/>
  <c r="O1656" i="2"/>
  <c r="P1656" i="2" s="1"/>
  <c r="AA1656" i="2" s="1"/>
  <c r="AB1656" i="2" s="1"/>
  <c r="Y3394" i="2"/>
  <c r="O1279" i="2"/>
  <c r="P1279" i="2" s="1"/>
  <c r="X1762" i="2"/>
  <c r="Y1762" i="2" s="1"/>
  <c r="O1947" i="2"/>
  <c r="P1947" i="2" s="1"/>
  <c r="AA1947" i="2" s="1"/>
  <c r="AB1947" i="2" s="1"/>
  <c r="O2141" i="2"/>
  <c r="P2141" i="2" s="1"/>
  <c r="O2138" i="2"/>
  <c r="P2138" i="2" s="1"/>
  <c r="AA2138" i="2" s="1"/>
  <c r="AB2138" i="2" s="1"/>
  <c r="O1365" i="2"/>
  <c r="P1365" i="2" s="1"/>
  <c r="X1365" i="2"/>
  <c r="Y1365" i="2" s="1"/>
  <c r="O3218" i="2"/>
  <c r="P3218" i="2" s="1"/>
  <c r="O3219" i="2"/>
  <c r="P3219" i="2" s="1"/>
  <c r="O3220" i="2"/>
  <c r="P3220" i="2" s="1"/>
  <c r="O3222" i="2"/>
  <c r="P3222" i="2" s="1"/>
  <c r="O3223" i="2"/>
  <c r="P3223" i="2" s="1"/>
  <c r="O3241" i="2"/>
  <c r="P3241" i="2" s="1"/>
  <c r="X707" i="2"/>
  <c r="Y707" i="2" s="1"/>
  <c r="X699" i="2"/>
  <c r="Y699" i="2" s="1"/>
  <c r="X662" i="2"/>
  <c r="Y662" i="2" s="1"/>
  <c r="O707" i="2"/>
  <c r="P707" i="2" s="1"/>
  <c r="O699" i="2"/>
  <c r="P699" i="2" s="1"/>
  <c r="O501" i="2"/>
  <c r="P501" i="2" s="1"/>
  <c r="O3543" i="2"/>
  <c r="P3543" i="2" s="1"/>
  <c r="AA3543" i="2" s="1"/>
  <c r="AB3543" i="2" s="1"/>
  <c r="O3544" i="2"/>
  <c r="P3544" i="2" s="1"/>
  <c r="AA3544" i="2" s="1"/>
  <c r="AB3544" i="2" s="1"/>
  <c r="O3463" i="2"/>
  <c r="P3463" i="2" s="1"/>
  <c r="X3463" i="2"/>
  <c r="Y3463" i="2" s="1"/>
  <c r="O3449" i="2"/>
  <c r="P3449" i="2" s="1"/>
  <c r="X3449" i="2"/>
  <c r="Y3449" i="2" s="1"/>
  <c r="O3441" i="2"/>
  <c r="P3441" i="2" s="1"/>
  <c r="X3441" i="2"/>
  <c r="Y3441" i="2" s="1"/>
  <c r="O3428" i="2"/>
  <c r="P3428" i="2" s="1"/>
  <c r="X3428" i="2"/>
  <c r="Y3428" i="2" s="1"/>
  <c r="O3416" i="2"/>
  <c r="P3416" i="2" s="1"/>
  <c r="O3402" i="2"/>
  <c r="P3402" i="2" s="1"/>
  <c r="X3402" i="2"/>
  <c r="Y3402" i="2" s="1"/>
  <c r="O3394" i="2"/>
  <c r="P3394" i="2" s="1"/>
  <c r="O3380" i="2"/>
  <c r="P3380" i="2" s="1"/>
  <c r="X3380" i="2"/>
  <c r="Y3380" i="2" s="1"/>
  <c r="O3371" i="2"/>
  <c r="P3371" i="2" s="1"/>
  <c r="X3371" i="2"/>
  <c r="Y3371" i="2" s="1"/>
  <c r="O3348" i="2"/>
  <c r="P3348" i="2" s="1"/>
  <c r="X3348" i="2"/>
  <c r="Y3348" i="2" s="1"/>
  <c r="O3339" i="2"/>
  <c r="P3339" i="2" s="1"/>
  <c r="X3339" i="2"/>
  <c r="Y3339" i="2" s="1"/>
  <c r="O3154" i="2"/>
  <c r="P3154" i="2" s="1"/>
  <c r="AA3154" i="2" s="1"/>
  <c r="AB3154" i="2" s="1"/>
  <c r="O2164" i="2"/>
  <c r="P2164" i="2" s="1"/>
  <c r="AA2164" i="2" s="1"/>
  <c r="AB2164" i="2" s="1"/>
  <c r="O2153" i="2"/>
  <c r="P2153" i="2" s="1"/>
  <c r="X2153" i="2"/>
  <c r="Y2153" i="2" s="1"/>
  <c r="X2141" i="2"/>
  <c r="Y2141" i="2" s="1"/>
  <c r="O1889" i="2"/>
  <c r="P1889" i="2" s="1"/>
  <c r="AA1889" i="2" s="1"/>
  <c r="AB1889" i="2" s="1"/>
  <c r="O1737" i="2"/>
  <c r="P1737" i="2" s="1"/>
  <c r="X1737" i="2"/>
  <c r="Y1737" i="2" s="1"/>
  <c r="O1617" i="2"/>
  <c r="P1617" i="2" s="1"/>
  <c r="AA1617" i="2" s="1"/>
  <c r="AB1617" i="2" s="1"/>
  <c r="O1610" i="2"/>
  <c r="P1610" i="2" s="1"/>
  <c r="X1610" i="2"/>
  <c r="Y1610" i="2" s="1"/>
  <c r="O1601" i="2"/>
  <c r="P1601" i="2" s="1"/>
  <c r="AA1601" i="2" s="1"/>
  <c r="AB1601" i="2" s="1"/>
  <c r="O1600" i="2"/>
  <c r="P1600" i="2" s="1"/>
  <c r="AA1600" i="2" s="1"/>
  <c r="AB1600" i="2" s="1"/>
  <c r="O1542" i="2"/>
  <c r="P1542" i="2" s="1"/>
  <c r="AA1542" i="2" s="1"/>
  <c r="AB1542" i="2" s="1"/>
  <c r="O928" i="2"/>
  <c r="P928" i="2" s="1"/>
  <c r="AA928" i="2" s="1"/>
  <c r="AB928" i="2" s="1"/>
  <c r="O820" i="2"/>
  <c r="P820" i="2" s="1"/>
  <c r="X3430" i="2"/>
  <c r="Y3430" i="2" s="1"/>
  <c r="X3431" i="2"/>
  <c r="Y3431" i="2" s="1"/>
  <c r="X3432" i="2"/>
  <c r="Y3432" i="2" s="1"/>
  <c r="X3433" i="2"/>
  <c r="Y3433" i="2" s="1"/>
  <c r="X3434" i="2"/>
  <c r="Y3434" i="2" s="1"/>
  <c r="X3435" i="2"/>
  <c r="Y3435" i="2" s="1"/>
  <c r="X3436" i="2"/>
  <c r="Y3436" i="2" s="1"/>
  <c r="X3440" i="2"/>
  <c r="Y3440" i="2" s="1"/>
  <c r="O3429" i="2"/>
  <c r="P3429" i="2" s="1"/>
  <c r="O3430" i="2"/>
  <c r="P3430" i="2" s="1"/>
  <c r="O3431" i="2"/>
  <c r="P3431" i="2" s="1"/>
  <c r="O3432" i="2"/>
  <c r="P3432" i="2" s="1"/>
  <c r="O3433" i="2"/>
  <c r="P3433" i="2" s="1"/>
  <c r="O3434" i="2"/>
  <c r="P3434" i="2" s="1"/>
  <c r="O3435" i="2"/>
  <c r="P3435" i="2" s="1"/>
  <c r="O3436" i="2"/>
  <c r="P3436" i="2" s="1"/>
  <c r="O3440" i="2"/>
  <c r="P3440" i="2" s="1"/>
  <c r="O1891" i="2"/>
  <c r="P1891" i="2" s="1"/>
  <c r="X3429" i="2"/>
  <c r="Y3429" i="2" s="1"/>
  <c r="O3126" i="2"/>
  <c r="P3126" i="2" s="1"/>
  <c r="O1431" i="2"/>
  <c r="P1431" i="2" s="1"/>
  <c r="O1618" i="2"/>
  <c r="P1618" i="2" s="1"/>
  <c r="O1620" i="2"/>
  <c r="P1620" i="2" s="1"/>
  <c r="O3302" i="2"/>
  <c r="P3302" i="2" s="1"/>
  <c r="O1380" i="2"/>
  <c r="P1380" i="2" s="1"/>
  <c r="O1583" i="2"/>
  <c r="P1583" i="2" s="1"/>
  <c r="X2840" i="2"/>
  <c r="Y2840" i="2" s="1"/>
  <c r="O1445" i="2"/>
  <c r="P1445" i="2" s="1"/>
  <c r="O3395" i="2"/>
  <c r="P3395" i="2" s="1"/>
  <c r="O3396" i="2"/>
  <c r="P3396" i="2" s="1"/>
  <c r="O3397" i="2"/>
  <c r="P3397" i="2" s="1"/>
  <c r="O3398" i="2"/>
  <c r="P3398" i="2" s="1"/>
  <c r="O3399" i="2"/>
  <c r="P3399" i="2" s="1"/>
  <c r="X3395" i="2"/>
  <c r="Y3395" i="2" s="1"/>
  <c r="X2548" i="2"/>
  <c r="Y2548" i="2" s="1"/>
  <c r="O967" i="2"/>
  <c r="P967" i="2" s="1"/>
  <c r="O968" i="2"/>
  <c r="P968" i="2" s="1"/>
  <c r="X968" i="2"/>
  <c r="Y968" i="2" s="1"/>
  <c r="X982" i="2"/>
  <c r="Y982" i="2" s="1"/>
  <c r="O2788" i="2"/>
  <c r="P2788" i="2" s="1"/>
  <c r="O1187" i="2"/>
  <c r="P1187" i="2" s="1"/>
  <c r="X2963" i="2"/>
  <c r="Y2963" i="2" s="1"/>
  <c r="O2963" i="2"/>
  <c r="P2963" i="2" s="1"/>
  <c r="X2991" i="2"/>
  <c r="Y2991" i="2" s="1"/>
  <c r="X2179" i="2"/>
  <c r="Y2179" i="2" s="1"/>
  <c r="O1458" i="2"/>
  <c r="P1458" i="2" s="1"/>
  <c r="O3148" i="2"/>
  <c r="P3148" i="2" s="1"/>
  <c r="O3147" i="2"/>
  <c r="P3147" i="2" s="1"/>
  <c r="O3146" i="2"/>
  <c r="P3146" i="2" s="1"/>
  <c r="O3145" i="2"/>
  <c r="P3145" i="2" s="1"/>
  <c r="O1534" i="2"/>
  <c r="P1534" i="2" s="1"/>
  <c r="O1532" i="2"/>
  <c r="P1532" i="2" s="1"/>
  <c r="O2780" i="2"/>
  <c r="P2780" i="2" s="1"/>
  <c r="O2779" i="2"/>
  <c r="P2779" i="2" s="1"/>
  <c r="X2774" i="2"/>
  <c r="Y2774" i="2" s="1"/>
  <c r="O2166" i="2"/>
  <c r="P2166" i="2" s="1"/>
  <c r="O2167" i="2"/>
  <c r="P2167" i="2" s="1"/>
  <c r="O2168" i="2"/>
  <c r="P2168" i="2" s="1"/>
  <c r="O2169" i="2"/>
  <c r="P2169" i="2" s="1"/>
  <c r="O2170" i="2"/>
  <c r="P2170" i="2" s="1"/>
  <c r="O2171" i="2"/>
  <c r="P2171" i="2" s="1"/>
  <c r="O2173" i="2"/>
  <c r="P2173" i="2" s="1"/>
  <c r="X2714" i="2"/>
  <c r="Y2714" i="2" s="1"/>
  <c r="O2615" i="2"/>
  <c r="P2615" i="2" s="1"/>
  <c r="O2733" i="2"/>
  <c r="P2733" i="2" s="1"/>
  <c r="O2732" i="2"/>
  <c r="P2732" i="2" s="1"/>
  <c r="X1104" i="2"/>
  <c r="Y1104" i="2" s="1"/>
  <c r="X3031" i="2"/>
  <c r="Y3031" i="2" s="1"/>
  <c r="O3032" i="2"/>
  <c r="P3032" i="2" s="1"/>
  <c r="O3033" i="2"/>
  <c r="P3033" i="2" s="1"/>
  <c r="O3031" i="2"/>
  <c r="P3031" i="2" s="1"/>
  <c r="X2772" i="2"/>
  <c r="Y2772" i="2" s="1"/>
  <c r="O2772" i="2"/>
  <c r="P2772" i="2" s="1"/>
  <c r="O1499" i="2"/>
  <c r="P1499" i="2" s="1"/>
  <c r="X1022" i="2"/>
  <c r="Y1022" i="2" s="1"/>
  <c r="X1021" i="2"/>
  <c r="Y1021" i="2" s="1"/>
  <c r="O890" i="2"/>
  <c r="P890" i="2" s="1"/>
  <c r="O889" i="2"/>
  <c r="P889" i="2" s="1"/>
  <c r="O888" i="2"/>
  <c r="P888" i="2" s="1"/>
  <c r="O449" i="2"/>
  <c r="P449" i="2" s="1"/>
  <c r="O2307" i="2"/>
  <c r="P2307" i="2" s="1"/>
  <c r="O2347" i="2"/>
  <c r="P2347" i="2" s="1"/>
  <c r="O2348" i="2"/>
  <c r="P2348" i="2" s="1"/>
  <c r="O2349" i="2"/>
  <c r="P2349" i="2" s="1"/>
  <c r="O2350" i="2"/>
  <c r="P2350" i="2" s="1"/>
  <c r="O2351" i="2"/>
  <c r="P2351" i="2" s="1"/>
  <c r="O2352" i="2"/>
  <c r="P2352" i="2" s="1"/>
  <c r="O2353" i="2"/>
  <c r="P2353" i="2" s="1"/>
  <c r="O2355" i="2"/>
  <c r="P2355" i="2" s="1"/>
  <c r="O2356" i="2"/>
  <c r="P2356" i="2" s="1"/>
  <c r="O2003" i="2"/>
  <c r="P2003" i="2" s="1"/>
  <c r="O2002" i="2"/>
  <c r="P2002" i="2" s="1"/>
  <c r="O2017" i="2"/>
  <c r="P2017" i="2" s="1"/>
  <c r="O1647" i="2"/>
  <c r="P1647" i="2" s="1"/>
  <c r="X1134" i="2"/>
  <c r="Y1134" i="2" s="1"/>
  <c r="O1145" i="2"/>
  <c r="P1145" i="2" s="1"/>
  <c r="X1934" i="2"/>
  <c r="Y1934" i="2" s="1"/>
  <c r="O2071" i="2"/>
  <c r="P2071" i="2" s="1"/>
  <c r="O2125" i="2"/>
  <c r="P2125" i="2" s="1"/>
  <c r="O1543" i="2"/>
  <c r="P1543" i="2" s="1"/>
  <c r="O1544" i="2"/>
  <c r="P1544" i="2" s="1"/>
  <c r="O1545" i="2"/>
  <c r="P1545" i="2" s="1"/>
  <c r="O1546" i="2"/>
  <c r="P1546" i="2" s="1"/>
  <c r="O1547" i="2"/>
  <c r="P1547" i="2" s="1"/>
  <c r="O1548" i="2"/>
  <c r="P1548" i="2" s="1"/>
  <c r="O1549" i="2"/>
  <c r="P1549" i="2" s="1"/>
  <c r="O1550" i="2"/>
  <c r="P1550" i="2" s="1"/>
  <c r="O1159" i="2"/>
  <c r="P1159" i="2" s="1"/>
  <c r="X876" i="2"/>
  <c r="Y876" i="2" s="1"/>
  <c r="O1188" i="2"/>
  <c r="P1188" i="2" s="1"/>
  <c r="O1178" i="2"/>
  <c r="P1178" i="2" s="1"/>
  <c r="O1216" i="2"/>
  <c r="P1216" i="2" s="1"/>
  <c r="O1215" i="2"/>
  <c r="P1215" i="2" s="1"/>
  <c r="O1213" i="2"/>
  <c r="P1213" i="2" s="1"/>
  <c r="X1900" i="2"/>
  <c r="Y1900" i="2" s="1"/>
  <c r="O1770" i="2"/>
  <c r="P1770" i="2" s="1"/>
  <c r="X3265" i="2"/>
  <c r="Y3265" i="2" s="1"/>
  <c r="O3262" i="2"/>
  <c r="P3262" i="2" s="1"/>
  <c r="O2595" i="2"/>
  <c r="P2595" i="2" s="1"/>
  <c r="O2226" i="2"/>
  <c r="P2226" i="2" s="1"/>
  <c r="O2253" i="2"/>
  <c r="P2253" i="2" s="1"/>
  <c r="X2177" i="2"/>
  <c r="Y2177" i="2" s="1"/>
  <c r="O3000" i="2"/>
  <c r="P3000" i="2" s="1"/>
  <c r="O2999" i="2"/>
  <c r="P2999" i="2" s="1"/>
  <c r="O2991" i="2"/>
  <c r="P2991" i="2" s="1"/>
  <c r="O1748" i="2"/>
  <c r="P1748" i="2" s="1"/>
  <c r="O1309" i="2"/>
  <c r="P1309" i="2" s="1"/>
  <c r="O110" i="2"/>
  <c r="P110" i="2" s="1"/>
  <c r="O109" i="2"/>
  <c r="P109" i="2" s="1"/>
  <c r="O1268" i="2"/>
  <c r="P1268" i="2" s="1"/>
  <c r="O226" i="2"/>
  <c r="P226" i="2" s="1"/>
  <c r="O693" i="2"/>
  <c r="P693" i="2" s="1"/>
  <c r="O692" i="2"/>
  <c r="P692" i="2" s="1"/>
  <c r="X2243" i="2"/>
  <c r="Y2243" i="2" s="1"/>
  <c r="X2241" i="2"/>
  <c r="Y2241" i="2" s="1"/>
  <c r="O316" i="2"/>
  <c r="P316" i="2" s="1"/>
  <c r="O418" i="2"/>
  <c r="P418" i="2" s="1"/>
  <c r="O417" i="2"/>
  <c r="P417" i="2" s="1"/>
  <c r="O415" i="2"/>
  <c r="P415" i="2" s="1"/>
  <c r="O414" i="2"/>
  <c r="P414" i="2" s="1"/>
  <c r="O203" i="2"/>
  <c r="P203" i="2" s="1"/>
  <c r="O3503" i="2"/>
  <c r="P3503" i="2" s="1"/>
  <c r="O3493" i="2"/>
  <c r="P3493" i="2" s="1"/>
  <c r="O1050" i="2"/>
  <c r="P1050" i="2" s="1"/>
  <c r="O1672" i="2"/>
  <c r="P1672" i="2" s="1"/>
  <c r="X642" i="2"/>
  <c r="Y642" i="2" s="1"/>
  <c r="O639" i="2"/>
  <c r="P639" i="2" s="1"/>
  <c r="O734" i="2"/>
  <c r="P734" i="2" s="1"/>
  <c r="O1386" i="2"/>
  <c r="P1386" i="2" s="1"/>
  <c r="O1387" i="2"/>
  <c r="P1387" i="2" s="1"/>
  <c r="O1388" i="2"/>
  <c r="P1388" i="2" s="1"/>
  <c r="O1389" i="2"/>
  <c r="P1389" i="2" s="1"/>
  <c r="X3464" i="2"/>
  <c r="Y3464" i="2" s="1"/>
  <c r="X3465" i="2"/>
  <c r="Y3465" i="2" s="1"/>
  <c r="O3464" i="2"/>
  <c r="P3464" i="2" s="1"/>
  <c r="O3403" i="2"/>
  <c r="P3403" i="2" s="1"/>
  <c r="O3404" i="2"/>
  <c r="P3404" i="2" s="1"/>
  <c r="O3405" i="2"/>
  <c r="P3405" i="2" s="1"/>
  <c r="O3406" i="2"/>
  <c r="P3406" i="2" s="1"/>
  <c r="X3393" i="2"/>
  <c r="Y3393" i="2" s="1"/>
  <c r="X3403" i="2"/>
  <c r="Y3403" i="2" s="1"/>
  <c r="X3404" i="2"/>
  <c r="Y3404" i="2" s="1"/>
  <c r="X3405" i="2"/>
  <c r="Y3405" i="2" s="1"/>
  <c r="X3200" i="2"/>
  <c r="Y3200" i="2" s="1"/>
  <c r="X3199" i="2"/>
  <c r="Y3199" i="2" s="1"/>
  <c r="X3198" i="2"/>
  <c r="Y3198" i="2" s="1"/>
  <c r="O2885" i="2"/>
  <c r="P2885" i="2" s="1"/>
  <c r="X2793" i="2"/>
  <c r="Y2793" i="2" s="1"/>
  <c r="O2793" i="2"/>
  <c r="P2793" i="2" s="1"/>
  <c r="X2728" i="2"/>
  <c r="Y2728" i="2" s="1"/>
  <c r="O2726" i="2"/>
  <c r="P2726" i="2" s="1"/>
  <c r="O2725" i="2"/>
  <c r="P2725" i="2" s="1"/>
  <c r="O2716" i="2"/>
  <c r="P2716" i="2" s="1"/>
  <c r="O2652" i="2"/>
  <c r="P2652" i="2" s="1"/>
  <c r="O2530" i="2"/>
  <c r="P2530" i="2" s="1"/>
  <c r="O2531" i="2"/>
  <c r="P2531" i="2" s="1"/>
  <c r="O1775" i="2"/>
  <c r="P1775" i="2" s="1"/>
  <c r="O987" i="2"/>
  <c r="P987" i="2" s="1"/>
  <c r="O984" i="2"/>
  <c r="P984" i="2" s="1"/>
  <c r="O943" i="2"/>
  <c r="P943" i="2" s="1"/>
  <c r="X1367" i="2"/>
  <c r="Y1367" i="2" s="1"/>
  <c r="X1368" i="2"/>
  <c r="Y1368" i="2" s="1"/>
  <c r="O2068" i="2"/>
  <c r="P2068" i="2" s="1"/>
  <c r="O2070" i="2"/>
  <c r="P2070" i="2" s="1"/>
  <c r="O2067" i="2"/>
  <c r="P2067" i="2" s="1"/>
  <c r="O3542" i="2"/>
  <c r="P3542" i="2" s="1"/>
  <c r="AA3542" i="2" s="1"/>
  <c r="AB3542" i="2" s="1"/>
  <c r="O2981" i="2"/>
  <c r="P2981" i="2" s="1"/>
  <c r="O2243" i="2"/>
  <c r="P2243" i="2" s="1"/>
  <c r="O2241" i="2"/>
  <c r="P2241" i="2" s="1"/>
  <c r="X3322" i="2"/>
  <c r="Y3322" i="2" s="1"/>
  <c r="O1264" i="2"/>
  <c r="P1264" i="2" s="1"/>
  <c r="O1265" i="2"/>
  <c r="P1265" i="2" s="1"/>
  <c r="O1266" i="2"/>
  <c r="P1266" i="2" s="1"/>
  <c r="O1267" i="2"/>
  <c r="P1267" i="2" s="1"/>
  <c r="P1135" i="2"/>
  <c r="O1368" i="2"/>
  <c r="P1368" i="2" s="1"/>
  <c r="O1367" i="2"/>
  <c r="P1367" i="2" s="1"/>
  <c r="O2103" i="2"/>
  <c r="P2103" i="2" s="1"/>
  <c r="O2104" i="2"/>
  <c r="P2104" i="2" s="1"/>
  <c r="O731" i="2"/>
  <c r="P731" i="2" s="1"/>
  <c r="O730" i="2"/>
  <c r="P730" i="2" s="1"/>
  <c r="O729" i="2"/>
  <c r="P729" i="2" s="1"/>
  <c r="O728" i="2"/>
  <c r="P728" i="2" s="1"/>
  <c r="X717" i="2"/>
  <c r="Y717" i="2" s="1"/>
  <c r="X718" i="2"/>
  <c r="Y718" i="2" s="1"/>
  <c r="X653" i="2"/>
  <c r="Y653" i="2" s="1"/>
  <c r="O3010" i="2"/>
  <c r="X2320" i="2"/>
  <c r="Y2320" i="2" s="1"/>
  <c r="X2321" i="2"/>
  <c r="Y2321" i="2" s="1"/>
  <c r="X2322" i="2"/>
  <c r="Y2322" i="2" s="1"/>
  <c r="X2324" i="2"/>
  <c r="Y2324" i="2" s="1"/>
  <c r="O1326" i="2"/>
  <c r="P1326" i="2" s="1"/>
  <c r="X2488" i="2"/>
  <c r="Y2488" i="2" s="1"/>
  <c r="X2466" i="2"/>
  <c r="Y2466" i="2" s="1"/>
  <c r="X2468" i="2"/>
  <c r="Y2468" i="2" s="1"/>
  <c r="X1534" i="2"/>
  <c r="Y1534" i="2" s="1"/>
  <c r="X1020" i="2"/>
  <c r="Y1020" i="2" s="1"/>
  <c r="O959" i="2"/>
  <c r="P959" i="2" s="1"/>
  <c r="O3301" i="2"/>
  <c r="P3301" i="2" s="1"/>
  <c r="O1158" i="2"/>
  <c r="P1158" i="2" s="1"/>
  <c r="O1157" i="2"/>
  <c r="P1157" i="2" s="1"/>
  <c r="O896" i="2"/>
  <c r="P896" i="2" s="1"/>
  <c r="O708" i="2"/>
  <c r="P708" i="2" s="1"/>
  <c r="O709" i="2"/>
  <c r="P709" i="2" s="1"/>
  <c r="O711" i="2"/>
  <c r="P711" i="2" s="1"/>
  <c r="O712" i="2"/>
  <c r="P712" i="2" s="1"/>
  <c r="O713" i="2"/>
  <c r="P713" i="2" s="1"/>
  <c r="O714" i="2"/>
  <c r="P714" i="2" s="1"/>
  <c r="X3391" i="2"/>
  <c r="Y3391" i="2" s="1"/>
  <c r="X3392" i="2"/>
  <c r="Y3392" i="2" s="1"/>
  <c r="X3389" i="2"/>
  <c r="Y3389" i="2" s="1"/>
  <c r="O3372" i="2"/>
  <c r="P3372" i="2" s="1"/>
  <c r="O3373" i="2"/>
  <c r="P3373" i="2" s="1"/>
  <c r="O3374" i="2"/>
  <c r="P3374" i="2" s="1"/>
  <c r="O3375" i="2"/>
  <c r="P3375" i="2" s="1"/>
  <c r="O3376" i="2"/>
  <c r="P3376" i="2" s="1"/>
  <c r="O3377" i="2"/>
  <c r="P3377" i="2" s="1"/>
  <c r="O3378" i="2"/>
  <c r="P3378" i="2" s="1"/>
  <c r="O3379" i="2"/>
  <c r="P3379" i="2" s="1"/>
  <c r="O3169" i="2"/>
  <c r="P3169" i="2" s="1"/>
  <c r="O3170" i="2"/>
  <c r="P3170" i="2" s="1"/>
  <c r="O3171" i="2"/>
  <c r="P3171" i="2" s="1"/>
  <c r="O3172" i="2"/>
  <c r="P3172" i="2" s="1"/>
  <c r="O3173" i="2"/>
  <c r="P3173" i="2" s="1"/>
  <c r="X2592" i="2"/>
  <c r="Y2592" i="2" s="1"/>
  <c r="O1644" i="2"/>
  <c r="P1644" i="2" s="1"/>
  <c r="O1430" i="2"/>
  <c r="P1430" i="2" s="1"/>
  <c r="O1429" i="2"/>
  <c r="P1429" i="2" s="1"/>
  <c r="O1382" i="2"/>
  <c r="P1382" i="2" s="1"/>
  <c r="O1383" i="2"/>
  <c r="P1383" i="2" s="1"/>
  <c r="O1384" i="2"/>
  <c r="P1384" i="2" s="1"/>
  <c r="X626" i="2"/>
  <c r="Y626" i="2" s="1"/>
  <c r="X625" i="2"/>
  <c r="Y625" i="2" s="1"/>
  <c r="X624" i="2"/>
  <c r="Y624" i="2" s="1"/>
  <c r="X603" i="2"/>
  <c r="Y603" i="2" s="1"/>
  <c r="X602" i="2"/>
  <c r="Y602" i="2" s="1"/>
  <c r="X601" i="2"/>
  <c r="Y601" i="2" s="1"/>
  <c r="O601" i="2"/>
  <c r="P601" i="2" s="1"/>
  <c r="O602" i="2"/>
  <c r="P602" i="2" s="1"/>
  <c r="O603" i="2"/>
  <c r="P603" i="2" s="1"/>
  <c r="O587" i="2"/>
  <c r="P587" i="2" s="1"/>
  <c r="X575" i="2"/>
  <c r="Y575" i="2" s="1"/>
  <c r="O288" i="2"/>
  <c r="P288" i="2" s="1"/>
  <c r="O289" i="2"/>
  <c r="P289" i="2" s="1"/>
  <c r="O290" i="2"/>
  <c r="P290" i="2" s="1"/>
  <c r="O291" i="2"/>
  <c r="P291" i="2" s="1"/>
  <c r="O292" i="2"/>
  <c r="P292" i="2" s="1"/>
  <c r="O183" i="2"/>
  <c r="P183" i="2" s="1"/>
  <c r="X520" i="2"/>
  <c r="Y520" i="2" s="1"/>
  <c r="X519" i="2"/>
  <c r="Y519" i="2" s="1"/>
  <c r="O518" i="2"/>
  <c r="P518" i="2" s="1"/>
  <c r="O496" i="2"/>
  <c r="P496" i="2" s="1"/>
  <c r="O497" i="2"/>
  <c r="P497" i="2" s="1"/>
  <c r="O498" i="2"/>
  <c r="P498" i="2" s="1"/>
  <c r="O499" i="2"/>
  <c r="P499" i="2" s="1"/>
  <c r="O500" i="2"/>
  <c r="P500" i="2" s="1"/>
  <c r="X473" i="2"/>
  <c r="Y473" i="2" s="1"/>
  <c r="X474" i="2"/>
  <c r="Y474" i="2" s="1"/>
  <c r="X475" i="2"/>
  <c r="Y475" i="2" s="1"/>
  <c r="X476" i="2"/>
  <c r="Y476" i="2" s="1"/>
  <c r="X477" i="2"/>
  <c r="Y477" i="2" s="1"/>
  <c r="X417" i="2"/>
  <c r="Y417" i="2" s="1"/>
  <c r="X415" i="2"/>
  <c r="Y415" i="2" s="1"/>
  <c r="X414" i="2"/>
  <c r="Y414" i="2" s="1"/>
  <c r="X412" i="2"/>
  <c r="Y412" i="2" s="1"/>
  <c r="X413" i="2"/>
  <c r="Y413" i="2" s="1"/>
  <c r="O407" i="2"/>
  <c r="P407" i="2" s="1"/>
  <c r="O78" i="2"/>
  <c r="P78" i="2" s="1"/>
  <c r="O80" i="2"/>
  <c r="P80" i="2" s="1"/>
  <c r="O81" i="2"/>
  <c r="P81" i="2" s="1"/>
  <c r="X319" i="2"/>
  <c r="Y319" i="2" s="1"/>
  <c r="X318" i="2"/>
  <c r="Y318" i="2" s="1"/>
  <c r="O104" i="2"/>
  <c r="P104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3" i="2"/>
  <c r="P23" i="2" s="1"/>
  <c r="O24" i="2"/>
  <c r="P24" i="2" s="1"/>
  <c r="O3541" i="2"/>
  <c r="P3541" i="2" s="1"/>
  <c r="AA3541" i="2" s="1"/>
  <c r="AB3541" i="2" s="1"/>
  <c r="O3540" i="2"/>
  <c r="P3540" i="2" s="1"/>
  <c r="AA3540" i="2" s="1"/>
  <c r="AB3540" i="2" s="1"/>
  <c r="O3539" i="2"/>
  <c r="P3539" i="2" s="1"/>
  <c r="AA3539" i="2" s="1"/>
  <c r="AB3539" i="2" s="1"/>
  <c r="O3538" i="2"/>
  <c r="P3538" i="2" s="1"/>
  <c r="AA3538" i="2" s="1"/>
  <c r="AB3538" i="2" s="1"/>
  <c r="O3537" i="2"/>
  <c r="P3537" i="2" s="1"/>
  <c r="AA3537" i="2" s="1"/>
  <c r="AB3537" i="2" s="1"/>
  <c r="O3536" i="2"/>
  <c r="P3536" i="2" s="1"/>
  <c r="AA3536" i="2" s="1"/>
  <c r="AB3536" i="2" s="1"/>
  <c r="O3535" i="2"/>
  <c r="P3535" i="2" s="1"/>
  <c r="AA3535" i="2" s="1"/>
  <c r="AB3535" i="2" s="1"/>
  <c r="O3534" i="2"/>
  <c r="P3534" i="2" s="1"/>
  <c r="AA3534" i="2" s="1"/>
  <c r="AB3534" i="2" s="1"/>
  <c r="O3533" i="2"/>
  <c r="P3533" i="2" s="1"/>
  <c r="AA3533" i="2" s="1"/>
  <c r="AB3533" i="2" s="1"/>
  <c r="O3532" i="2"/>
  <c r="P3532" i="2" s="1"/>
  <c r="AA3532" i="2" s="1"/>
  <c r="AB3532" i="2" s="1"/>
  <c r="O3531" i="2"/>
  <c r="P3531" i="2" s="1"/>
  <c r="AA3531" i="2" s="1"/>
  <c r="AB3531" i="2" s="1"/>
  <c r="O3530" i="2"/>
  <c r="P3530" i="2" s="1"/>
  <c r="AA3530" i="2" s="1"/>
  <c r="AB3530" i="2" s="1"/>
  <c r="O3529" i="2"/>
  <c r="P3529" i="2" s="1"/>
  <c r="AA3529" i="2" s="1"/>
  <c r="AB3529" i="2" s="1"/>
  <c r="O3528" i="2"/>
  <c r="P3528" i="2" s="1"/>
  <c r="AA3528" i="2" s="1"/>
  <c r="AB3528" i="2" s="1"/>
  <c r="O3527" i="2"/>
  <c r="P3527" i="2" s="1"/>
  <c r="AA3527" i="2" s="1"/>
  <c r="AB3527" i="2" s="1"/>
  <c r="O3526" i="2"/>
  <c r="P3526" i="2" s="1"/>
  <c r="AA3526" i="2" s="1"/>
  <c r="AB3526" i="2" s="1"/>
  <c r="O3525" i="2"/>
  <c r="P3525" i="2" s="1"/>
  <c r="AA3525" i="2" s="1"/>
  <c r="AB3525" i="2" s="1"/>
  <c r="O3524" i="2"/>
  <c r="P3524" i="2" s="1"/>
  <c r="AA3524" i="2" s="1"/>
  <c r="AB3524" i="2" s="1"/>
  <c r="O3523" i="2"/>
  <c r="P3523" i="2" s="1"/>
  <c r="AA3523" i="2" s="1"/>
  <c r="AB3523" i="2" s="1"/>
  <c r="O3522" i="2"/>
  <c r="P3522" i="2" s="1"/>
  <c r="AA3522" i="2" s="1"/>
  <c r="AB3522" i="2" s="1"/>
  <c r="O3521" i="2"/>
  <c r="P3521" i="2" s="1"/>
  <c r="AA3521" i="2" s="1"/>
  <c r="AB3521" i="2" s="1"/>
  <c r="O3520" i="2"/>
  <c r="P3520" i="2" s="1"/>
  <c r="AA3520" i="2" s="1"/>
  <c r="AB3520" i="2" s="1"/>
  <c r="O3518" i="2"/>
  <c r="P3518" i="2" s="1"/>
  <c r="AA3518" i="2" s="1"/>
  <c r="AB3518" i="2" s="1"/>
  <c r="O3517" i="2"/>
  <c r="P3517" i="2" s="1"/>
  <c r="AA3517" i="2" s="1"/>
  <c r="AB3517" i="2" s="1"/>
  <c r="O3516" i="2"/>
  <c r="P3516" i="2" s="1"/>
  <c r="AA3516" i="2" s="1"/>
  <c r="AB3516" i="2" s="1"/>
  <c r="O3515" i="2"/>
  <c r="P3515" i="2" s="1"/>
  <c r="AA3515" i="2" s="1"/>
  <c r="AB3515" i="2" s="1"/>
  <c r="O3514" i="2"/>
  <c r="P3514" i="2" s="1"/>
  <c r="AA3514" i="2" s="1"/>
  <c r="AB3514" i="2" s="1"/>
  <c r="O3513" i="2"/>
  <c r="P3513" i="2" s="1"/>
  <c r="AA3513" i="2" s="1"/>
  <c r="AB3513" i="2" s="1"/>
  <c r="O3512" i="2"/>
  <c r="P3512" i="2" s="1"/>
  <c r="AA3512" i="2" s="1"/>
  <c r="AB3512" i="2" s="1"/>
  <c r="O3511" i="2"/>
  <c r="P3511" i="2" s="1"/>
  <c r="AA3511" i="2" s="1"/>
  <c r="AB3511" i="2" s="1"/>
  <c r="O3510" i="2"/>
  <c r="P3510" i="2" s="1"/>
  <c r="AA3510" i="2" s="1"/>
  <c r="AB3510" i="2" s="1"/>
  <c r="O3507" i="2"/>
  <c r="P3507" i="2" s="1"/>
  <c r="X3507" i="2"/>
  <c r="Y3507" i="2" s="1"/>
  <c r="X3493" i="2"/>
  <c r="Y3493" i="2" s="1"/>
  <c r="O3475" i="2"/>
  <c r="P3475" i="2" s="1"/>
  <c r="X3475" i="2"/>
  <c r="Y3475" i="2" s="1"/>
  <c r="O3314" i="2"/>
  <c r="P3314" i="2" s="1"/>
  <c r="X3314" i="2"/>
  <c r="Y3314" i="2" s="1"/>
  <c r="O3305" i="2"/>
  <c r="P3305" i="2" s="1"/>
  <c r="X3305" i="2"/>
  <c r="Y3305" i="2" s="1"/>
  <c r="O3297" i="2"/>
  <c r="P3297" i="2" s="1"/>
  <c r="X3297" i="2"/>
  <c r="Y3297" i="2" s="1"/>
  <c r="O3288" i="2"/>
  <c r="P3288" i="2" s="1"/>
  <c r="X3288" i="2"/>
  <c r="Y3288" i="2" s="1"/>
  <c r="O3278" i="2"/>
  <c r="P3278" i="2" s="1"/>
  <c r="O3270" i="2"/>
  <c r="P3270" i="2" s="1"/>
  <c r="X3270" i="2"/>
  <c r="Y3270" i="2" s="1"/>
  <c r="O3269" i="2"/>
  <c r="P3269" i="2" s="1"/>
  <c r="X3269" i="2"/>
  <c r="Y3269" i="2" s="1"/>
  <c r="O3266" i="2"/>
  <c r="P3266" i="2" s="1"/>
  <c r="X3266" i="2"/>
  <c r="Y3266" i="2" s="1"/>
  <c r="O3254" i="2"/>
  <c r="P3254" i="2" s="1"/>
  <c r="X3254" i="2"/>
  <c r="Y3254" i="2" s="1"/>
  <c r="O3242" i="2"/>
  <c r="P3242" i="2" s="1"/>
  <c r="X3242" i="2"/>
  <c r="Y3242" i="2" s="1"/>
  <c r="O3217" i="2"/>
  <c r="P3217" i="2" s="1"/>
  <c r="X3217" i="2"/>
  <c r="Y3217" i="2" s="1"/>
  <c r="O3168" i="2"/>
  <c r="P3168" i="2" s="1"/>
  <c r="AA3168" i="2" s="1"/>
  <c r="AB3168" i="2" s="1"/>
  <c r="O3167" i="2"/>
  <c r="P3167" i="2" s="1"/>
  <c r="X3167" i="2"/>
  <c r="Y3167" i="2" s="1"/>
  <c r="O3166" i="2"/>
  <c r="P3166" i="2" s="1"/>
  <c r="O3165" i="2"/>
  <c r="P3165" i="2" s="1"/>
  <c r="X3165" i="2"/>
  <c r="Y3165" i="2" s="1"/>
  <c r="O3164" i="2"/>
  <c r="P3164" i="2" s="1"/>
  <c r="X3164" i="2"/>
  <c r="Y3164" i="2" s="1"/>
  <c r="O3163" i="2"/>
  <c r="P3163" i="2" s="1"/>
  <c r="X3163" i="2"/>
  <c r="Y3163" i="2" s="1"/>
  <c r="O3159" i="2"/>
  <c r="P3159" i="2" s="1"/>
  <c r="AA3159" i="2" s="1"/>
  <c r="AB3159" i="2" s="1"/>
  <c r="O3150" i="2"/>
  <c r="P3150" i="2" s="1"/>
  <c r="AA3150" i="2" s="1"/>
  <c r="AB3150" i="2" s="1"/>
  <c r="O3140" i="2"/>
  <c r="P3140" i="2" s="1"/>
  <c r="AA3140" i="2" s="1"/>
  <c r="AB3140" i="2" s="1"/>
  <c r="O3138" i="2"/>
  <c r="P3138" i="2" s="1"/>
  <c r="AA3138" i="2" s="1"/>
  <c r="AB3138" i="2" s="1"/>
  <c r="O3127" i="2"/>
  <c r="P3127" i="2" s="1"/>
  <c r="AA3127" i="2" s="1"/>
  <c r="AB3127" i="2" s="1"/>
  <c r="O3121" i="2"/>
  <c r="P3121" i="2" s="1"/>
  <c r="AA3121" i="2" s="1"/>
  <c r="AB3121" i="2" s="1"/>
  <c r="O3112" i="2"/>
  <c r="P3112" i="2" s="1"/>
  <c r="O3111" i="2"/>
  <c r="P3111" i="2" s="1"/>
  <c r="X3111" i="2"/>
  <c r="Y3111" i="2" s="1"/>
  <c r="O3110" i="2"/>
  <c r="P3110" i="2" s="1"/>
  <c r="X3110" i="2"/>
  <c r="Y3110" i="2" s="1"/>
  <c r="O3109" i="2"/>
  <c r="P3109" i="2" s="1"/>
  <c r="X3109" i="2"/>
  <c r="Y3109" i="2" s="1"/>
  <c r="O3108" i="2"/>
  <c r="P3108" i="2" s="1"/>
  <c r="X3108" i="2"/>
  <c r="Y3108" i="2" s="1"/>
  <c r="O3107" i="2"/>
  <c r="P3107" i="2" s="1"/>
  <c r="X3107" i="2"/>
  <c r="Y3107" i="2" s="1"/>
  <c r="O3074" i="2"/>
  <c r="P3074" i="2" s="1"/>
  <c r="X3074" i="2"/>
  <c r="Y3074" i="2" s="1"/>
  <c r="O3071" i="2"/>
  <c r="P3071" i="2" s="1"/>
  <c r="AA3071" i="2" s="1"/>
  <c r="AB3071" i="2" s="1"/>
  <c r="O3070" i="2"/>
  <c r="P3070" i="2" s="1"/>
  <c r="X3070" i="2"/>
  <c r="Y3070" i="2" s="1"/>
  <c r="O3034" i="2"/>
  <c r="P3034" i="2" s="1"/>
  <c r="O3022" i="2"/>
  <c r="P3022" i="2" s="1"/>
  <c r="X3022" i="2"/>
  <c r="Y3022" i="2" s="1"/>
  <c r="O3011" i="2"/>
  <c r="P3011" i="2" s="1"/>
  <c r="X3011" i="2"/>
  <c r="Y3011" i="2" s="1"/>
  <c r="O3001" i="2"/>
  <c r="P3001" i="2" s="1"/>
  <c r="X3001" i="2"/>
  <c r="Y3001" i="2" s="1"/>
  <c r="O2992" i="2"/>
  <c r="P2992" i="2" s="1"/>
  <c r="X2992" i="2"/>
  <c r="Y2992" i="2" s="1"/>
  <c r="O2982" i="2"/>
  <c r="P2982" i="2" s="1"/>
  <c r="X2982" i="2"/>
  <c r="Y2982" i="2" s="1"/>
  <c r="O2975" i="2"/>
  <c r="P2975" i="2" s="1"/>
  <c r="X2975" i="2"/>
  <c r="Y2975" i="2" s="1"/>
  <c r="O2964" i="2"/>
  <c r="P2964" i="2" s="1"/>
  <c r="X2964" i="2"/>
  <c r="Y2964" i="2" s="1"/>
  <c r="O2954" i="2"/>
  <c r="P2954" i="2" s="1"/>
  <c r="X2954" i="2"/>
  <c r="Y2954" i="2" s="1"/>
  <c r="O2944" i="2"/>
  <c r="P2944" i="2" s="1"/>
  <c r="X2944" i="2"/>
  <c r="Y2944" i="2" s="1"/>
  <c r="O2935" i="2"/>
  <c r="P2935" i="2" s="1"/>
  <c r="X2935" i="2"/>
  <c r="Y2935" i="2" s="1"/>
  <c r="O2920" i="2"/>
  <c r="P2920" i="2" s="1"/>
  <c r="AA2920" i="2" s="1"/>
  <c r="AB2920" i="2" s="1"/>
  <c r="O2919" i="2"/>
  <c r="P2919" i="2" s="1"/>
  <c r="AA2919" i="2" s="1"/>
  <c r="AB2919" i="2" s="1"/>
  <c r="O2911" i="2"/>
  <c r="P2911" i="2" s="1"/>
  <c r="X2911" i="2"/>
  <c r="Y2911" i="2" s="1"/>
  <c r="O2905" i="2"/>
  <c r="P2905" i="2" s="1"/>
  <c r="AA2905" i="2" s="1"/>
  <c r="AB2905" i="2" s="1"/>
  <c r="O2904" i="2"/>
  <c r="P2904" i="2" s="1"/>
  <c r="X2904" i="2"/>
  <c r="Y2904" i="2" s="1"/>
  <c r="O2891" i="2"/>
  <c r="P2891" i="2" s="1"/>
  <c r="X2891" i="2"/>
  <c r="Y2891" i="2" s="1"/>
  <c r="O2875" i="2"/>
  <c r="P2875" i="2" s="1"/>
  <c r="X2875" i="2"/>
  <c r="Y2875" i="2" s="1"/>
  <c r="O2872" i="2"/>
  <c r="P2872" i="2" s="1"/>
  <c r="X2872" i="2"/>
  <c r="Y2872" i="2" s="1"/>
  <c r="O2859" i="2"/>
  <c r="P2859" i="2" s="1"/>
  <c r="AA2859" i="2" s="1"/>
  <c r="AB2859" i="2" s="1"/>
  <c r="O2851" i="2"/>
  <c r="P2851" i="2" s="1"/>
  <c r="X2851" i="2"/>
  <c r="Y2851" i="2" s="1"/>
  <c r="O2841" i="2"/>
  <c r="P2841" i="2" s="1"/>
  <c r="X2841" i="2"/>
  <c r="Y2841" i="2" s="1"/>
  <c r="O2827" i="2"/>
  <c r="P2827" i="2" s="1"/>
  <c r="X2827" i="2"/>
  <c r="Y2827" i="2" s="1"/>
  <c r="O2822" i="2"/>
  <c r="P2822" i="2" s="1"/>
  <c r="X2822" i="2"/>
  <c r="Y2822" i="2" s="1"/>
  <c r="O2812" i="2"/>
  <c r="P2812" i="2" s="1"/>
  <c r="AA2812" i="2" s="1"/>
  <c r="AB2812" i="2" s="1"/>
  <c r="O2806" i="2"/>
  <c r="P2806" i="2" s="1"/>
  <c r="X2806" i="2"/>
  <c r="Y2806" i="2" s="1"/>
  <c r="O2797" i="2"/>
  <c r="P2797" i="2" s="1"/>
  <c r="X2797" i="2"/>
  <c r="Y2797" i="2" s="1"/>
  <c r="O2781" i="2"/>
  <c r="P2781" i="2" s="1"/>
  <c r="X2781" i="2"/>
  <c r="Y2781" i="2" s="1"/>
  <c r="O2775" i="2"/>
  <c r="P2775" i="2" s="1"/>
  <c r="AA2775" i="2" s="1"/>
  <c r="AB2775" i="2" s="1"/>
  <c r="O2768" i="2"/>
  <c r="P2768" i="2" s="1"/>
  <c r="X2768" i="2"/>
  <c r="Y2768" i="2" s="1"/>
  <c r="O2758" i="2"/>
  <c r="P2758" i="2" s="1"/>
  <c r="O2736" i="2"/>
  <c r="P2736" i="2" s="1"/>
  <c r="X2736" i="2"/>
  <c r="Y2736" i="2" s="1"/>
  <c r="O2729" i="2"/>
  <c r="P2729" i="2" s="1"/>
  <c r="X2729" i="2"/>
  <c r="Y2729" i="2" s="1"/>
  <c r="O2723" i="2"/>
  <c r="P2723" i="2" s="1"/>
  <c r="X2723" i="2"/>
  <c r="Y2723" i="2" s="1"/>
  <c r="O2717" i="2"/>
  <c r="P2717" i="2" s="1"/>
  <c r="X2717" i="2"/>
  <c r="Y2717" i="2" s="1"/>
  <c r="O2707" i="2"/>
  <c r="P2707" i="2" s="1"/>
  <c r="X2707" i="2"/>
  <c r="Y2707" i="2" s="1"/>
  <c r="O2700" i="2"/>
  <c r="P2700" i="2" s="1"/>
  <c r="X2700" i="2"/>
  <c r="Y2700" i="2" s="1"/>
  <c r="O2699" i="2"/>
  <c r="P2699" i="2" s="1"/>
  <c r="X2699" i="2"/>
  <c r="Y2699" i="2" s="1"/>
  <c r="O2688" i="2"/>
  <c r="P2688" i="2" s="1"/>
  <c r="X2688" i="2"/>
  <c r="Y2688" i="2" s="1"/>
  <c r="O2676" i="2"/>
  <c r="P2676" i="2" s="1"/>
  <c r="X2676" i="2"/>
  <c r="Y2676" i="2" s="1"/>
  <c r="O2663" i="2"/>
  <c r="P2663" i="2" s="1"/>
  <c r="X2663" i="2"/>
  <c r="Y2663" i="2" s="1"/>
  <c r="O2653" i="2"/>
  <c r="P2653" i="2" s="1"/>
  <c r="X2653" i="2"/>
  <c r="Y2653" i="2" s="1"/>
  <c r="O2639" i="2"/>
  <c r="P2639" i="2" s="1"/>
  <c r="X2639" i="2"/>
  <c r="Y2639" i="2" s="1"/>
  <c r="O2623" i="2"/>
  <c r="P2623" i="2" s="1"/>
  <c r="X2623" i="2"/>
  <c r="Y2623" i="2" s="1"/>
  <c r="O2616" i="2"/>
  <c r="P2616" i="2" s="1"/>
  <c r="AA2616" i="2" s="1"/>
  <c r="AB2616" i="2" s="1"/>
  <c r="O2606" i="2"/>
  <c r="P2606" i="2" s="1"/>
  <c r="AA2606" i="2" s="1"/>
  <c r="AB2606" i="2" s="1"/>
  <c r="O2589" i="2"/>
  <c r="P2589" i="2" s="1"/>
  <c r="X2589" i="2"/>
  <c r="Y2589" i="2" s="1"/>
  <c r="O2583" i="2"/>
  <c r="P2583" i="2" s="1"/>
  <c r="AA2583" i="2" s="1"/>
  <c r="AB2583" i="2" s="1"/>
  <c r="O2577" i="2"/>
  <c r="P2577" i="2" s="1"/>
  <c r="AA2577" i="2" s="1"/>
  <c r="AB2577" i="2" s="1"/>
  <c r="O2569" i="2"/>
  <c r="P2569" i="2" s="1"/>
  <c r="AA2569" i="2" s="1"/>
  <c r="AB2569" i="2" s="1"/>
  <c r="O2552" i="2"/>
  <c r="P2552" i="2" s="1"/>
  <c r="X2552" i="2"/>
  <c r="Y2552" i="2" s="1"/>
  <c r="O2543" i="2"/>
  <c r="P2543" i="2" s="1"/>
  <c r="X2543" i="2"/>
  <c r="Y2543" i="2" s="1"/>
  <c r="O2542" i="2"/>
  <c r="P2542" i="2" s="1"/>
  <c r="AA2542" i="2" s="1"/>
  <c r="AB2542" i="2" s="1"/>
  <c r="O2541" i="2"/>
  <c r="P2541" i="2" s="1"/>
  <c r="X2541" i="2"/>
  <c r="Y2541" i="2" s="1"/>
  <c r="O2532" i="2"/>
  <c r="P2532" i="2" s="1"/>
  <c r="X2532" i="2"/>
  <c r="Y2532" i="2" s="1"/>
  <c r="O2520" i="2"/>
  <c r="P2520" i="2" s="1"/>
  <c r="AA2520" i="2" s="1"/>
  <c r="AB2520" i="2" s="1"/>
  <c r="O2508" i="2"/>
  <c r="P2508" i="2" s="1"/>
  <c r="X2508" i="2"/>
  <c r="Y2508" i="2" s="1"/>
  <c r="O2481" i="2"/>
  <c r="P2481" i="2" s="1"/>
  <c r="X2481" i="2"/>
  <c r="Y2481" i="2" s="1"/>
  <c r="O2469" i="2"/>
  <c r="P2469" i="2" s="1"/>
  <c r="X2469" i="2"/>
  <c r="Y2469" i="2" s="1"/>
  <c r="O2463" i="2"/>
  <c r="P2463" i="2" s="1"/>
  <c r="X2463" i="2"/>
  <c r="Y2463" i="2" s="1"/>
  <c r="O2458" i="2"/>
  <c r="P2458" i="2" s="1"/>
  <c r="AA2458" i="2" s="1"/>
  <c r="AB2458" i="2" s="1"/>
  <c r="O2448" i="2"/>
  <c r="P2448" i="2" s="1"/>
  <c r="AA2448" i="2" s="1"/>
  <c r="AB2448" i="2" s="1"/>
  <c r="O2445" i="2"/>
  <c r="P2445" i="2" s="1"/>
  <c r="AA2445" i="2" s="1"/>
  <c r="AB2445" i="2" s="1"/>
  <c r="O2437" i="2"/>
  <c r="P2437" i="2" s="1"/>
  <c r="AA2437" i="2" s="1"/>
  <c r="AB2437" i="2" s="1"/>
  <c r="O2425" i="2"/>
  <c r="P2425" i="2" s="1"/>
  <c r="X2425" i="2"/>
  <c r="Y2425" i="2" s="1"/>
  <c r="O2419" i="2"/>
  <c r="P2419" i="2" s="1"/>
  <c r="AA2419" i="2" s="1"/>
  <c r="AB2419" i="2" s="1"/>
  <c r="O2415" i="2"/>
  <c r="P2415" i="2" s="1"/>
  <c r="AA2415" i="2" s="1"/>
  <c r="AB2415" i="2" s="1"/>
  <c r="O2407" i="2"/>
  <c r="P2407" i="2" s="1"/>
  <c r="AA2407" i="2" s="1"/>
  <c r="AB2407" i="2" s="1"/>
  <c r="O2406" i="2"/>
  <c r="P2406" i="2" s="1"/>
  <c r="X2406" i="2"/>
  <c r="Y2406" i="2" s="1"/>
  <c r="O2405" i="2"/>
  <c r="P2405" i="2" s="1"/>
  <c r="X2405" i="2"/>
  <c r="Y2405" i="2" s="1"/>
  <c r="O2403" i="2"/>
  <c r="P2403" i="2" s="1"/>
  <c r="AA2403" i="2" s="1"/>
  <c r="AB2403" i="2" s="1"/>
  <c r="O2402" i="2"/>
  <c r="P2402" i="2" s="1"/>
  <c r="X2402" i="2"/>
  <c r="Y2402" i="2" s="1"/>
  <c r="O2395" i="2"/>
  <c r="P2395" i="2" s="1"/>
  <c r="AA2395" i="2" s="1"/>
  <c r="AB2395" i="2" s="1"/>
  <c r="O2386" i="2"/>
  <c r="P2386" i="2" s="1"/>
  <c r="AA2386" i="2" s="1"/>
  <c r="AB2386" i="2" s="1"/>
  <c r="O2378" i="2"/>
  <c r="P2378" i="2" s="1"/>
  <c r="X2378" i="2"/>
  <c r="Y2378" i="2" s="1"/>
  <c r="O2377" i="2"/>
  <c r="P2377" i="2" s="1"/>
  <c r="X2377" i="2"/>
  <c r="Y2377" i="2" s="1"/>
  <c r="O2375" i="2"/>
  <c r="P2375" i="2" s="1"/>
  <c r="X2375" i="2"/>
  <c r="Y2375" i="2" s="1"/>
  <c r="O2357" i="2"/>
  <c r="P2357" i="2" s="1"/>
  <c r="AA2357" i="2" s="1"/>
  <c r="AB2357" i="2" s="1"/>
  <c r="O2346" i="2"/>
  <c r="P2346" i="2" s="1"/>
  <c r="X2346" i="2"/>
  <c r="Y2346" i="2" s="1"/>
  <c r="O2327" i="2"/>
  <c r="P2327" i="2" s="1"/>
  <c r="X2327" i="2"/>
  <c r="Y2327" i="2" s="1"/>
  <c r="O2326" i="2"/>
  <c r="P2326" i="2" s="1"/>
  <c r="AA2326" i="2" s="1"/>
  <c r="AB2326" i="2" s="1"/>
  <c r="O2319" i="2"/>
  <c r="P2319" i="2" s="1"/>
  <c r="X2319" i="2"/>
  <c r="Y2319" i="2" s="1"/>
  <c r="O2315" i="2"/>
  <c r="P2315" i="2" s="1"/>
  <c r="AA2315" i="2" s="1"/>
  <c r="AB2315" i="2" s="1"/>
  <c r="O2306" i="2"/>
  <c r="P2306" i="2" s="1"/>
  <c r="AA2306" i="2" s="1"/>
  <c r="AB2306" i="2" s="1"/>
  <c r="O2291" i="2"/>
  <c r="P2291" i="2" s="1"/>
  <c r="AA2291" i="2" s="1"/>
  <c r="AB2291" i="2" s="1"/>
  <c r="O2278" i="2"/>
  <c r="P2278" i="2" s="1"/>
  <c r="AA2278" i="2" s="1"/>
  <c r="AB2278" i="2" s="1"/>
  <c r="O2268" i="2"/>
  <c r="P2268" i="2" s="1"/>
  <c r="X2268" i="2"/>
  <c r="Y2268" i="2" s="1"/>
  <c r="O2258" i="2"/>
  <c r="P2258" i="2" s="1"/>
  <c r="X2258" i="2"/>
  <c r="Y2258" i="2" s="1"/>
  <c r="O2255" i="2"/>
  <c r="P2255" i="2" s="1"/>
  <c r="AA2255" i="2" s="1"/>
  <c r="AB2255" i="2" s="1"/>
  <c r="O2245" i="2"/>
  <c r="P2245" i="2" s="1"/>
  <c r="AA2245" i="2" s="1"/>
  <c r="AB2245" i="2" s="1"/>
  <c r="O2234" i="2"/>
  <c r="P2234" i="2" s="1"/>
  <c r="X2234" i="2"/>
  <c r="Y2234" i="2" s="1"/>
  <c r="O2221" i="2"/>
  <c r="P2221" i="2" s="1"/>
  <c r="AA2221" i="2" s="1"/>
  <c r="AB2221" i="2" s="1"/>
  <c r="O2208" i="2"/>
  <c r="P2208" i="2" s="1"/>
  <c r="AA2208" i="2" s="1"/>
  <c r="AB2208" i="2" s="1"/>
  <c r="O2202" i="2"/>
  <c r="P2202" i="2" s="1"/>
  <c r="AA2202" i="2" s="1"/>
  <c r="AB2202" i="2" s="1"/>
  <c r="O2196" i="2"/>
  <c r="P2196" i="2" s="1"/>
  <c r="AA2196" i="2" s="1"/>
  <c r="AB2196" i="2" s="1"/>
  <c r="O2195" i="2"/>
  <c r="P2195" i="2" s="1"/>
  <c r="AA2195" i="2" s="1"/>
  <c r="AB2195" i="2" s="1"/>
  <c r="O2194" i="2"/>
  <c r="P2194" i="2" s="1"/>
  <c r="AA2194" i="2" s="1"/>
  <c r="AB2194" i="2" s="1"/>
  <c r="O2188" i="2"/>
  <c r="P2188" i="2" s="1"/>
  <c r="AA2188" i="2" s="1"/>
  <c r="AB2188" i="2" s="1"/>
  <c r="O2176" i="2"/>
  <c r="P2176" i="2" s="1"/>
  <c r="X2176" i="2"/>
  <c r="Y2176" i="2" s="1"/>
  <c r="O2133" i="2"/>
  <c r="P2133" i="2" s="1"/>
  <c r="AA2133" i="2" s="1"/>
  <c r="AB2133" i="2" s="1"/>
  <c r="O2128" i="2"/>
  <c r="P2128" i="2" s="1"/>
  <c r="AA2128" i="2" s="1"/>
  <c r="AB2128" i="2" s="1"/>
  <c r="O2127" i="2"/>
  <c r="P2127" i="2" s="1"/>
  <c r="AA2127" i="2" s="1"/>
  <c r="AB2127" i="2" s="1"/>
  <c r="O2126" i="2"/>
  <c r="P2126" i="2" s="1"/>
  <c r="AA2126" i="2" s="1"/>
  <c r="AB2126" i="2" s="1"/>
  <c r="O2102" i="2"/>
  <c r="P2102" i="2" s="1"/>
  <c r="X2102" i="2"/>
  <c r="Y2102" i="2" s="1"/>
  <c r="O2094" i="2"/>
  <c r="P2094" i="2" s="1"/>
  <c r="X2094" i="2"/>
  <c r="Y2094" i="2" s="1"/>
  <c r="O2076" i="2"/>
  <c r="P2076" i="2" s="1"/>
  <c r="X2076" i="2"/>
  <c r="Y2076" i="2" s="1"/>
  <c r="O2072" i="2"/>
  <c r="P2072" i="2" s="1"/>
  <c r="X2072" i="2"/>
  <c r="Y2072" i="2" s="1"/>
  <c r="O2065" i="2"/>
  <c r="P2065" i="2" s="1"/>
  <c r="AA2065" i="2" s="1"/>
  <c r="AB2065" i="2" s="1"/>
  <c r="O2051" i="2"/>
  <c r="P2051" i="2" s="1"/>
  <c r="AA2051" i="2" s="1"/>
  <c r="AB2051" i="2" s="1"/>
  <c r="O2044" i="2"/>
  <c r="P2044" i="2" s="1"/>
  <c r="X2044" i="2"/>
  <c r="Y2044" i="2" s="1"/>
  <c r="O2039" i="2"/>
  <c r="P2039" i="2" s="1"/>
  <c r="AA2039" i="2" s="1"/>
  <c r="AB2039" i="2" s="1"/>
  <c r="O2032" i="2"/>
  <c r="P2032" i="2" s="1"/>
  <c r="X2032" i="2"/>
  <c r="Y2032" i="2" s="1"/>
  <c r="O2028" i="2"/>
  <c r="P2028" i="2" s="1"/>
  <c r="AA2028" i="2" s="1"/>
  <c r="AB2028" i="2" s="1"/>
  <c r="O2018" i="2"/>
  <c r="P2018" i="2" s="1"/>
  <c r="AA2018" i="2" s="1"/>
  <c r="AB2018" i="2" s="1"/>
  <c r="O2013" i="2"/>
  <c r="P2013" i="2" s="1"/>
  <c r="AA2013" i="2" s="1"/>
  <c r="AB2013" i="2" s="1"/>
  <c r="O2007" i="2"/>
  <c r="P2007" i="2" s="1"/>
  <c r="AA2007" i="2" s="1"/>
  <c r="AB2007" i="2" s="1"/>
  <c r="O2004" i="2"/>
  <c r="P2004" i="2" s="1"/>
  <c r="AA2004" i="2" s="1"/>
  <c r="AB2004" i="2" s="1"/>
  <c r="O1997" i="2"/>
  <c r="P1997" i="2" s="1"/>
  <c r="AA1997" i="2" s="1"/>
  <c r="AB1997" i="2" s="1"/>
  <c r="O1973" i="2"/>
  <c r="P1973" i="2" s="1"/>
  <c r="X1973" i="2"/>
  <c r="Y1973" i="2" s="1"/>
  <c r="O1966" i="2"/>
  <c r="P1966" i="2" s="1"/>
  <c r="AA1966" i="2" s="1"/>
  <c r="AB1966" i="2" s="1"/>
  <c r="O1958" i="2"/>
  <c r="P1958" i="2" s="1"/>
  <c r="X1958" i="2"/>
  <c r="Y1958" i="2" s="1"/>
  <c r="O1943" i="2"/>
  <c r="P1943" i="2" s="1"/>
  <c r="AA1943" i="2" s="1"/>
  <c r="AB1943" i="2" s="1"/>
  <c r="O1934" i="2"/>
  <c r="P1934" i="2" s="1"/>
  <c r="O1929" i="2"/>
  <c r="P1929" i="2" s="1"/>
  <c r="X1929" i="2"/>
  <c r="Y1929" i="2" s="1"/>
  <c r="O1910" i="2"/>
  <c r="P1910" i="2" s="1"/>
  <c r="AA1910" i="2" s="1"/>
  <c r="AB1910" i="2" s="1"/>
  <c r="O1901" i="2"/>
  <c r="P1901" i="2" s="1"/>
  <c r="X1901" i="2"/>
  <c r="Y1901" i="2" s="1"/>
  <c r="O1892" i="2"/>
  <c r="P1892" i="2" s="1"/>
  <c r="X1892" i="2"/>
  <c r="Y1892" i="2" s="1"/>
  <c r="O1881" i="2"/>
  <c r="P1881" i="2" s="1"/>
  <c r="AA1881" i="2" s="1"/>
  <c r="AB1881" i="2" s="1"/>
  <c r="O1771" i="2"/>
  <c r="P1771" i="2" s="1"/>
  <c r="AA1771" i="2" s="1"/>
  <c r="AB1771" i="2" s="1"/>
  <c r="O1762" i="2"/>
  <c r="P1762" i="2" s="1"/>
  <c r="O1757" i="2"/>
  <c r="P1757" i="2" s="1"/>
  <c r="AA1757" i="2" s="1"/>
  <c r="AB1757" i="2" s="1"/>
  <c r="O1752" i="2"/>
  <c r="P1752" i="2" s="1"/>
  <c r="AA1752" i="2" s="1"/>
  <c r="AB1752" i="2" s="1"/>
  <c r="O1741" i="2"/>
  <c r="P1741" i="2" s="1"/>
  <c r="X1741" i="2"/>
  <c r="Y1741" i="2" s="1"/>
  <c r="O1727" i="2"/>
  <c r="P1727" i="2" s="1"/>
  <c r="AA1727" i="2" s="1"/>
  <c r="AB1727" i="2" s="1"/>
  <c r="O1719" i="2"/>
  <c r="P1719" i="2" s="1"/>
  <c r="X1719" i="2"/>
  <c r="Y1719" i="2" s="1"/>
  <c r="O1718" i="2"/>
  <c r="P1718" i="2" s="1"/>
  <c r="O1710" i="2"/>
  <c r="P1710" i="2" s="1"/>
  <c r="X1710" i="2"/>
  <c r="Y1710" i="2" s="1"/>
  <c r="O1700" i="2"/>
  <c r="P1700" i="2" s="1"/>
  <c r="X1700" i="2"/>
  <c r="Y1700" i="2" s="1"/>
  <c r="O1688" i="2"/>
  <c r="P1688" i="2" s="1"/>
  <c r="X1688" i="2"/>
  <c r="Y1688" i="2" s="1"/>
  <c r="O1687" i="2"/>
  <c r="P1687" i="2" s="1"/>
  <c r="AA1687" i="2" s="1"/>
  <c r="AB1687" i="2" s="1"/>
  <c r="O1679" i="2"/>
  <c r="P1679" i="2" s="1"/>
  <c r="AA1679" i="2" s="1"/>
  <c r="AB1679" i="2" s="1"/>
  <c r="O1669" i="2"/>
  <c r="P1669" i="2" s="1"/>
  <c r="AA1669" i="2" s="1"/>
  <c r="AB1669" i="2" s="1"/>
  <c r="O1661" i="2"/>
  <c r="P1661" i="2" s="1"/>
  <c r="AA1661" i="2" s="1"/>
  <c r="AB1661" i="2" s="1"/>
  <c r="O1640" i="2"/>
  <c r="P1640" i="2" s="1"/>
  <c r="AA1640" i="2" s="1"/>
  <c r="AB1640" i="2" s="1"/>
  <c r="O1627" i="2"/>
  <c r="P1627" i="2" s="1"/>
  <c r="X1627" i="2"/>
  <c r="Y1627" i="2" s="1"/>
  <c r="O1584" i="2"/>
  <c r="P1584" i="2" s="1"/>
  <c r="X1584" i="2"/>
  <c r="Y1584" i="2" s="1"/>
  <c r="O1582" i="2"/>
  <c r="P1582" i="2" s="1"/>
  <c r="AA1582" i="2" s="1"/>
  <c r="AB1582" i="2" s="1"/>
  <c r="O1578" i="2"/>
  <c r="P1578" i="2" s="1"/>
  <c r="AA1578" i="2" s="1"/>
  <c r="AB1578" i="2" s="1"/>
  <c r="O1570" i="2"/>
  <c r="P1570" i="2" s="1"/>
  <c r="AA1570" i="2" s="1"/>
  <c r="AB1570" i="2" s="1"/>
  <c r="O1560" i="2"/>
  <c r="P1560" i="2" s="1"/>
  <c r="X1560" i="2"/>
  <c r="Y1560" i="2" s="1"/>
  <c r="O1553" i="2"/>
  <c r="P1553" i="2" s="1"/>
  <c r="AA1553" i="2" s="1"/>
  <c r="AB1553" i="2" s="1"/>
  <c r="O1551" i="2"/>
  <c r="P1551" i="2" s="1"/>
  <c r="O1535" i="2"/>
  <c r="P1535" i="2" s="1"/>
  <c r="X1535" i="2"/>
  <c r="Y1535" i="2" s="1"/>
  <c r="O1523" i="2"/>
  <c r="P1523" i="2" s="1"/>
  <c r="X1523" i="2"/>
  <c r="Y1523" i="2" s="1"/>
  <c r="O1514" i="2"/>
  <c r="P1514" i="2" s="1"/>
  <c r="X1514" i="2"/>
  <c r="Y1514" i="2" s="1"/>
  <c r="O1510" i="2"/>
  <c r="P1510" i="2" s="1"/>
  <c r="AA1510" i="2" s="1"/>
  <c r="AB1510" i="2" s="1"/>
  <c r="O1506" i="2"/>
  <c r="P1506" i="2" s="1"/>
  <c r="AA1506" i="2" s="1"/>
  <c r="AB1506" i="2" s="1"/>
  <c r="O1500" i="2"/>
  <c r="P1500" i="2" s="1"/>
  <c r="AA1500" i="2" s="1"/>
  <c r="AB1500" i="2" s="1"/>
  <c r="O1491" i="2"/>
  <c r="P1491" i="2" s="1"/>
  <c r="AA1491" i="2" s="1"/>
  <c r="AB1491" i="2" s="1"/>
  <c r="O1484" i="2"/>
  <c r="P1484" i="2" s="1"/>
  <c r="AA1484" i="2" s="1"/>
  <c r="AB1484" i="2" s="1"/>
  <c r="O1475" i="2"/>
  <c r="P1475" i="2" s="1"/>
  <c r="X1475" i="2"/>
  <c r="Y1475" i="2" s="1"/>
  <c r="O1465" i="2"/>
  <c r="P1465" i="2" s="1"/>
  <c r="X1465" i="2"/>
  <c r="Y1465" i="2" s="1"/>
  <c r="O1452" i="2"/>
  <c r="P1452" i="2" s="1"/>
  <c r="AA1452" i="2" s="1"/>
  <c r="AB1452" i="2" s="1"/>
  <c r="X1446" i="2"/>
  <c r="Y1446" i="2" s="1"/>
  <c r="O1439" i="2"/>
  <c r="P1439" i="2" s="1"/>
  <c r="AA1439" i="2" s="1"/>
  <c r="AB1439" i="2" s="1"/>
  <c r="O1436" i="2"/>
  <c r="P1436" i="2" s="1"/>
  <c r="X1436" i="2"/>
  <c r="Y1436" i="2" s="1"/>
  <c r="O1432" i="2"/>
  <c r="P1432" i="2" s="1"/>
  <c r="AA1432" i="2" s="1"/>
  <c r="AB1432" i="2" s="1"/>
  <c r="O1424" i="2"/>
  <c r="P1424" i="2" s="1"/>
  <c r="AA1424" i="2" s="1"/>
  <c r="AB1424" i="2" s="1"/>
  <c r="O1415" i="2"/>
  <c r="P1415" i="2" s="1"/>
  <c r="AA1415" i="2" s="1"/>
  <c r="AB1415" i="2" s="1"/>
  <c r="O1407" i="2"/>
  <c r="P1407" i="2" s="1"/>
  <c r="AA1407" i="2" s="1"/>
  <c r="AB1407" i="2" s="1"/>
  <c r="O1403" i="2"/>
  <c r="P1403" i="2" s="1"/>
  <c r="AA1403" i="2" s="1"/>
  <c r="AB1403" i="2" s="1"/>
  <c r="O1391" i="2"/>
  <c r="P1391" i="2" s="1"/>
  <c r="AA1391" i="2" s="1"/>
  <c r="AB1391" i="2" s="1"/>
  <c r="O1390" i="2"/>
  <c r="P1390" i="2" s="1"/>
  <c r="AA1390" i="2" s="1"/>
  <c r="AB1390" i="2" s="1"/>
  <c r="O1385" i="2"/>
  <c r="P1385" i="2" s="1"/>
  <c r="AA1385" i="2" s="1"/>
  <c r="AB1385" i="2" s="1"/>
  <c r="O1381" i="2"/>
  <c r="P1381" i="2" s="1"/>
  <c r="AA1381" i="2" s="1"/>
  <c r="AB1381" i="2" s="1"/>
  <c r="O1376" i="2"/>
  <c r="P1376" i="2" s="1"/>
  <c r="AA1376" i="2" s="1"/>
  <c r="AB1376" i="2" s="1"/>
  <c r="O1361" i="2"/>
  <c r="P1361" i="2" s="1"/>
  <c r="AA1361" i="2" s="1"/>
  <c r="AB1361" i="2" s="1"/>
  <c r="O1355" i="2"/>
  <c r="P1355" i="2" s="1"/>
  <c r="AA1355" i="2" s="1"/>
  <c r="AB1355" i="2" s="1"/>
  <c r="O1348" i="2"/>
  <c r="P1348" i="2" s="1"/>
  <c r="O1342" i="2"/>
  <c r="P1342" i="2" s="1"/>
  <c r="AA1342" i="2" s="1"/>
  <c r="AB1342" i="2" s="1"/>
  <c r="O1337" i="2"/>
  <c r="P1337" i="2" s="1"/>
  <c r="AA1337" i="2" s="1"/>
  <c r="AB1337" i="2" s="1"/>
  <c r="O1333" i="2"/>
  <c r="P1333" i="2" s="1"/>
  <c r="AA1333" i="2" s="1"/>
  <c r="AB1333" i="2" s="1"/>
  <c r="O1329" i="2"/>
  <c r="P1329" i="2" s="1"/>
  <c r="AA1329" i="2" s="1"/>
  <c r="AB1329" i="2" s="1"/>
  <c r="O1321" i="2"/>
  <c r="P1321" i="2" s="1"/>
  <c r="AA1321" i="2" s="1"/>
  <c r="AB1321" i="2" s="1"/>
  <c r="O1310" i="2"/>
  <c r="P1310" i="2" s="1"/>
  <c r="AA1310" i="2" s="1"/>
  <c r="AB1310" i="2" s="1"/>
  <c r="O1305" i="2"/>
  <c r="P1305" i="2" s="1"/>
  <c r="AA1305" i="2" s="1"/>
  <c r="AB1305" i="2" s="1"/>
  <c r="O1296" i="2"/>
  <c r="P1296" i="2" s="1"/>
  <c r="AA1296" i="2" s="1"/>
  <c r="AB1296" i="2" s="1"/>
  <c r="O1285" i="2"/>
  <c r="P1285" i="2" s="1"/>
  <c r="X1285" i="2"/>
  <c r="Y1285" i="2" s="1"/>
  <c r="X1279" i="2"/>
  <c r="Y1279" i="2" s="1"/>
  <c r="O1272" i="2"/>
  <c r="P1272" i="2" s="1"/>
  <c r="X1272" i="2"/>
  <c r="Y1272" i="2" s="1"/>
  <c r="O1263" i="2"/>
  <c r="P1263" i="2" s="1"/>
  <c r="AA1263" i="2" s="1"/>
  <c r="AB1263" i="2" s="1"/>
  <c r="O1253" i="2"/>
  <c r="P1253" i="2" s="1"/>
  <c r="AA1253" i="2" s="1"/>
  <c r="AB1253" i="2" s="1"/>
  <c r="O1245" i="2"/>
  <c r="P1245" i="2" s="1"/>
  <c r="AA1245" i="2" s="1"/>
  <c r="AB1245" i="2" s="1"/>
  <c r="O1238" i="2"/>
  <c r="P1238" i="2" s="1"/>
  <c r="AA1238" i="2" s="1"/>
  <c r="AB1238" i="2" s="1"/>
  <c r="O1237" i="2"/>
  <c r="P1237" i="2" s="1"/>
  <c r="AA1237" i="2" s="1"/>
  <c r="AB1237" i="2" s="1"/>
  <c r="O1236" i="2"/>
  <c r="P1236" i="2" s="1"/>
  <c r="X1236" i="2"/>
  <c r="Y1236" i="2" s="1"/>
  <c r="O1227" i="2"/>
  <c r="P1227" i="2" s="1"/>
  <c r="X1227" i="2"/>
  <c r="Y1227" i="2" s="1"/>
  <c r="O1217" i="2"/>
  <c r="P1217" i="2" s="1"/>
  <c r="AA1217" i="2" s="1"/>
  <c r="AB1217" i="2" s="1"/>
  <c r="O1207" i="2"/>
  <c r="P1207" i="2" s="1"/>
  <c r="AA1207" i="2" s="1"/>
  <c r="AB1207" i="2" s="1"/>
  <c r="X1188" i="2"/>
  <c r="Y1188" i="2" s="1"/>
  <c r="O1179" i="2"/>
  <c r="P1179" i="2" s="1"/>
  <c r="AA1179" i="2" s="1"/>
  <c r="AB1179" i="2" s="1"/>
  <c r="P1161" i="2"/>
  <c r="AA1161" i="2" s="1"/>
  <c r="AB1161" i="2" s="1"/>
  <c r="X1160" i="2"/>
  <c r="Y1160" i="2" s="1"/>
  <c r="O1152" i="2"/>
  <c r="P1152" i="2" s="1"/>
  <c r="AA1152" i="2" s="1"/>
  <c r="AB1152" i="2" s="1"/>
  <c r="O1148" i="2"/>
  <c r="P1148" i="2" s="1"/>
  <c r="AA1148" i="2" s="1"/>
  <c r="AB1148" i="2" s="1"/>
  <c r="O1147" i="2"/>
  <c r="P1147" i="2" s="1"/>
  <c r="X1147" i="2"/>
  <c r="Y1147" i="2" s="1"/>
  <c r="O1146" i="2"/>
  <c r="P1146" i="2" s="1"/>
  <c r="X1146" i="2"/>
  <c r="Y1146" i="2" s="1"/>
  <c r="O1138" i="2"/>
  <c r="P1138" i="2" s="1"/>
  <c r="AA1138" i="2" s="1"/>
  <c r="AB1138" i="2" s="1"/>
  <c r="O1125" i="2"/>
  <c r="P1125" i="2" s="1"/>
  <c r="X1125" i="2"/>
  <c r="Y1125" i="2" s="1"/>
  <c r="O1118" i="2"/>
  <c r="P1118" i="2" s="1"/>
  <c r="X1118" i="2"/>
  <c r="Y1118" i="2" s="1"/>
  <c r="O1112" i="2"/>
  <c r="P1112" i="2" s="1"/>
  <c r="AA1112" i="2" s="1"/>
  <c r="AB1112" i="2" s="1"/>
  <c r="O1105" i="2"/>
  <c r="P1105" i="2" s="1"/>
  <c r="AA1105" i="2" s="1"/>
  <c r="AB1105" i="2" s="1"/>
  <c r="O1097" i="2"/>
  <c r="P1097" i="2" s="1"/>
  <c r="X1097" i="2"/>
  <c r="Y1097" i="2" s="1"/>
  <c r="O1091" i="2"/>
  <c r="P1091" i="2" s="1"/>
  <c r="AA1091" i="2" s="1"/>
  <c r="AB1091" i="2" s="1"/>
  <c r="X1079" i="2"/>
  <c r="Y1079" i="2" s="1"/>
  <c r="O1076" i="2"/>
  <c r="P1076" i="2" s="1"/>
  <c r="O1069" i="2"/>
  <c r="P1069" i="2" s="1"/>
  <c r="X1069" i="2"/>
  <c r="Y1069" i="2" s="1"/>
  <c r="O1060" i="2"/>
  <c r="P1060" i="2" s="1"/>
  <c r="X1060" i="2"/>
  <c r="Y1060" i="2" s="1"/>
  <c r="O1051" i="2"/>
  <c r="P1051" i="2" s="1"/>
  <c r="X1051" i="2"/>
  <c r="Y1051" i="2" s="1"/>
  <c r="O1043" i="2"/>
  <c r="P1043" i="2" s="1"/>
  <c r="AA1043" i="2" s="1"/>
  <c r="AB1043" i="2" s="1"/>
  <c r="O1030" i="2"/>
  <c r="P1030" i="2" s="1"/>
  <c r="AA1030" i="2" s="1"/>
  <c r="AB1030" i="2" s="1"/>
  <c r="O1023" i="2"/>
  <c r="P1023" i="2" s="1"/>
  <c r="AA1023" i="2" s="1"/>
  <c r="AB1023" i="2" s="1"/>
  <c r="O1006" i="2"/>
  <c r="P1006" i="2" s="1"/>
  <c r="X1006" i="2"/>
  <c r="Y1006" i="2" s="1"/>
  <c r="X987" i="2"/>
  <c r="Y987" i="2" s="1"/>
  <c r="O983" i="2"/>
  <c r="P983" i="2" s="1"/>
  <c r="X983" i="2"/>
  <c r="Y983" i="2" s="1"/>
  <c r="O960" i="2"/>
  <c r="P960" i="2" s="1"/>
  <c r="AA960" i="2" s="1"/>
  <c r="AB960" i="2" s="1"/>
  <c r="O947" i="2"/>
  <c r="P947" i="2" s="1"/>
  <c r="X947" i="2"/>
  <c r="Y947" i="2" s="1"/>
  <c r="O939" i="2"/>
  <c r="P939" i="2" s="1"/>
  <c r="AA939" i="2" s="1"/>
  <c r="AB939" i="2" s="1"/>
  <c r="O933" i="2"/>
  <c r="P933" i="2" s="1"/>
  <c r="AA933" i="2" s="1"/>
  <c r="AB933" i="2" s="1"/>
  <c r="O920" i="2"/>
  <c r="P920" i="2" s="1"/>
  <c r="X920" i="2"/>
  <c r="Y920" i="2" s="1"/>
  <c r="O911" i="2"/>
  <c r="P911" i="2" s="1"/>
  <c r="AA911" i="2" s="1"/>
  <c r="AB911" i="2" s="1"/>
  <c r="O906" i="2"/>
  <c r="P906" i="2" s="1"/>
  <c r="X906" i="2"/>
  <c r="Y906" i="2" s="1"/>
  <c r="O897" i="2"/>
  <c r="P897" i="2" s="1"/>
  <c r="X897" i="2"/>
  <c r="Y897" i="2" s="1"/>
  <c r="O892" i="2"/>
  <c r="P892" i="2" s="1"/>
  <c r="X892" i="2"/>
  <c r="Y892" i="2" s="1"/>
  <c r="O877" i="2"/>
  <c r="P877" i="2" s="1"/>
  <c r="X877" i="2"/>
  <c r="Y877" i="2" s="1"/>
  <c r="O871" i="2"/>
  <c r="P871" i="2" s="1"/>
  <c r="X871" i="2"/>
  <c r="Y871" i="2" s="1"/>
  <c r="O845" i="2"/>
  <c r="P845" i="2" s="1"/>
  <c r="X845" i="2"/>
  <c r="Y845" i="2" s="1"/>
  <c r="O844" i="2"/>
  <c r="P844" i="2" s="1"/>
  <c r="X844" i="2"/>
  <c r="Y844" i="2" s="1"/>
  <c r="O840" i="2"/>
  <c r="P840" i="2" s="1"/>
  <c r="AA840" i="2" s="1"/>
  <c r="AB840" i="2" s="1"/>
  <c r="O831" i="2"/>
  <c r="P831" i="2" s="1"/>
  <c r="X831" i="2"/>
  <c r="Y831" i="2" s="1"/>
  <c r="O829" i="2"/>
  <c r="P829" i="2" s="1"/>
  <c r="AA829" i="2" s="1"/>
  <c r="AB829" i="2" s="1"/>
  <c r="X724" i="2"/>
  <c r="Y724" i="2" s="1"/>
  <c r="X715" i="2"/>
  <c r="Y715" i="2" s="1"/>
  <c r="O694" i="2"/>
  <c r="P694" i="2" s="1"/>
  <c r="AA694" i="2" s="1"/>
  <c r="AB694" i="2" s="1"/>
  <c r="O690" i="2"/>
  <c r="P690" i="2" s="1"/>
  <c r="AA690" i="2" s="1"/>
  <c r="AB690" i="2" s="1"/>
  <c r="O681" i="2"/>
  <c r="P681" i="2" s="1"/>
  <c r="X681" i="2"/>
  <c r="Y681" i="2" s="1"/>
  <c r="O673" i="2"/>
  <c r="P673" i="2" s="1"/>
  <c r="X673" i="2"/>
  <c r="Y673" i="2" s="1"/>
  <c r="O660" i="2"/>
  <c r="P660" i="2" s="1"/>
  <c r="X660" i="2"/>
  <c r="Y660" i="2" s="1"/>
  <c r="O654" i="2"/>
  <c r="P654" i="2" s="1"/>
  <c r="X654" i="2"/>
  <c r="Y654" i="2" s="1"/>
  <c r="O643" i="2"/>
  <c r="P643" i="2" s="1"/>
  <c r="X643" i="2"/>
  <c r="Y643" i="2" s="1"/>
  <c r="O635" i="2"/>
  <c r="P635" i="2" s="1"/>
  <c r="X635" i="2"/>
  <c r="Y635" i="2" s="1"/>
  <c r="O627" i="2"/>
  <c r="P627" i="2" s="1"/>
  <c r="X627" i="2"/>
  <c r="Y627" i="2" s="1"/>
  <c r="O616" i="2"/>
  <c r="P616" i="2" s="1"/>
  <c r="X616" i="2"/>
  <c r="Y616" i="2" s="1"/>
  <c r="O608" i="2"/>
  <c r="P608" i="2" s="1"/>
  <c r="X608" i="2"/>
  <c r="Y608" i="2" s="1"/>
  <c r="O600" i="2"/>
  <c r="P600" i="2" s="1"/>
  <c r="X600" i="2"/>
  <c r="Y600" i="2" s="1"/>
  <c r="O591" i="2"/>
  <c r="P591" i="2" s="1"/>
  <c r="X591" i="2"/>
  <c r="Y591" i="2" s="1"/>
  <c r="O588" i="2"/>
  <c r="P588" i="2" s="1"/>
  <c r="O576" i="2"/>
  <c r="P576" i="2" s="1"/>
  <c r="X576" i="2"/>
  <c r="Y576" i="2" s="1"/>
  <c r="O567" i="2"/>
  <c r="P567" i="2" s="1"/>
  <c r="X567" i="2"/>
  <c r="Y567" i="2" s="1"/>
  <c r="O558" i="2"/>
  <c r="P558" i="2" s="1"/>
  <c r="X558" i="2"/>
  <c r="Y558" i="2" s="1"/>
  <c r="O547" i="2"/>
  <c r="P547" i="2" s="1"/>
  <c r="X547" i="2"/>
  <c r="Y547" i="2" s="1"/>
  <c r="O532" i="2"/>
  <c r="P532" i="2" s="1"/>
  <c r="X532" i="2"/>
  <c r="Y532" i="2" s="1"/>
  <c r="O521" i="2"/>
  <c r="P521" i="2" s="1"/>
  <c r="X521" i="2"/>
  <c r="Y521" i="2" s="1"/>
  <c r="O513" i="2"/>
  <c r="P513" i="2" s="1"/>
  <c r="X513" i="2"/>
  <c r="Y513" i="2" s="1"/>
  <c r="O502" i="2"/>
  <c r="P502" i="2" s="1"/>
  <c r="X502" i="2"/>
  <c r="Y502" i="2" s="1"/>
  <c r="X501" i="2"/>
  <c r="Y501" i="2" s="1"/>
  <c r="O495" i="2"/>
  <c r="P495" i="2" s="1"/>
  <c r="AA495" i="2" s="1"/>
  <c r="AB495" i="2" s="1"/>
  <c r="O490" i="2"/>
  <c r="P490" i="2" s="1"/>
  <c r="X490" i="2"/>
  <c r="Y490" i="2" s="1"/>
  <c r="O478" i="2"/>
  <c r="P478" i="2" s="1"/>
  <c r="X478" i="2"/>
  <c r="Y478" i="2" s="1"/>
  <c r="O472" i="2"/>
  <c r="P472" i="2" s="1"/>
  <c r="X472" i="2"/>
  <c r="Y472" i="2" s="1"/>
  <c r="O459" i="2"/>
  <c r="P459" i="2" s="1"/>
  <c r="X459" i="2"/>
  <c r="Y459" i="2" s="1"/>
  <c r="O450" i="2"/>
  <c r="P450" i="2" s="1"/>
  <c r="X450" i="2"/>
  <c r="Y450" i="2" s="1"/>
  <c r="O444" i="2"/>
  <c r="P444" i="2" s="1"/>
  <c r="X444" i="2"/>
  <c r="Y444" i="2" s="1"/>
  <c r="O437" i="2"/>
  <c r="P437" i="2" s="1"/>
  <c r="O428" i="2"/>
  <c r="P428" i="2" s="1"/>
  <c r="X428" i="2"/>
  <c r="Y428" i="2" s="1"/>
  <c r="O419" i="2"/>
  <c r="P419" i="2" s="1"/>
  <c r="AA419" i="2" s="1"/>
  <c r="AB419" i="2" s="1"/>
  <c r="X407" i="2"/>
  <c r="Y407" i="2" s="1"/>
  <c r="O400" i="2"/>
  <c r="P400" i="2" s="1"/>
  <c r="AA400" i="2" s="1"/>
  <c r="AB400" i="2" s="1"/>
  <c r="O392" i="2"/>
  <c r="P392" i="2" s="1"/>
  <c r="X392" i="2"/>
  <c r="Y392" i="2" s="1"/>
  <c r="O383" i="2"/>
  <c r="P383" i="2" s="1"/>
  <c r="X383" i="2"/>
  <c r="Y383" i="2" s="1"/>
  <c r="O374" i="2"/>
  <c r="P374" i="2" s="1"/>
  <c r="X374" i="2"/>
  <c r="Y374" i="2" s="1"/>
  <c r="O363" i="2"/>
  <c r="P363" i="2" s="1"/>
  <c r="X363" i="2"/>
  <c r="Y363" i="2" s="1"/>
  <c r="O354" i="2"/>
  <c r="P354" i="2" s="1"/>
  <c r="X354" i="2"/>
  <c r="Y354" i="2" s="1"/>
  <c r="O347" i="2"/>
  <c r="P347" i="2" s="1"/>
  <c r="X347" i="2"/>
  <c r="Y347" i="2" s="1"/>
  <c r="O338" i="2"/>
  <c r="P338" i="2" s="1"/>
  <c r="X338" i="2"/>
  <c r="Y338" i="2" s="1"/>
  <c r="O329" i="2"/>
  <c r="P329" i="2" s="1"/>
  <c r="X329" i="2"/>
  <c r="Y329" i="2" s="1"/>
  <c r="O320" i="2"/>
  <c r="P320" i="2" s="1"/>
  <c r="X320" i="2"/>
  <c r="Y320" i="2" s="1"/>
  <c r="O313" i="2"/>
  <c r="P313" i="2" s="1"/>
  <c r="X313" i="2"/>
  <c r="Y313" i="2" s="1"/>
  <c r="X304" i="2"/>
  <c r="Y304" i="2" s="1"/>
  <c r="O295" i="2"/>
  <c r="P295" i="2" s="1"/>
  <c r="AA295" i="2" s="1"/>
  <c r="AB295" i="2" s="1"/>
  <c r="X288" i="2"/>
  <c r="Y288" i="2" s="1"/>
  <c r="O280" i="2"/>
  <c r="P280" i="2" s="1"/>
  <c r="AA280" i="2" s="1"/>
  <c r="AB280" i="2" s="1"/>
  <c r="O271" i="2"/>
  <c r="P271" i="2" s="1"/>
  <c r="AA271" i="2" s="1"/>
  <c r="AB271" i="2" s="1"/>
  <c r="O258" i="2"/>
  <c r="P258" i="2" s="1"/>
  <c r="X258" i="2"/>
  <c r="Y258" i="2" s="1"/>
  <c r="O253" i="2"/>
  <c r="P253" i="2" s="1"/>
  <c r="X253" i="2"/>
  <c r="Y253" i="2" s="1"/>
  <c r="O249" i="2"/>
  <c r="P249" i="2" s="1"/>
  <c r="X249" i="2"/>
  <c r="Y249" i="2" s="1"/>
  <c r="O243" i="2"/>
  <c r="P243" i="2" s="1"/>
  <c r="X243" i="2"/>
  <c r="Y243" i="2" s="1"/>
  <c r="O236" i="2"/>
  <c r="P236" i="2" s="1"/>
  <c r="AA236" i="2" s="1"/>
  <c r="AB236" i="2" s="1"/>
  <c r="O227" i="2"/>
  <c r="P227" i="2" s="1"/>
  <c r="AA227" i="2" s="1"/>
  <c r="AB227" i="2" s="1"/>
  <c r="O219" i="2"/>
  <c r="P219" i="2" s="1"/>
  <c r="X219" i="2"/>
  <c r="Y219" i="2" s="1"/>
  <c r="O211" i="2"/>
  <c r="P211" i="2" s="1"/>
  <c r="X211" i="2"/>
  <c r="Y211" i="2" s="1"/>
  <c r="O204" i="2"/>
  <c r="P204" i="2" s="1"/>
  <c r="AA204" i="2" s="1"/>
  <c r="AB204" i="2" s="1"/>
  <c r="O193" i="2"/>
  <c r="P193" i="2" s="1"/>
  <c r="AA193" i="2" s="1"/>
  <c r="AB193" i="2" s="1"/>
  <c r="X184" i="2"/>
  <c r="Y184" i="2" s="1"/>
  <c r="O173" i="2"/>
  <c r="P173" i="2" s="1"/>
  <c r="AA173" i="2" s="1"/>
  <c r="AB173" i="2" s="1"/>
  <c r="O169" i="2"/>
  <c r="P169" i="2" s="1"/>
  <c r="AA169" i="2" s="1"/>
  <c r="AB169" i="2" s="1"/>
  <c r="O162" i="2"/>
  <c r="P162" i="2" s="1"/>
  <c r="AA162" i="2" s="1"/>
  <c r="AB162" i="2" s="1"/>
  <c r="O153" i="2"/>
  <c r="P153" i="2" s="1"/>
  <c r="AA153" i="2" s="1"/>
  <c r="AB153" i="2" s="1"/>
  <c r="O139" i="2"/>
  <c r="P139" i="2" s="1"/>
  <c r="X139" i="2"/>
  <c r="Y139" i="2" s="1"/>
  <c r="O129" i="2"/>
  <c r="P129" i="2" s="1"/>
  <c r="X129" i="2"/>
  <c r="Y129" i="2" s="1"/>
  <c r="O121" i="2"/>
  <c r="P121" i="2" s="1"/>
  <c r="AA121" i="2" s="1"/>
  <c r="AB121" i="2" s="1"/>
  <c r="O111" i="2"/>
  <c r="P111" i="2" s="1"/>
  <c r="X3174" i="2"/>
  <c r="Y3174" i="2" s="1"/>
  <c r="O105" i="2"/>
  <c r="P105" i="2" s="1"/>
  <c r="AA105" i="2" s="1"/>
  <c r="AB105" i="2" s="1"/>
  <c r="X95" i="2"/>
  <c r="Y95" i="2" s="1"/>
  <c r="O82" i="2"/>
  <c r="P82" i="2" s="1"/>
  <c r="X82" i="2"/>
  <c r="Y82" i="2" s="1"/>
  <c r="O76" i="2"/>
  <c r="P76" i="2" s="1"/>
  <c r="X76" i="2"/>
  <c r="Y76" i="2" s="1"/>
  <c r="O63" i="2"/>
  <c r="P63" i="2" s="1"/>
  <c r="X63" i="2"/>
  <c r="Y63" i="2" s="1"/>
  <c r="O55" i="2"/>
  <c r="P55" i="2" s="1"/>
  <c r="X55" i="2"/>
  <c r="Y55" i="2" s="1"/>
  <c r="O49" i="2"/>
  <c r="P49" i="2" s="1"/>
  <c r="X49" i="2"/>
  <c r="Y49" i="2" s="1"/>
  <c r="O44" i="2"/>
  <c r="P44" i="2" s="1"/>
  <c r="X44" i="2"/>
  <c r="Y44" i="2" s="1"/>
  <c r="O29" i="2"/>
  <c r="P29" i="2" s="1"/>
  <c r="X29" i="2"/>
  <c r="Y29" i="2" s="1"/>
  <c r="O25" i="2"/>
  <c r="P25" i="2" s="1"/>
  <c r="AA25" i="2" s="1"/>
  <c r="AB25" i="2" s="1"/>
  <c r="O10" i="2"/>
  <c r="P10" i="2" s="1"/>
  <c r="X10" i="2"/>
  <c r="Y10" i="2" s="1"/>
  <c r="O2721" i="2"/>
  <c r="P2721" i="2" s="1"/>
  <c r="O1113" i="2"/>
  <c r="P1113" i="2" s="1"/>
  <c r="O1114" i="2"/>
  <c r="P1114" i="2" s="1"/>
  <c r="O1115" i="2"/>
  <c r="P1115" i="2" s="1"/>
  <c r="O1116" i="2"/>
  <c r="P1116" i="2" s="1"/>
  <c r="O1117" i="2"/>
  <c r="P1117" i="2" s="1"/>
  <c r="O3313" i="2"/>
  <c r="P3313" i="2" s="1"/>
  <c r="X1437" i="2"/>
  <c r="Y1437" i="2" s="1"/>
  <c r="O1437" i="2"/>
  <c r="P1437" i="2" s="1"/>
  <c r="O1438" i="2"/>
  <c r="P1438" i="2" s="1"/>
  <c r="O2008" i="2"/>
  <c r="P2008" i="2" s="1"/>
  <c r="O2009" i="2"/>
  <c r="P2009" i="2" s="1"/>
  <c r="O2012" i="2"/>
  <c r="P2012" i="2" s="1"/>
  <c r="X74" i="2"/>
  <c r="Y74" i="2" s="1"/>
  <c r="X72" i="2"/>
  <c r="Y72" i="2" s="1"/>
  <c r="X71" i="2"/>
  <c r="Y71" i="2" s="1"/>
  <c r="X70" i="2"/>
  <c r="Y70" i="2" s="1"/>
  <c r="X69" i="2"/>
  <c r="Y69" i="2" s="1"/>
  <c r="X68" i="2"/>
  <c r="Y68" i="2" s="1"/>
  <c r="O2698" i="2"/>
  <c r="P2698" i="2" s="1"/>
  <c r="O2681" i="2"/>
  <c r="P2681" i="2" s="1"/>
  <c r="O2682" i="2"/>
  <c r="P2682" i="2" s="1"/>
  <c r="O2683" i="2"/>
  <c r="P2683" i="2" s="1"/>
  <c r="O2684" i="2"/>
  <c r="P2684" i="2" s="1"/>
  <c r="X1366" i="2"/>
  <c r="Y1366" i="2" s="1"/>
  <c r="O1366" i="2"/>
  <c r="P1366" i="2" s="1"/>
  <c r="X1350" i="2"/>
  <c r="Y1350" i="2" s="1"/>
  <c r="X1351" i="2"/>
  <c r="Y1351" i="2" s="1"/>
  <c r="X1352" i="2"/>
  <c r="Y1352" i="2" s="1"/>
  <c r="X1353" i="2"/>
  <c r="Y1353" i="2" s="1"/>
  <c r="X1354" i="2"/>
  <c r="Y1354" i="2" s="1"/>
  <c r="O1350" i="2"/>
  <c r="P1350" i="2" s="1"/>
  <c r="O1351" i="2"/>
  <c r="P1351" i="2" s="1"/>
  <c r="O1352" i="2"/>
  <c r="P1352" i="2" s="1"/>
  <c r="O1353" i="2"/>
  <c r="P1353" i="2" s="1"/>
  <c r="O1354" i="2"/>
  <c r="P1354" i="2" s="1"/>
  <c r="O1151" i="2"/>
  <c r="P1151" i="2" s="1"/>
  <c r="O1673" i="2"/>
  <c r="P1673" i="2" s="1"/>
  <c r="O1686" i="2"/>
  <c r="P1686" i="2" s="1"/>
  <c r="O1685" i="2"/>
  <c r="P1685" i="2" s="1"/>
  <c r="O1684" i="2"/>
  <c r="P1684" i="2" s="1"/>
  <c r="O1683" i="2"/>
  <c r="P1683" i="2" s="1"/>
  <c r="O1682" i="2"/>
  <c r="P1682" i="2" s="1"/>
  <c r="O1681" i="2"/>
  <c r="P1681" i="2" s="1"/>
  <c r="O1680" i="2"/>
  <c r="P1680" i="2" s="1"/>
  <c r="O1489" i="2"/>
  <c r="P1489" i="2" s="1"/>
  <c r="O1490" i="2"/>
  <c r="P1490" i="2" s="1"/>
  <c r="O2739" i="2"/>
  <c r="P2739" i="2" s="1"/>
  <c r="O2724" i="2"/>
  <c r="P2724" i="2" s="1"/>
  <c r="O2613" i="2"/>
  <c r="P2613" i="2" s="1"/>
  <c r="O2612" i="2"/>
  <c r="P2612" i="2" s="1"/>
  <c r="O1860" i="2"/>
  <c r="P1860" i="2" s="1"/>
  <c r="O1855" i="2"/>
  <c r="P1855" i="2" s="1"/>
  <c r="X981" i="2"/>
  <c r="Y981" i="2" s="1"/>
  <c r="X980" i="2"/>
  <c r="Y980" i="2" s="1"/>
  <c r="X979" i="2"/>
  <c r="Y979" i="2" s="1"/>
  <c r="X978" i="2"/>
  <c r="Y978" i="2" s="1"/>
  <c r="X977" i="2"/>
  <c r="Y977" i="2" s="1"/>
  <c r="X976" i="2"/>
  <c r="Y976" i="2" s="1"/>
  <c r="O978" i="2"/>
  <c r="P978" i="2" s="1"/>
  <c r="O979" i="2"/>
  <c r="P979" i="2" s="1"/>
  <c r="O980" i="2"/>
  <c r="P980" i="2" s="1"/>
  <c r="O981" i="2"/>
  <c r="P981" i="2" s="1"/>
  <c r="O3425" i="2"/>
  <c r="P3425" i="2" s="1"/>
  <c r="O1040" i="2"/>
  <c r="P1040" i="2" s="1"/>
  <c r="O1041" i="2"/>
  <c r="P1041" i="2" s="1"/>
  <c r="O1042" i="2"/>
  <c r="P1042" i="2" s="1"/>
  <c r="O2212" i="2"/>
  <c r="P2212" i="2" s="1"/>
  <c r="O2209" i="2"/>
  <c r="P2209" i="2" s="1"/>
  <c r="O1093" i="2"/>
  <c r="P1093" i="2" s="1"/>
  <c r="O1092" i="2"/>
  <c r="P1092" i="2" s="1"/>
  <c r="O910" i="2"/>
  <c r="P910" i="2" s="1"/>
  <c r="O909" i="2"/>
  <c r="P909" i="2" s="1"/>
  <c r="O907" i="2"/>
  <c r="P907" i="2" s="1"/>
  <c r="O908" i="2"/>
  <c r="P908" i="2" s="1"/>
  <c r="X896" i="2"/>
  <c r="Y896" i="2" s="1"/>
  <c r="X889" i="2"/>
  <c r="Y889" i="2" s="1"/>
  <c r="O2001" i="2"/>
  <c r="P2001" i="2" s="1"/>
  <c r="O2000" i="2"/>
  <c r="P2000" i="2" s="1"/>
  <c r="O1999" i="2"/>
  <c r="P1999" i="2" s="1"/>
  <c r="O1998" i="2"/>
  <c r="P1998" i="2" s="1"/>
  <c r="O1577" i="2"/>
  <c r="P1577" i="2" s="1"/>
  <c r="O1575" i="2"/>
  <c r="P1575" i="2" s="1"/>
  <c r="O1414" i="2"/>
  <c r="P1414" i="2" s="1"/>
  <c r="O1413" i="2"/>
  <c r="P1413" i="2" s="1"/>
  <c r="O1412" i="2"/>
  <c r="P1412" i="2" s="1"/>
  <c r="O1411" i="2"/>
  <c r="P1411" i="2" s="1"/>
  <c r="O1410" i="2"/>
  <c r="P1410" i="2" s="1"/>
  <c r="O1409" i="2"/>
  <c r="P1409" i="2" s="1"/>
  <c r="O1408" i="2"/>
  <c r="P1408" i="2" s="1"/>
  <c r="O1513" i="2"/>
  <c r="P1513" i="2" s="1"/>
  <c r="O1512" i="2"/>
  <c r="P1512" i="2" s="1"/>
  <c r="O1772" i="2"/>
  <c r="P1772" i="2" s="1"/>
  <c r="X905" i="2"/>
  <c r="Y905" i="2" s="1"/>
  <c r="O902" i="2"/>
  <c r="P902" i="2" s="1"/>
  <c r="O938" i="2"/>
  <c r="P938" i="2" s="1"/>
  <c r="O1377" i="2"/>
  <c r="P1377" i="2" s="1"/>
  <c r="O1378" i="2"/>
  <c r="P1378" i="2" s="1"/>
  <c r="O1379" i="2"/>
  <c r="P1379" i="2" s="1"/>
  <c r="O2449" i="2"/>
  <c r="P2449" i="2" s="1"/>
  <c r="O2450" i="2"/>
  <c r="P2450" i="2" s="1"/>
  <c r="O2451" i="2"/>
  <c r="P2451" i="2" s="1"/>
  <c r="O2452" i="2"/>
  <c r="P2452" i="2" s="1"/>
  <c r="O2453" i="2"/>
  <c r="P2453" i="2" s="1"/>
  <c r="O2454" i="2"/>
  <c r="P2454" i="2" s="1"/>
  <c r="O2455" i="2"/>
  <c r="P2455" i="2" s="1"/>
  <c r="O2457" i="2"/>
  <c r="P2457" i="2" s="1"/>
  <c r="X2403" i="2"/>
  <c r="X2568" i="2"/>
  <c r="Y2568" i="2" s="1"/>
  <c r="X3277" i="2"/>
  <c r="Y3277" i="2" s="1"/>
  <c r="O3276" i="2"/>
  <c r="P3276" i="2" s="1"/>
  <c r="O3275" i="2"/>
  <c r="P3275" i="2" s="1"/>
  <c r="O1334" i="2"/>
  <c r="P1334" i="2" s="1"/>
  <c r="O1335" i="2"/>
  <c r="P1335" i="2" s="1"/>
  <c r="O1336" i="2"/>
  <c r="P1336" i="2" s="1"/>
  <c r="X2763" i="2"/>
  <c r="Y2763" i="2" s="1"/>
  <c r="X2762" i="2"/>
  <c r="Y2762" i="2" s="1"/>
  <c r="O2761" i="2"/>
  <c r="P2761" i="2" s="1"/>
  <c r="O2762" i="2"/>
  <c r="P2762" i="2" s="1"/>
  <c r="P2763" i="2"/>
  <c r="O2764" i="2"/>
  <c r="P2764" i="2" s="1"/>
  <c r="O2767" i="2"/>
  <c r="P2767" i="2" s="1"/>
  <c r="X2735" i="2"/>
  <c r="Y2735" i="2" s="1"/>
  <c r="X2733" i="2"/>
  <c r="Y2733" i="2" s="1"/>
  <c r="O2201" i="2"/>
  <c r="P2201" i="2" s="1"/>
  <c r="O2197" i="2"/>
  <c r="P2197" i="2" s="1"/>
  <c r="O2198" i="2"/>
  <c r="P2198" i="2" s="1"/>
  <c r="O2199" i="2"/>
  <c r="P2199" i="2" s="1"/>
  <c r="O2200" i="2"/>
  <c r="P2200" i="2" s="1"/>
  <c r="X1699" i="2"/>
  <c r="Y1699" i="2" s="1"/>
  <c r="X1698" i="2"/>
  <c r="Y1698" i="2" s="1"/>
  <c r="O1697" i="2"/>
  <c r="P1697" i="2" s="1"/>
  <c r="O2064" i="2"/>
  <c r="P2064" i="2" s="1"/>
  <c r="X39" i="2"/>
  <c r="Y3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727" i="2"/>
  <c r="P727" i="2" s="1"/>
  <c r="O726" i="2"/>
  <c r="P726" i="2" s="1"/>
  <c r="O725" i="2"/>
  <c r="P725" i="2" s="1"/>
  <c r="X2962" i="2"/>
  <c r="Y2962" i="2" s="1"/>
  <c r="X2961" i="2"/>
  <c r="Y2961" i="2" s="1"/>
  <c r="X584" i="2"/>
  <c r="Y584" i="2" s="1"/>
  <c r="O1507" i="2"/>
  <c r="P1507" i="2" s="1"/>
  <c r="O1509" i="2"/>
  <c r="P1509" i="2" s="1"/>
  <c r="X135" i="2"/>
  <c r="Y135" i="2" s="1"/>
  <c r="O137" i="2"/>
  <c r="P137" i="2" s="1"/>
  <c r="O135" i="2"/>
  <c r="P135" i="2" s="1"/>
  <c r="O134" i="2"/>
  <c r="P134" i="2" s="1"/>
  <c r="X148" i="2"/>
  <c r="Y148" i="2" s="1"/>
  <c r="X149" i="2"/>
  <c r="Y149" i="2" s="1"/>
  <c r="X151" i="2"/>
  <c r="Y151" i="2" s="1"/>
  <c r="P335" i="2"/>
  <c r="P336" i="2"/>
  <c r="O337" i="2"/>
  <c r="P337" i="2" s="1"/>
  <c r="O321" i="2"/>
  <c r="P321" i="2" s="1"/>
  <c r="O1170" i="2"/>
  <c r="P1170" i="2" s="1"/>
  <c r="O1169" i="2"/>
  <c r="P1169" i="2" s="1"/>
  <c r="O1106" i="2"/>
  <c r="P1106" i="2" s="1"/>
  <c r="O1107" i="2"/>
  <c r="P1107" i="2" s="1"/>
  <c r="O1108" i="2"/>
  <c r="P1108" i="2" s="1"/>
  <c r="O1109" i="2"/>
  <c r="P1109" i="2" s="1"/>
  <c r="O1110" i="2"/>
  <c r="P1110" i="2" s="1"/>
  <c r="O1111" i="2"/>
  <c r="P1111" i="2" s="1"/>
  <c r="O3391" i="2"/>
  <c r="P3391" i="2" s="1"/>
  <c r="O3392" i="2"/>
  <c r="P3392" i="2" s="1"/>
  <c r="O3393" i="2"/>
  <c r="P3393" i="2" s="1"/>
  <c r="O3390" i="2"/>
  <c r="P3390" i="2" s="1"/>
  <c r="O2024" i="2"/>
  <c r="P2024" i="2" s="1"/>
  <c r="O2027" i="2"/>
  <c r="P2027" i="2" s="1"/>
  <c r="X518" i="2"/>
  <c r="Y518" i="2" s="1"/>
  <c r="O2900" i="2"/>
  <c r="P2900" i="2" s="1"/>
  <c r="O2137" i="2"/>
  <c r="P2137" i="2" s="1"/>
  <c r="O2136" i="2"/>
  <c r="P2136" i="2" s="1"/>
  <c r="X1965" i="2"/>
  <c r="Y1965" i="2" s="1"/>
  <c r="X689" i="2"/>
  <c r="Y689" i="2" s="1"/>
  <c r="X1018" i="2"/>
  <c r="Y1018" i="2" s="1"/>
  <c r="O1014" i="2"/>
  <c r="P1014" i="2" s="1"/>
  <c r="O1015" i="2"/>
  <c r="P1015" i="2" s="1"/>
  <c r="O538" i="2"/>
  <c r="P538" i="2" s="1"/>
  <c r="O539" i="2"/>
  <c r="P539" i="2" s="1"/>
  <c r="O540" i="2"/>
  <c r="P540" i="2" s="1"/>
  <c r="O541" i="2"/>
  <c r="P541" i="2" s="1"/>
  <c r="O77" i="2"/>
  <c r="P77" i="2" s="1"/>
  <c r="O102" i="2"/>
  <c r="P102" i="2" s="1"/>
  <c r="X2590" i="2"/>
  <c r="Y2590" i="2" s="1"/>
  <c r="X2591" i="2"/>
  <c r="Y2591" i="2" s="1"/>
  <c r="O2590" i="2"/>
  <c r="P2590" i="2" s="1"/>
  <c r="O2591" i="2"/>
  <c r="P2591" i="2" s="1"/>
  <c r="O2592" i="2"/>
  <c r="P2592" i="2" s="1"/>
  <c r="O717" i="2"/>
  <c r="P717" i="2" s="1"/>
  <c r="O718" i="2"/>
  <c r="P718" i="2" s="1"/>
  <c r="O719" i="2"/>
  <c r="P719" i="2" s="1"/>
  <c r="O720" i="2"/>
  <c r="P720" i="2" s="1"/>
  <c r="O722" i="2"/>
  <c r="P722" i="2" s="1"/>
  <c r="X1959" i="2"/>
  <c r="Y1959" i="2" s="1"/>
  <c r="X1960" i="2"/>
  <c r="Y1960" i="2" s="1"/>
  <c r="X1961" i="2"/>
  <c r="Y1961" i="2" s="1"/>
  <c r="X1962" i="2"/>
  <c r="Y1962" i="2" s="1"/>
  <c r="X1068" i="2"/>
  <c r="Y1068" i="2" s="1"/>
  <c r="O1063" i="2"/>
  <c r="P1063" i="2" s="1"/>
  <c r="O1064" i="2"/>
  <c r="P1064" i="2" s="1"/>
  <c r="O1065" i="2"/>
  <c r="P1065" i="2" s="1"/>
  <c r="O626" i="2"/>
  <c r="P626" i="2" s="1"/>
  <c r="O625" i="2"/>
  <c r="P625" i="2" s="1"/>
  <c r="O624" i="2"/>
  <c r="P624" i="2" s="1"/>
  <c r="O623" i="2"/>
  <c r="P623" i="2" s="1"/>
  <c r="X832" i="2"/>
  <c r="Y832" i="2" s="1"/>
  <c r="X833" i="2"/>
  <c r="Y833" i="2" s="1"/>
  <c r="X834" i="2"/>
  <c r="Y834" i="2" s="1"/>
  <c r="X835" i="2"/>
  <c r="Y835" i="2" s="1"/>
  <c r="X836" i="2"/>
  <c r="Y836" i="2" s="1"/>
  <c r="X837" i="2"/>
  <c r="Y837" i="2" s="1"/>
  <c r="X3176" i="2"/>
  <c r="Y3176" i="2" s="1"/>
  <c r="O448" i="2"/>
  <c r="P448" i="2" s="1"/>
  <c r="O446" i="2"/>
  <c r="P446" i="2" s="1"/>
  <c r="O447" i="2"/>
  <c r="P447" i="2" s="1"/>
  <c r="X3189" i="2"/>
  <c r="Y3189" i="2" s="1"/>
  <c r="X3190" i="2"/>
  <c r="Y3190" i="2" s="1"/>
  <c r="X3191" i="2"/>
  <c r="Y3191" i="2" s="1"/>
  <c r="X3192" i="2"/>
  <c r="Y3192" i="2" s="1"/>
  <c r="X3193" i="2"/>
  <c r="Y3193" i="2" s="1"/>
  <c r="X3194" i="2"/>
  <c r="Y3194" i="2" s="1"/>
  <c r="X3196" i="2"/>
  <c r="Y3196" i="2" s="1"/>
  <c r="X3197" i="2"/>
  <c r="Y3197" i="2" s="1"/>
  <c r="X3201" i="2"/>
  <c r="Y3201" i="2" s="1"/>
  <c r="X3202" i="2"/>
  <c r="Y3202" i="2" s="1"/>
  <c r="X3203" i="2"/>
  <c r="Y3203" i="2" s="1"/>
  <c r="X3204" i="2"/>
  <c r="Y3204" i="2" s="1"/>
  <c r="O3189" i="2"/>
  <c r="P3189" i="2" s="1"/>
  <c r="O3190" i="2"/>
  <c r="P3190" i="2" s="1"/>
  <c r="O3191" i="2"/>
  <c r="P3191" i="2" s="1"/>
  <c r="O3192" i="2"/>
  <c r="P3192" i="2" s="1"/>
  <c r="O3193" i="2"/>
  <c r="P3193" i="2" s="1"/>
  <c r="O3194" i="2"/>
  <c r="P3194" i="2" s="1"/>
  <c r="O3195" i="2"/>
  <c r="P3195" i="2" s="1"/>
  <c r="O3196" i="2"/>
  <c r="P3196" i="2" s="1"/>
  <c r="O1143" i="2"/>
  <c r="P1143" i="2" s="1"/>
  <c r="O1142" i="2"/>
  <c r="P1142" i="2" s="1"/>
  <c r="O1141" i="2"/>
  <c r="P1141" i="2" s="1"/>
  <c r="O1140" i="2"/>
  <c r="P1140" i="2" s="1"/>
  <c r="O1139" i="2"/>
  <c r="P1139" i="2" s="1"/>
  <c r="O1364" i="2"/>
  <c r="P1364" i="2" s="1"/>
  <c r="O1363" i="2"/>
  <c r="P1363" i="2" s="1"/>
  <c r="O1362" i="2"/>
  <c r="P1362" i="2" s="1"/>
  <c r="O2584" i="2"/>
  <c r="P2584" i="2" s="1"/>
  <c r="O2585" i="2"/>
  <c r="P2585" i="2" s="1"/>
  <c r="O2586" i="2"/>
  <c r="P2586" i="2" s="1"/>
  <c r="O2587" i="2"/>
  <c r="P2587" i="2" s="1"/>
  <c r="O2235" i="2"/>
  <c r="P2235" i="2" s="1"/>
  <c r="O2236" i="2"/>
  <c r="P2236" i="2" s="1"/>
  <c r="O2237" i="2"/>
  <c r="P2237" i="2" s="1"/>
  <c r="O2238" i="2"/>
  <c r="P2238" i="2" s="1"/>
  <c r="O2239" i="2"/>
  <c r="P2239" i="2" s="1"/>
  <c r="O2240" i="2"/>
  <c r="P2240" i="2" s="1"/>
  <c r="X2235" i="2"/>
  <c r="Y2235" i="2" s="1"/>
  <c r="X2236" i="2"/>
  <c r="Y2236" i="2" s="1"/>
  <c r="X2237" i="2"/>
  <c r="Y2237" i="2" s="1"/>
  <c r="X2238" i="2"/>
  <c r="Y2238" i="2" s="1"/>
  <c r="X2239" i="2"/>
  <c r="Y2239" i="2" s="1"/>
  <c r="X2240" i="2"/>
  <c r="Y2240" i="2" s="1"/>
  <c r="O716" i="2"/>
  <c r="P716" i="2" s="1"/>
  <c r="X716" i="2"/>
  <c r="Y716" i="2" s="1"/>
  <c r="X2730" i="2"/>
  <c r="Y2730" i="2" s="1"/>
  <c r="X2731" i="2"/>
  <c r="Y2731" i="2" s="1"/>
  <c r="X2732" i="2"/>
  <c r="Y2732" i="2" s="1"/>
  <c r="O2730" i="2"/>
  <c r="P2730" i="2" s="1"/>
  <c r="O2731" i="2"/>
  <c r="P2731" i="2" s="1"/>
  <c r="O436" i="2"/>
  <c r="P436" i="2" s="1"/>
  <c r="O2376" i="2"/>
  <c r="P2376" i="2" s="1"/>
  <c r="X2726" i="2"/>
  <c r="Y2726" i="2" s="1"/>
  <c r="O2576" i="2"/>
  <c r="P2576" i="2" s="1"/>
  <c r="O2575" i="2"/>
  <c r="P2575" i="2" s="1"/>
  <c r="O3324" i="2"/>
  <c r="P3324" i="2" s="1"/>
  <c r="O3448" i="2"/>
  <c r="P3448" i="2" s="1"/>
  <c r="X3445" i="2"/>
  <c r="Y3445" i="2" s="1"/>
  <c r="X3010" i="2"/>
  <c r="Y3010" i="2" s="1"/>
  <c r="O3007" i="2"/>
  <c r="P3007" i="2" s="1"/>
  <c r="O3491" i="2"/>
  <c r="P3491" i="2" s="1"/>
  <c r="O2990" i="2"/>
  <c r="P2990" i="2" s="1"/>
  <c r="O2980" i="2"/>
  <c r="P2980" i="2" s="1"/>
  <c r="X2979" i="2"/>
  <c r="Y2979" i="2" s="1"/>
  <c r="X3306" i="2"/>
  <c r="Y3306" i="2" s="1"/>
  <c r="X3307" i="2"/>
  <c r="Y3307" i="2" s="1"/>
  <c r="X3308" i="2"/>
  <c r="Y3308" i="2" s="1"/>
  <c r="X3309" i="2"/>
  <c r="Y3309" i="2" s="1"/>
  <c r="X3310" i="2"/>
  <c r="Y3310" i="2" s="1"/>
  <c r="X3311" i="2"/>
  <c r="Y3311" i="2" s="1"/>
  <c r="X3312" i="2"/>
  <c r="Y3312" i="2" s="1"/>
  <c r="X3313" i="2"/>
  <c r="Y3313" i="2" s="1"/>
  <c r="O3306" i="2"/>
  <c r="P3306" i="2" s="1"/>
  <c r="O3307" i="2"/>
  <c r="P3307" i="2" s="1"/>
  <c r="O3308" i="2"/>
  <c r="P3308" i="2" s="1"/>
  <c r="O3309" i="2"/>
  <c r="P3309" i="2" s="1"/>
  <c r="O3310" i="2"/>
  <c r="P3310" i="2" s="1"/>
  <c r="O3311" i="2"/>
  <c r="P3311" i="2" s="1"/>
  <c r="O3312" i="2"/>
  <c r="P3312" i="2" s="1"/>
  <c r="O2974" i="2"/>
  <c r="P2974" i="2" s="1"/>
  <c r="X2999" i="2"/>
  <c r="Y2999" i="2" s="1"/>
  <c r="O2290" i="2"/>
  <c r="P2290" i="2" s="1"/>
  <c r="X2154" i="2"/>
  <c r="Y2154" i="2" s="1"/>
  <c r="X2155" i="2"/>
  <c r="Y2155" i="2" s="1"/>
  <c r="X2156" i="2"/>
  <c r="Y2156" i="2" s="1"/>
  <c r="X2157" i="2"/>
  <c r="Y2157" i="2" s="1"/>
  <c r="X2158" i="2"/>
  <c r="Y2158" i="2" s="1"/>
  <c r="X2159" i="2"/>
  <c r="Y2159" i="2" s="1"/>
  <c r="X2162" i="2"/>
  <c r="Y2162" i="2" s="1"/>
  <c r="X2163" i="2"/>
  <c r="Y2163" i="2" s="1"/>
  <c r="X2826" i="2"/>
  <c r="Y2826" i="2" s="1"/>
  <c r="O2792" i="2"/>
  <c r="P2792" i="2" s="1"/>
  <c r="O2962" i="2"/>
  <c r="P2962" i="2" s="1"/>
  <c r="O2961" i="2"/>
  <c r="P2961" i="2" s="1"/>
  <c r="O2953" i="2"/>
  <c r="P2953" i="2" s="1"/>
  <c r="O2649" i="2"/>
  <c r="P2649" i="2" s="1"/>
  <c r="X2638" i="2"/>
  <c r="Y2638" i="2" s="1"/>
  <c r="X2636" i="2"/>
  <c r="Y2636" i="2" s="1"/>
  <c r="X2635" i="2"/>
  <c r="Y2635" i="2" s="1"/>
  <c r="X2634" i="2"/>
  <c r="Y2634" i="2" s="1"/>
  <c r="X2633" i="2"/>
  <c r="Y2633" i="2" s="1"/>
  <c r="O2633" i="2"/>
  <c r="P2633" i="2" s="1"/>
  <c r="X2632" i="2"/>
  <c r="Y2632" i="2" s="1"/>
  <c r="O2632" i="2"/>
  <c r="P2632" i="2" s="1"/>
  <c r="X2675" i="2"/>
  <c r="Y2675" i="2" s="1"/>
  <c r="O2675" i="2"/>
  <c r="P2675" i="2" s="1"/>
  <c r="X2674" i="2"/>
  <c r="Y2674" i="2" s="1"/>
  <c r="X2673" i="2"/>
  <c r="Y2673" i="2" s="1"/>
  <c r="X2672" i="2"/>
  <c r="Y2672" i="2" s="1"/>
  <c r="O2697" i="2"/>
  <c r="P2697" i="2" s="1"/>
  <c r="X2686" i="2"/>
  <c r="Y2686" i="2" s="1"/>
  <c r="X1295" i="2"/>
  <c r="Y1295" i="2" s="1"/>
  <c r="O1294" i="2"/>
  <c r="P1294" i="2" s="1"/>
  <c r="O1295" i="2"/>
  <c r="P1295" i="2" s="1"/>
  <c r="X1474" i="2"/>
  <c r="Y1474" i="2" s="1"/>
  <c r="X1471" i="2"/>
  <c r="Y1471" i="2" s="1"/>
  <c r="X1005" i="2"/>
  <c r="Y1005" i="2" s="1"/>
  <c r="X1002" i="2"/>
  <c r="Y1002" i="2" s="1"/>
  <c r="X1001" i="2"/>
  <c r="Y1001" i="2" s="1"/>
  <c r="X1000" i="2"/>
  <c r="Y1000" i="2" s="1"/>
  <c r="O999" i="2"/>
  <c r="P999" i="2" s="1"/>
  <c r="O998" i="2"/>
  <c r="P998" i="2" s="1"/>
  <c r="O997" i="2"/>
  <c r="P997" i="2" s="1"/>
  <c r="X2839" i="2"/>
  <c r="Y2839" i="2" s="1"/>
  <c r="X2838" i="2"/>
  <c r="Y2838" i="2" s="1"/>
  <c r="X2837" i="2"/>
  <c r="Y2837" i="2" s="1"/>
  <c r="X2836" i="2"/>
  <c r="Y2836" i="2" s="1"/>
  <c r="X2835" i="2"/>
  <c r="Y2835" i="2" s="1"/>
  <c r="O2834" i="2"/>
  <c r="P2834" i="2" s="1"/>
  <c r="O2461" i="2"/>
  <c r="P2461" i="2" s="1"/>
  <c r="O2462" i="2"/>
  <c r="P2462" i="2" s="1"/>
  <c r="O838" i="2"/>
  <c r="P838" i="2" s="1"/>
  <c r="O837" i="2"/>
  <c r="P837" i="2" s="1"/>
  <c r="O2528" i="2"/>
  <c r="P2528" i="2" s="1"/>
  <c r="X1697" i="2"/>
  <c r="Y1697" i="2" s="1"/>
  <c r="O2562" i="2"/>
  <c r="P2562" i="2" s="1"/>
  <c r="O2564" i="2"/>
  <c r="P2564" i="2" s="1"/>
  <c r="O2553" i="2"/>
  <c r="P2553" i="2" s="1"/>
  <c r="O2554" i="2"/>
  <c r="P2554" i="2" s="1"/>
  <c r="O2555" i="2"/>
  <c r="P2555" i="2" s="1"/>
  <c r="O2556" i="2"/>
  <c r="P2556" i="2" s="1"/>
  <c r="O2557" i="2"/>
  <c r="P2557" i="2" s="1"/>
  <c r="O2558" i="2"/>
  <c r="P2558" i="2" s="1"/>
  <c r="O2559" i="2"/>
  <c r="P2559" i="2" s="1"/>
  <c r="O2560" i="2"/>
  <c r="P2560" i="2" s="1"/>
  <c r="O2561" i="2"/>
  <c r="P2561" i="2" s="1"/>
  <c r="O2394" i="2"/>
  <c r="P2394" i="2" s="1"/>
  <c r="O2314" i="2"/>
  <c r="P2314" i="2" s="1"/>
  <c r="O2942" i="2"/>
  <c r="P2942" i="2" s="1"/>
  <c r="O1423" i="2"/>
  <c r="P1423" i="2" s="1"/>
  <c r="O855" i="2"/>
  <c r="P855" i="2" s="1"/>
  <c r="O828" i="2"/>
  <c r="P828" i="2" s="1"/>
  <c r="O827" i="2"/>
  <c r="P827" i="2" s="1"/>
  <c r="X824" i="2"/>
  <c r="Y824" i="2" s="1"/>
  <c r="X825" i="2"/>
  <c r="Y825" i="2" s="1"/>
  <c r="O2257" i="2"/>
  <c r="P2257" i="2" s="1"/>
  <c r="O2256" i="2"/>
  <c r="P2256" i="2" s="1"/>
  <c r="O2279" i="2"/>
  <c r="P2279" i="2" s="1"/>
  <c r="O2396" i="2"/>
  <c r="P2396" i="2" s="1"/>
  <c r="O2397" i="2"/>
  <c r="P2397" i="2" s="1"/>
  <c r="O2398" i="2"/>
  <c r="P2398" i="2" s="1"/>
  <c r="O2399" i="2"/>
  <c r="P2399" i="2" s="1"/>
  <c r="O2400" i="2"/>
  <c r="P2400" i="2" s="1"/>
  <c r="O1505" i="2"/>
  <c r="P1505" i="2" s="1"/>
  <c r="O1503" i="2"/>
  <c r="P1503" i="2" s="1"/>
  <c r="O1502" i="2"/>
  <c r="P1502" i="2" s="1"/>
  <c r="O1501" i="2"/>
  <c r="P1501" i="2" s="1"/>
  <c r="O1453" i="2"/>
  <c r="P1453" i="2" s="1"/>
  <c r="O1668" i="2"/>
  <c r="P1668" i="2" s="1"/>
  <c r="O1666" i="2"/>
  <c r="P1666" i="2" s="1"/>
  <c r="O1665" i="2"/>
  <c r="P1665" i="2" s="1"/>
  <c r="O1664" i="2"/>
  <c r="P1664" i="2" s="1"/>
  <c r="O1663" i="2"/>
  <c r="P1663" i="2" s="1"/>
  <c r="O1662" i="2"/>
  <c r="P1662" i="2" s="1"/>
  <c r="O1626" i="2"/>
  <c r="P1626" i="2" s="1"/>
  <c r="O1622" i="2"/>
  <c r="P1622" i="2" s="1"/>
  <c r="O1623" i="2"/>
  <c r="P1623" i="2" s="1"/>
  <c r="O1624" i="2"/>
  <c r="P1624" i="2" s="1"/>
  <c r="O1625" i="2"/>
  <c r="P1625" i="2" s="1"/>
  <c r="O1254" i="2"/>
  <c r="P1254" i="2" s="1"/>
  <c r="O1255" i="2"/>
  <c r="P1255" i="2" s="1"/>
  <c r="O1256" i="2"/>
  <c r="P1256" i="2" s="1"/>
  <c r="O1257" i="2"/>
  <c r="P1257" i="2" s="1"/>
  <c r="O1258" i="2"/>
  <c r="P1258" i="2" s="1"/>
  <c r="O1259" i="2"/>
  <c r="P1259" i="2" s="1"/>
  <c r="O1260" i="2"/>
  <c r="P1260" i="2" s="1"/>
  <c r="O1149" i="2"/>
  <c r="P1149" i="2" s="1"/>
  <c r="O1150" i="2"/>
  <c r="P1150" i="2" s="1"/>
  <c r="O1177" i="2"/>
  <c r="P1177" i="2" s="1"/>
  <c r="O1176" i="2"/>
  <c r="P1176" i="2" s="1"/>
  <c r="O1175" i="2"/>
  <c r="P1175" i="2" s="1"/>
  <c r="O1174" i="2"/>
  <c r="P1174" i="2" s="1"/>
  <c r="O1173" i="2"/>
  <c r="P1173" i="2" s="1"/>
  <c r="O1172" i="2"/>
  <c r="P1172" i="2" s="1"/>
  <c r="X1131" i="2"/>
  <c r="Y1131" i="2" s="1"/>
  <c r="O1195" i="2"/>
  <c r="P1195" i="2" s="1"/>
  <c r="O1197" i="2"/>
  <c r="P1197" i="2" s="1"/>
  <c r="O1198" i="2"/>
  <c r="P1198" i="2" s="1"/>
  <c r="O1199" i="2"/>
  <c r="P1199" i="2" s="1"/>
  <c r="O1194" i="2"/>
  <c r="P1194" i="2" s="1"/>
  <c r="O1753" i="2"/>
  <c r="P1753" i="2" s="1"/>
  <c r="O1754" i="2"/>
  <c r="P1754" i="2" s="1"/>
  <c r="O1756" i="2"/>
  <c r="P1756" i="2" s="1"/>
  <c r="O2016" i="2"/>
  <c r="P2016" i="2" s="1"/>
  <c r="O2015" i="2"/>
  <c r="P2015" i="2" s="1"/>
  <c r="O2014" i="2"/>
  <c r="P2014" i="2" s="1"/>
  <c r="O1571" i="2"/>
  <c r="P1571" i="2" s="1"/>
  <c r="O1572" i="2"/>
  <c r="P1572" i="2" s="1"/>
  <c r="O1573" i="2"/>
  <c r="P1573" i="2" s="1"/>
  <c r="O1574" i="2"/>
  <c r="P1574" i="2" s="1"/>
  <c r="O1579" i="2"/>
  <c r="P1579" i="2" s="1"/>
  <c r="O1581" i="2"/>
  <c r="P1581" i="2" s="1"/>
  <c r="O2130" i="2"/>
  <c r="P2130" i="2" s="1"/>
  <c r="O2131" i="2"/>
  <c r="P2131" i="2" s="1"/>
  <c r="O2132" i="2"/>
  <c r="P2132" i="2" s="1"/>
  <c r="O2129" i="2"/>
  <c r="P2129" i="2" s="1"/>
  <c r="O925" i="2"/>
  <c r="P925" i="2" s="1"/>
  <c r="X3218" i="2"/>
  <c r="Y3218" i="2" s="1"/>
  <c r="X3219" i="2"/>
  <c r="Y3219" i="2" s="1"/>
  <c r="X3220" i="2"/>
  <c r="Y3220" i="2" s="1"/>
  <c r="O1252" i="2"/>
  <c r="P1252" i="2" s="1"/>
  <c r="O1251" i="2"/>
  <c r="P1251" i="2" s="1"/>
  <c r="O1250" i="2"/>
  <c r="P1250" i="2" s="1"/>
  <c r="O1249" i="2"/>
  <c r="P1249" i="2" s="1"/>
  <c r="O1248" i="2"/>
  <c r="P1248" i="2" s="1"/>
  <c r="O1247" i="2"/>
  <c r="P1247" i="2" s="1"/>
  <c r="O1246" i="2"/>
  <c r="P1246" i="2" s="1"/>
  <c r="O2813" i="2"/>
  <c r="P2813" i="2" s="1"/>
  <c r="O2814" i="2"/>
  <c r="P2814" i="2" s="1"/>
  <c r="O2815" i="2"/>
  <c r="P2815" i="2" s="1"/>
  <c r="O2816" i="2"/>
  <c r="P2816" i="2" s="1"/>
  <c r="O2817" i="2"/>
  <c r="P2817" i="2" s="1"/>
  <c r="O2818" i="2"/>
  <c r="P2818" i="2" s="1"/>
  <c r="O2819" i="2"/>
  <c r="P2819" i="2" s="1"/>
  <c r="O2820" i="2"/>
  <c r="P2820" i="2" s="1"/>
  <c r="O2821" i="2"/>
  <c r="P2821" i="2" s="1"/>
  <c r="O1488" i="2"/>
  <c r="P1488" i="2" s="1"/>
  <c r="O1487" i="2"/>
  <c r="P1487" i="2" s="1"/>
  <c r="O1486" i="2"/>
  <c r="P1486" i="2" s="1"/>
  <c r="O1485" i="2"/>
  <c r="P1485" i="2" s="1"/>
  <c r="O1208" i="2"/>
  <c r="P1208" i="2" s="1"/>
  <c r="O1209" i="2"/>
  <c r="P1209" i="2" s="1"/>
  <c r="O1210" i="2"/>
  <c r="P1210" i="2" s="1"/>
  <c r="O1211" i="2"/>
  <c r="P1211" i="2" s="1"/>
  <c r="O1212" i="2"/>
  <c r="P1212" i="2" s="1"/>
  <c r="O1218" i="2"/>
  <c r="P1218" i="2" s="1"/>
  <c r="O1219" i="2"/>
  <c r="P1219" i="2" s="1"/>
  <c r="O1220" i="2"/>
  <c r="P1220" i="2" s="1"/>
  <c r="O1221" i="2"/>
  <c r="P1221" i="2" s="1"/>
  <c r="O1223" i="2"/>
  <c r="P1223" i="2" s="1"/>
  <c r="O1224" i="2"/>
  <c r="P1224" i="2" s="1"/>
  <c r="O1226" i="2"/>
  <c r="P1226" i="2" s="1"/>
  <c r="X888" i="2"/>
  <c r="Y888" i="2" s="1"/>
  <c r="O887" i="2"/>
  <c r="P887" i="2" s="1"/>
  <c r="O886" i="2"/>
  <c r="P886" i="2" s="1"/>
  <c r="O2029" i="2"/>
  <c r="P2029" i="2" s="1"/>
  <c r="O2030" i="2"/>
  <c r="P2030" i="2" s="1"/>
  <c r="O2031" i="2"/>
  <c r="P2031" i="2" s="1"/>
  <c r="O2019" i="2"/>
  <c r="P2019" i="2" s="1"/>
  <c r="O2020" i="2"/>
  <c r="P2020" i="2" s="1"/>
  <c r="O2021" i="2"/>
  <c r="P2021" i="2" s="1"/>
  <c r="O2022" i="2"/>
  <c r="P2022" i="2" s="1"/>
  <c r="O2023" i="2"/>
  <c r="P2023" i="2" s="1"/>
  <c r="O1343" i="2"/>
  <c r="P1343" i="2" s="1"/>
  <c r="O1346" i="2"/>
  <c r="P1346" i="2" s="1"/>
  <c r="O1347" i="2"/>
  <c r="P1347" i="2" s="1"/>
  <c r="O1392" i="2"/>
  <c r="P1392" i="2" s="1"/>
  <c r="O1646" i="2"/>
  <c r="P1646" i="2" s="1"/>
  <c r="O1645" i="2"/>
  <c r="P1645" i="2" s="1"/>
  <c r="O1643" i="2"/>
  <c r="P1643" i="2" s="1"/>
  <c r="O1642" i="2"/>
  <c r="P1642" i="2" s="1"/>
  <c r="O1641" i="2"/>
  <c r="P1641" i="2" s="1"/>
  <c r="O1303" i="2"/>
  <c r="P1303" i="2" s="1"/>
  <c r="O1304" i="2"/>
  <c r="P1304" i="2" s="1"/>
  <c r="O1444" i="2"/>
  <c r="P1444" i="2" s="1"/>
  <c r="O1440" i="2"/>
  <c r="P1440" i="2" s="1"/>
  <c r="O1442" i="2"/>
  <c r="P1442" i="2" s="1"/>
  <c r="O1443" i="2"/>
  <c r="P1443" i="2" s="1"/>
  <c r="X1585" i="2"/>
  <c r="Y1585" i="2" s="1"/>
  <c r="X1586" i="2"/>
  <c r="Y1586" i="2" s="1"/>
  <c r="X1587" i="2"/>
  <c r="Y1587" i="2" s="1"/>
  <c r="X1588" i="2"/>
  <c r="Y1588" i="2" s="1"/>
  <c r="X1589" i="2"/>
  <c r="Y1589" i="2" s="1"/>
  <c r="O1585" i="2"/>
  <c r="P1585" i="2" s="1"/>
  <c r="O1587" i="2"/>
  <c r="P1587" i="2" s="1"/>
  <c r="O1588" i="2"/>
  <c r="P1588" i="2" s="1"/>
  <c r="O1589" i="2"/>
  <c r="P1589" i="2" s="1"/>
  <c r="O1590" i="2"/>
  <c r="P1590" i="2" s="1"/>
  <c r="O1591" i="2"/>
  <c r="P1591" i="2" s="1"/>
  <c r="O2776" i="2"/>
  <c r="P2776" i="2" s="1"/>
  <c r="O2777" i="2"/>
  <c r="P2777" i="2" s="1"/>
  <c r="O2778" i="2"/>
  <c r="P2778" i="2" s="1"/>
  <c r="X259" i="2"/>
  <c r="Y259" i="2" s="1"/>
  <c r="X1273" i="2"/>
  <c r="Y1273" i="2" s="1"/>
  <c r="X1274" i="2"/>
  <c r="Y1274" i="2" s="1"/>
  <c r="X1276" i="2"/>
  <c r="Y1276" i="2" s="1"/>
  <c r="O1273" i="2"/>
  <c r="P1273" i="2" s="1"/>
  <c r="O1274" i="2"/>
  <c r="P1274" i="2" s="1"/>
  <c r="O1275" i="2"/>
  <c r="P1275" i="2" s="1"/>
  <c r="O1276" i="2"/>
  <c r="P1276" i="2" s="1"/>
  <c r="O1277" i="2"/>
  <c r="P1277" i="2" s="1"/>
  <c r="X3175" i="2"/>
  <c r="Y3175" i="2" s="1"/>
  <c r="X3177" i="2"/>
  <c r="Y3177" i="2" s="1"/>
  <c r="O1856" i="2"/>
  <c r="P1856" i="2" s="1"/>
  <c r="O1857" i="2"/>
  <c r="P1857" i="2" s="1"/>
  <c r="O1859" i="2"/>
  <c r="P1859" i="2" s="1"/>
  <c r="O2254" i="2"/>
  <c r="P2254" i="2" s="1"/>
  <c r="O2189" i="2"/>
  <c r="P2189" i="2" s="1"/>
  <c r="O2190" i="2"/>
  <c r="P2190" i="2" s="1"/>
  <c r="O2191" i="2"/>
  <c r="P2191" i="2" s="1"/>
  <c r="O2193" i="2"/>
  <c r="P2193" i="2" s="1"/>
  <c r="O2135" i="2"/>
  <c r="P2135" i="2" s="1"/>
  <c r="O2134" i="2"/>
  <c r="P2134" i="2" s="1"/>
  <c r="O1356" i="2"/>
  <c r="P1356" i="2" s="1"/>
  <c r="O1357" i="2"/>
  <c r="P1357" i="2" s="1"/>
  <c r="O1358" i="2"/>
  <c r="P1358" i="2" s="1"/>
  <c r="O1359" i="2"/>
  <c r="P1359" i="2" s="1"/>
  <c r="O1360" i="2"/>
  <c r="P1360" i="2" s="1"/>
  <c r="O1024" i="2"/>
  <c r="P1024" i="2" s="1"/>
  <c r="O1025" i="2"/>
  <c r="P1025" i="2" s="1"/>
  <c r="O1026" i="2"/>
  <c r="P1026" i="2" s="1"/>
  <c r="O1322" i="2"/>
  <c r="P1322" i="2" s="1"/>
  <c r="O1323" i="2"/>
  <c r="P1323" i="2" s="1"/>
  <c r="O1324" i="2"/>
  <c r="P1324" i="2" s="1"/>
  <c r="O1325" i="2"/>
  <c r="P1325" i="2" s="1"/>
  <c r="O1327" i="2"/>
  <c r="P1327" i="2" s="1"/>
  <c r="O1328" i="2"/>
  <c r="P1328" i="2" s="1"/>
  <c r="O1311" i="2"/>
  <c r="P1311" i="2" s="1"/>
  <c r="O1312" i="2"/>
  <c r="P1312" i="2" s="1"/>
  <c r="O1313" i="2"/>
  <c r="P1313" i="2" s="1"/>
  <c r="O1315" i="2"/>
  <c r="P1315" i="2" s="1"/>
  <c r="O1316" i="2"/>
  <c r="P1316" i="2" s="1"/>
  <c r="O1317" i="2"/>
  <c r="P1317" i="2" s="1"/>
  <c r="O1320" i="2"/>
  <c r="P1320" i="2" s="1"/>
  <c r="X2811" i="2"/>
  <c r="Y2811" i="2" s="1"/>
  <c r="O3162" i="2"/>
  <c r="P3162" i="2" s="1"/>
  <c r="O3160" i="2"/>
  <c r="P3160" i="2" s="1"/>
  <c r="O1967" i="2"/>
  <c r="P1967" i="2" s="1"/>
  <c r="O1968" i="2"/>
  <c r="P1968" i="2" s="1"/>
  <c r="O1969" i="2"/>
  <c r="P1969" i="2" s="1"/>
  <c r="O1971" i="2"/>
  <c r="P1971" i="2" s="1"/>
  <c r="O1972" i="2"/>
  <c r="P1972" i="2" s="1"/>
  <c r="O3142" i="2"/>
  <c r="P3142" i="2" s="1"/>
  <c r="O3143" i="2"/>
  <c r="P3143" i="2" s="1"/>
  <c r="O3144" i="2"/>
  <c r="P3144" i="2" s="1"/>
  <c r="O3141" i="2"/>
  <c r="P3141" i="2" s="1"/>
  <c r="O3137" i="2"/>
  <c r="P3137" i="2" s="1"/>
  <c r="O3134" i="2"/>
  <c r="P3134" i="2" s="1"/>
  <c r="O3133" i="2"/>
  <c r="P3133" i="2" s="1"/>
  <c r="O3132" i="2"/>
  <c r="P3132" i="2" s="1"/>
  <c r="O3131" i="2"/>
  <c r="P3131" i="2" s="1"/>
  <c r="O3130" i="2"/>
  <c r="P3130" i="2" s="1"/>
  <c r="O3129" i="2"/>
  <c r="P3129" i="2" s="1"/>
  <c r="O3128" i="2"/>
  <c r="P3128" i="2" s="1"/>
  <c r="O2447" i="2"/>
  <c r="P2447" i="2" s="1"/>
  <c r="O1554" i="2"/>
  <c r="P1554" i="2" s="1"/>
  <c r="O1555" i="2"/>
  <c r="P1555" i="2" s="1"/>
  <c r="O3153" i="2"/>
  <c r="P3153" i="2" s="1"/>
  <c r="O3152" i="2"/>
  <c r="P3152" i="2" s="1"/>
  <c r="O3122" i="2"/>
  <c r="P3122" i="2" s="1"/>
  <c r="O3123" i="2"/>
  <c r="P3123" i="2" s="1"/>
  <c r="O3124" i="2"/>
  <c r="P3124" i="2" s="1"/>
  <c r="O1031" i="2"/>
  <c r="P1031" i="2" s="1"/>
  <c r="O1032" i="2"/>
  <c r="P1032" i="2" s="1"/>
  <c r="O1033" i="2"/>
  <c r="P1033" i="2" s="1"/>
  <c r="O1034" i="2"/>
  <c r="P1034" i="2" s="1"/>
  <c r="O1035" i="2"/>
  <c r="P1035" i="2" s="1"/>
  <c r="O1036" i="2"/>
  <c r="P1036" i="2" s="1"/>
  <c r="O1037" i="2"/>
  <c r="P1037" i="2" s="1"/>
  <c r="O1038" i="2"/>
  <c r="P1038" i="2" s="1"/>
  <c r="O1039" i="2"/>
  <c r="P1039" i="2" s="1"/>
  <c r="X1349" i="2"/>
  <c r="Y1349" i="2" s="1"/>
  <c r="O1349" i="2"/>
  <c r="P1349" i="2" s="1"/>
  <c r="X907" i="2"/>
  <c r="Y907" i="2" s="1"/>
  <c r="X908" i="2"/>
  <c r="Y908" i="2" s="1"/>
  <c r="O2607" i="2"/>
  <c r="P2607" i="2" s="1"/>
  <c r="O2608" i="2"/>
  <c r="P2608" i="2" s="1"/>
  <c r="O2609" i="2"/>
  <c r="P2609" i="2" s="1"/>
  <c r="O2610" i="2"/>
  <c r="P2610" i="2" s="1"/>
  <c r="O2611" i="2"/>
  <c r="P2611" i="2" s="1"/>
  <c r="O2614" i="2"/>
  <c r="P2614" i="2" s="1"/>
  <c r="O2617" i="2"/>
  <c r="P2617" i="2" s="1"/>
  <c r="O2618" i="2"/>
  <c r="P2618" i="2" s="1"/>
  <c r="O2619" i="2"/>
  <c r="P2619" i="2" s="1"/>
  <c r="O2620" i="2"/>
  <c r="P2620" i="2" s="1"/>
  <c r="O1670" i="2"/>
  <c r="P1670" i="2" s="1"/>
  <c r="O1671" i="2"/>
  <c r="P1671" i="2" s="1"/>
  <c r="O1674" i="2"/>
  <c r="P1674" i="2" s="1"/>
  <c r="X3019" i="2"/>
  <c r="Y3019" i="2" s="1"/>
  <c r="X2724" i="2"/>
  <c r="Y2724" i="2" s="1"/>
  <c r="X2725" i="2"/>
  <c r="Y2725" i="2" s="1"/>
  <c r="O2714" i="2"/>
  <c r="P2714" i="2" s="1"/>
  <c r="O3049" i="2"/>
  <c r="P3049" i="2" s="1"/>
  <c r="X3263" i="2"/>
  <c r="Y3263" i="2" s="1"/>
  <c r="O3261" i="2"/>
  <c r="P3261" i="2" s="1"/>
  <c r="O3260" i="2"/>
  <c r="P3260" i="2" s="1"/>
  <c r="X2737" i="2"/>
  <c r="Y2737" i="2" s="1"/>
  <c r="X2738" i="2"/>
  <c r="Y2738" i="2" s="1"/>
  <c r="X2739" i="2"/>
  <c r="Y2739" i="2" s="1"/>
  <c r="X2740" i="2"/>
  <c r="Y2740" i="2" s="1"/>
  <c r="X2759" i="2"/>
  <c r="Y2759" i="2" s="1"/>
  <c r="X2760" i="2"/>
  <c r="Y2760" i="2" s="1"/>
  <c r="X2761" i="2"/>
  <c r="Y2761" i="2" s="1"/>
  <c r="O2737" i="2"/>
  <c r="P2737" i="2" s="1"/>
  <c r="O2738" i="2"/>
  <c r="P2738" i="2" s="1"/>
  <c r="O2759" i="2"/>
  <c r="P2759" i="2" s="1"/>
  <c r="O2760" i="2"/>
  <c r="P2760" i="2" s="1"/>
  <c r="X1569" i="2"/>
  <c r="Y1569" i="2" s="1"/>
  <c r="X1541" i="2"/>
  <c r="Y1541" i="2" s="1"/>
  <c r="X1522" i="2"/>
  <c r="Y1522" i="2" s="1"/>
  <c r="O1726" i="2"/>
  <c r="P1726" i="2" s="1"/>
  <c r="O2444" i="2"/>
  <c r="P2444" i="2" s="1"/>
  <c r="O2443" i="2"/>
  <c r="P2443" i="2" s="1"/>
  <c r="O2442" i="2"/>
  <c r="P2442" i="2" s="1"/>
  <c r="O2441" i="2"/>
  <c r="P2441" i="2" s="1"/>
  <c r="O2440" i="2"/>
  <c r="P2440" i="2" s="1"/>
  <c r="O2439" i="2"/>
  <c r="P2439" i="2" s="1"/>
  <c r="O2438" i="2"/>
  <c r="P2438" i="2" s="1"/>
  <c r="O2420" i="2"/>
  <c r="P2420" i="2" s="1"/>
  <c r="O2421" i="2"/>
  <c r="P2421" i="2" s="1"/>
  <c r="O2422" i="2"/>
  <c r="P2422" i="2" s="1"/>
  <c r="O2423" i="2"/>
  <c r="P2423" i="2" s="1"/>
  <c r="O2424" i="2"/>
  <c r="P2424" i="2" s="1"/>
  <c r="X1230" i="2"/>
  <c r="Y1230" i="2" s="1"/>
  <c r="O1769" i="2"/>
  <c r="P1769" i="2" s="1"/>
  <c r="X367" i="2"/>
  <c r="Y367" i="2" s="1"/>
  <c r="X365" i="2"/>
  <c r="Y365" i="2" s="1"/>
  <c r="X364" i="2"/>
  <c r="Y364" i="2" s="1"/>
  <c r="O168" i="2"/>
  <c r="P168" i="2" s="1"/>
  <c r="O1909" i="2"/>
  <c r="P1909" i="2" s="1"/>
  <c r="O1907" i="2"/>
  <c r="P1907" i="2" s="1"/>
  <c r="X1899" i="2"/>
  <c r="Y1899" i="2" s="1"/>
  <c r="X54" i="2"/>
  <c r="Y54" i="2" s="1"/>
  <c r="O406" i="2"/>
  <c r="P406" i="2" s="1"/>
  <c r="O426" i="2"/>
  <c r="P426" i="2" s="1"/>
  <c r="O3294" i="2"/>
  <c r="P3294" i="2" s="1"/>
  <c r="X3293" i="2"/>
  <c r="Y3293" i="2" s="1"/>
  <c r="O2426" i="2"/>
  <c r="P2426" i="2" s="1"/>
  <c r="O2427" i="2"/>
  <c r="P2427" i="2" s="1"/>
  <c r="O2428" i="2"/>
  <c r="P2428" i="2" s="1"/>
  <c r="O2429" i="2"/>
  <c r="P2429" i="2" s="1"/>
  <c r="O2430" i="2"/>
  <c r="P2430" i="2" s="1"/>
  <c r="O2431" i="2"/>
  <c r="P2431" i="2" s="1"/>
  <c r="O2432" i="2"/>
  <c r="P2432" i="2" s="1"/>
  <c r="O2433" i="2"/>
  <c r="P2433" i="2" s="1"/>
  <c r="O2434" i="2"/>
  <c r="P2434" i="2" s="1"/>
  <c r="O2435" i="2"/>
  <c r="P2435" i="2" s="1"/>
  <c r="X2426" i="2"/>
  <c r="Y2426" i="2" s="1"/>
  <c r="X2427" i="2"/>
  <c r="Y2427" i="2" s="1"/>
  <c r="X2428" i="2"/>
  <c r="Y2428" i="2" s="1"/>
  <c r="X2429" i="2"/>
  <c r="Y2429" i="2" s="1"/>
  <c r="X2430" i="2"/>
  <c r="Y2430" i="2" s="1"/>
  <c r="X2431" i="2"/>
  <c r="Y2431" i="2" s="1"/>
  <c r="X2432" i="2"/>
  <c r="Y2432" i="2" s="1"/>
  <c r="X2433" i="2"/>
  <c r="Y2433" i="2" s="1"/>
  <c r="X2434" i="2"/>
  <c r="Y2434" i="2" s="1"/>
  <c r="X2435" i="2"/>
  <c r="Y2435" i="2" s="1"/>
  <c r="O210" i="2"/>
  <c r="P210" i="2" s="1"/>
  <c r="X3301" i="2"/>
  <c r="Y3301" i="2" s="1"/>
  <c r="O244" i="2"/>
  <c r="P244" i="2" s="1"/>
  <c r="O245" i="2"/>
  <c r="P245" i="2" s="1"/>
  <c r="O246" i="2"/>
  <c r="P246" i="2" s="1"/>
  <c r="O128" i="2"/>
  <c r="P128" i="2" s="1"/>
  <c r="O122" i="2"/>
  <c r="P122" i="2" s="1"/>
  <c r="O123" i="2"/>
  <c r="P123" i="2" s="1"/>
  <c r="O124" i="2"/>
  <c r="P124" i="2" s="1"/>
  <c r="O125" i="2"/>
  <c r="P125" i="2" s="1"/>
  <c r="X3450" i="2"/>
  <c r="Y3450" i="2" s="1"/>
  <c r="X3451" i="2"/>
  <c r="Y3451" i="2" s="1"/>
  <c r="X3452" i="2"/>
  <c r="Y3452" i="2" s="1"/>
  <c r="X3453" i="2"/>
  <c r="Y3453" i="2" s="1"/>
  <c r="X3454" i="2"/>
  <c r="Y3454" i="2" s="1"/>
  <c r="X3455" i="2"/>
  <c r="Y3455" i="2" s="1"/>
  <c r="X3456" i="2"/>
  <c r="Y3456" i="2" s="1"/>
  <c r="X3457" i="2"/>
  <c r="Y3457" i="2" s="1"/>
  <c r="X3458" i="2"/>
  <c r="Y3458" i="2" s="1"/>
  <c r="X3459" i="2"/>
  <c r="Y3459" i="2" s="1"/>
  <c r="X3460" i="2"/>
  <c r="Y3460" i="2" s="1"/>
  <c r="X2842" i="2"/>
  <c r="Y2842" i="2" s="1"/>
  <c r="X2843" i="2"/>
  <c r="Y2843" i="2" s="1"/>
  <c r="X2844" i="2"/>
  <c r="Y2844" i="2" s="1"/>
  <c r="X2845" i="2"/>
  <c r="Y2845" i="2" s="1"/>
  <c r="X2846" i="2"/>
  <c r="Y2846" i="2" s="1"/>
  <c r="X2847" i="2"/>
  <c r="Y2847" i="2" s="1"/>
  <c r="X2848" i="2"/>
  <c r="Y2848" i="2" s="1"/>
  <c r="O2842" i="2"/>
  <c r="P2842" i="2" s="1"/>
  <c r="O2843" i="2"/>
  <c r="P2843" i="2" s="1"/>
  <c r="O2844" i="2"/>
  <c r="P2844" i="2" s="1"/>
  <c r="O2845" i="2"/>
  <c r="P2845" i="2" s="1"/>
  <c r="O2846" i="2"/>
  <c r="P2846" i="2" s="1"/>
  <c r="O2847" i="2"/>
  <c r="P2847" i="2" s="1"/>
  <c r="O2848" i="2"/>
  <c r="P2848" i="2" s="1"/>
  <c r="X2677" i="2"/>
  <c r="Y2677" i="2" s="1"/>
  <c r="X2678" i="2"/>
  <c r="Y2678" i="2" s="1"/>
  <c r="X2679" i="2"/>
  <c r="Y2679" i="2" s="1"/>
  <c r="X2680" i="2"/>
  <c r="Y2680" i="2" s="1"/>
  <c r="X2681" i="2"/>
  <c r="Y2681" i="2" s="1"/>
  <c r="X2682" i="2"/>
  <c r="Y2682" i="2" s="1"/>
  <c r="X2683" i="2"/>
  <c r="Y2683" i="2" s="1"/>
  <c r="X2684" i="2"/>
  <c r="Y2684" i="2" s="1"/>
  <c r="X2685" i="2"/>
  <c r="Y2685" i="2" s="1"/>
  <c r="X2560" i="2"/>
  <c r="Y2560" i="2" s="1"/>
  <c r="X2561" i="2"/>
  <c r="Y2561" i="2" s="1"/>
  <c r="X2562" i="2"/>
  <c r="Y2562" i="2" s="1"/>
  <c r="X2563" i="2"/>
  <c r="Y2563" i="2" s="1"/>
  <c r="X2564" i="2"/>
  <c r="Y2564" i="2" s="1"/>
  <c r="X2553" i="2"/>
  <c r="Y2553" i="2" s="1"/>
  <c r="X2554" i="2"/>
  <c r="Y2554" i="2" s="1"/>
  <c r="X2555" i="2"/>
  <c r="Y2555" i="2" s="1"/>
  <c r="X2556" i="2"/>
  <c r="Y2556" i="2" s="1"/>
  <c r="X2557" i="2"/>
  <c r="Y2557" i="2" s="1"/>
  <c r="X2558" i="2"/>
  <c r="Y2558" i="2" s="1"/>
  <c r="X2559" i="2"/>
  <c r="Y2559" i="2" s="1"/>
  <c r="O2154" i="2"/>
  <c r="P2154" i="2" s="1"/>
  <c r="O2155" i="2"/>
  <c r="P2155" i="2" s="1"/>
  <c r="O2156" i="2"/>
  <c r="P2156" i="2" s="1"/>
  <c r="O2157" i="2"/>
  <c r="P2157" i="2" s="1"/>
  <c r="O2158" i="2"/>
  <c r="P2158" i="2" s="1"/>
  <c r="O2159" i="2"/>
  <c r="P2159" i="2" s="1"/>
  <c r="O2162" i="2"/>
  <c r="P2162" i="2" s="1"/>
  <c r="O2163" i="2"/>
  <c r="P2163" i="2" s="1"/>
  <c r="X1466" i="2"/>
  <c r="Y1466" i="2" s="1"/>
  <c r="X1467" i="2"/>
  <c r="Y1467" i="2" s="1"/>
  <c r="X1468" i="2"/>
  <c r="Y1468" i="2" s="1"/>
  <c r="X1469" i="2"/>
  <c r="Y1469" i="2" s="1"/>
  <c r="X1470" i="2"/>
  <c r="Y1470" i="2" s="1"/>
  <c r="X1476" i="2"/>
  <c r="Y1476" i="2" s="1"/>
  <c r="X1477" i="2"/>
  <c r="Y1477" i="2" s="1"/>
  <c r="X1478" i="2"/>
  <c r="Y1478" i="2" s="1"/>
  <c r="X1479" i="2"/>
  <c r="Y1479" i="2" s="1"/>
  <c r="X1480" i="2"/>
  <c r="Y1480" i="2" s="1"/>
  <c r="X1481" i="2"/>
  <c r="Y1481" i="2" s="1"/>
  <c r="X1482" i="2"/>
  <c r="Y1482" i="2" s="1"/>
  <c r="X1483" i="2"/>
  <c r="Y1483" i="2" s="1"/>
  <c r="O1476" i="2"/>
  <c r="P1476" i="2" s="1"/>
  <c r="O1477" i="2"/>
  <c r="P1477" i="2" s="1"/>
  <c r="O1478" i="2"/>
  <c r="P1478" i="2" s="1"/>
  <c r="O1479" i="2"/>
  <c r="P1479" i="2" s="1"/>
  <c r="O1480" i="2"/>
  <c r="P1480" i="2" s="1"/>
  <c r="O1481" i="2"/>
  <c r="P1481" i="2" s="1"/>
  <c r="O1482" i="2"/>
  <c r="P1482" i="2" s="1"/>
  <c r="O1483" i="2"/>
  <c r="P1483" i="2" s="1"/>
  <c r="X969" i="2"/>
  <c r="Y969" i="2" s="1"/>
  <c r="X970" i="2"/>
  <c r="Y970" i="2" s="1"/>
  <c r="X971" i="2"/>
  <c r="Y971" i="2" s="1"/>
  <c r="X972" i="2"/>
  <c r="Y972" i="2" s="1"/>
  <c r="X973" i="2"/>
  <c r="Y973" i="2" s="1"/>
  <c r="X974" i="2"/>
  <c r="Y974" i="2" s="1"/>
  <c r="X975" i="2"/>
  <c r="Y975" i="2" s="1"/>
  <c r="X948" i="2"/>
  <c r="Y948" i="2" s="1"/>
  <c r="X949" i="2"/>
  <c r="Y949" i="2" s="1"/>
  <c r="X950" i="2"/>
  <c r="Y950" i="2" s="1"/>
  <c r="X951" i="2"/>
  <c r="Y951" i="2" s="1"/>
  <c r="X952" i="2"/>
  <c r="Y952" i="2" s="1"/>
  <c r="X953" i="2"/>
  <c r="Y953" i="2" s="1"/>
  <c r="O832" i="2"/>
  <c r="P832" i="2" s="1"/>
  <c r="O833" i="2"/>
  <c r="P833" i="2" s="1"/>
  <c r="O834" i="2"/>
  <c r="P834" i="2" s="1"/>
  <c r="O835" i="2"/>
  <c r="P835" i="2" s="1"/>
  <c r="O836" i="2"/>
  <c r="P836" i="2" s="1"/>
  <c r="O3243" i="2"/>
  <c r="P3243" i="2" s="1"/>
  <c r="O3244" i="2"/>
  <c r="P3244" i="2" s="1"/>
  <c r="O3245" i="2"/>
  <c r="P3245" i="2" s="1"/>
  <c r="O3246" i="2"/>
  <c r="P3246" i="2" s="1"/>
  <c r="O3247" i="2"/>
  <c r="P3247" i="2" s="1"/>
  <c r="O3248" i="2"/>
  <c r="P3248" i="2" s="1"/>
  <c r="O3249" i="2"/>
  <c r="P3249" i="2" s="1"/>
  <c r="O3250" i="2"/>
  <c r="P3250" i="2" s="1"/>
  <c r="O3251" i="2"/>
  <c r="P3251" i="2" s="1"/>
  <c r="X3243" i="2"/>
  <c r="Y3243" i="2" s="1"/>
  <c r="X3244" i="2"/>
  <c r="Y3244" i="2" s="1"/>
  <c r="X3245" i="2"/>
  <c r="Y3245" i="2" s="1"/>
  <c r="X3246" i="2"/>
  <c r="Y3246" i="2" s="1"/>
  <c r="X3247" i="2"/>
  <c r="Y3247" i="2" s="1"/>
  <c r="X3248" i="2"/>
  <c r="Y3248" i="2" s="1"/>
  <c r="X3249" i="2"/>
  <c r="Y3249" i="2" s="1"/>
  <c r="X3250" i="2"/>
  <c r="Y3250" i="2" s="1"/>
  <c r="X3251" i="2"/>
  <c r="Y3251" i="2" s="1"/>
  <c r="X3252" i="2"/>
  <c r="Y3252" i="2" s="1"/>
  <c r="X3253" i="2"/>
  <c r="Y3253" i="2" s="1"/>
  <c r="O2259" i="2"/>
  <c r="P2259" i="2" s="1"/>
  <c r="O2260" i="2"/>
  <c r="P2260" i="2" s="1"/>
  <c r="O2261" i="2"/>
  <c r="P2261" i="2" s="1"/>
  <c r="O2262" i="2"/>
  <c r="P2262" i="2" s="1"/>
  <c r="O2263" i="2"/>
  <c r="P2263" i="2" s="1"/>
  <c r="O2264" i="2"/>
  <c r="P2264" i="2" s="1"/>
  <c r="X2277" i="2"/>
  <c r="Y2277" i="2" s="1"/>
  <c r="O466" i="2"/>
  <c r="P466" i="2" s="1"/>
  <c r="X633" i="2"/>
  <c r="Y633" i="2" s="1"/>
  <c r="X632" i="2"/>
  <c r="Y632" i="2" s="1"/>
  <c r="O633" i="2"/>
  <c r="P633" i="2" s="1"/>
  <c r="X631" i="2"/>
  <c r="Y631" i="2" s="1"/>
  <c r="O632" i="2"/>
  <c r="P632" i="2" s="1"/>
  <c r="O2662" i="2"/>
  <c r="P2662" i="2" s="1"/>
  <c r="O2660" i="2"/>
  <c r="P2660" i="2" s="1"/>
  <c r="O2661" i="2"/>
  <c r="P2661" i="2" s="1"/>
  <c r="O133" i="2"/>
  <c r="P133" i="2" s="1"/>
  <c r="X1103" i="2"/>
  <c r="Y1103" i="2" s="1"/>
  <c r="X1751" i="2"/>
  <c r="Y1751" i="2" s="1"/>
  <c r="X2903" i="2"/>
  <c r="Y2903" i="2" s="1"/>
  <c r="O2903" i="2"/>
  <c r="P2903" i="2" s="1"/>
  <c r="O2901" i="2"/>
  <c r="P2901" i="2" s="1"/>
  <c r="X2706" i="2"/>
  <c r="Y2706" i="2" s="1"/>
  <c r="O2704" i="2"/>
  <c r="P2704" i="2" s="1"/>
  <c r="X1935" i="2"/>
  <c r="Y1935" i="2" s="1"/>
  <c r="X1936" i="2"/>
  <c r="Y1936" i="2" s="1"/>
  <c r="X1937" i="2"/>
  <c r="Y1937" i="2" s="1"/>
  <c r="X1938" i="2"/>
  <c r="Y1938" i="2" s="1"/>
  <c r="X1939" i="2"/>
  <c r="Y1939" i="2" s="1"/>
  <c r="X1940" i="2"/>
  <c r="Y1940" i="2" s="1"/>
  <c r="X1941" i="2"/>
  <c r="Y1941" i="2" s="1"/>
  <c r="X1942" i="2"/>
  <c r="Y1942" i="2" s="1"/>
  <c r="O1935" i="2"/>
  <c r="P1935" i="2" s="1"/>
  <c r="O1936" i="2"/>
  <c r="P1936" i="2" s="1"/>
  <c r="O1937" i="2"/>
  <c r="P1937" i="2" s="1"/>
  <c r="O1938" i="2"/>
  <c r="P1938" i="2" s="1"/>
  <c r="O1939" i="2"/>
  <c r="P1939" i="2" s="1"/>
  <c r="O1940" i="2"/>
  <c r="P1940" i="2" s="1"/>
  <c r="O1941" i="2"/>
  <c r="P1941" i="2" s="1"/>
  <c r="O1942" i="2"/>
  <c r="P1942" i="2" s="1"/>
  <c r="O101" i="2"/>
  <c r="P101" i="2" s="1"/>
  <c r="O108" i="2"/>
  <c r="P108" i="2" s="1"/>
  <c r="X1987" i="2"/>
  <c r="Y1987" i="2" s="1"/>
  <c r="O3502" i="2"/>
  <c r="P3502" i="2" s="1"/>
  <c r="O2466" i="2"/>
  <c r="P2466" i="2" s="1"/>
  <c r="X641" i="2"/>
  <c r="Y641" i="2" s="1"/>
  <c r="X640" i="2"/>
  <c r="Y640" i="2" s="1"/>
  <c r="X3388" i="2"/>
  <c r="Y3388" i="2" s="1"/>
  <c r="X3390" i="2"/>
  <c r="Y3390" i="2" s="1"/>
  <c r="O655" i="2"/>
  <c r="P655" i="2" s="1"/>
  <c r="O656" i="2"/>
  <c r="P656" i="2" s="1"/>
  <c r="O657" i="2"/>
  <c r="P657" i="2" s="1"/>
  <c r="X3356" i="2"/>
  <c r="Y3356" i="2" s="1"/>
  <c r="O597" i="2"/>
  <c r="P597" i="2" s="1"/>
  <c r="O706" i="2"/>
  <c r="P706" i="2" s="1"/>
  <c r="O614" i="2"/>
  <c r="P614" i="2" s="1"/>
  <c r="O557" i="2"/>
  <c r="P557" i="2" s="1"/>
  <c r="X556" i="2"/>
  <c r="Y556" i="2" s="1"/>
  <c r="O556" i="2"/>
  <c r="P556" i="2" s="1"/>
  <c r="X555" i="2"/>
  <c r="Y555" i="2" s="1"/>
  <c r="O555" i="2"/>
  <c r="P555" i="2" s="1"/>
  <c r="O2123" i="2"/>
  <c r="P2123" i="2" s="1"/>
  <c r="X3341" i="2"/>
  <c r="Y3341" i="2" s="1"/>
  <c r="X3276" i="2"/>
  <c r="Y3276" i="2" s="1"/>
  <c r="X1089" i="2"/>
  <c r="Y1089" i="2" s="1"/>
  <c r="O675" i="2"/>
  <c r="P675" i="2" s="1"/>
  <c r="O676" i="2"/>
  <c r="P676" i="2" s="1"/>
  <c r="O677" i="2"/>
  <c r="P677" i="2" s="1"/>
  <c r="O674" i="2"/>
  <c r="P674" i="2" s="1"/>
  <c r="X583" i="2"/>
  <c r="Y583" i="2" s="1"/>
  <c r="O586" i="2"/>
  <c r="P586" i="2" s="1"/>
  <c r="X512" i="2"/>
  <c r="Y512" i="2" s="1"/>
  <c r="X511" i="2"/>
  <c r="Y511" i="2" s="1"/>
  <c r="O3450" i="2"/>
  <c r="P3450" i="2" s="1"/>
  <c r="O3451" i="2"/>
  <c r="P3451" i="2" s="1"/>
  <c r="O3452" i="2"/>
  <c r="P3452" i="2" s="1"/>
  <c r="O3453" i="2"/>
  <c r="P3453" i="2" s="1"/>
  <c r="O3454" i="2"/>
  <c r="P3454" i="2" s="1"/>
  <c r="O3455" i="2"/>
  <c r="P3455" i="2" s="1"/>
  <c r="O3456" i="2"/>
  <c r="P3456" i="2" s="1"/>
  <c r="O3457" i="2"/>
  <c r="P3457" i="2" s="1"/>
  <c r="O3458" i="2"/>
  <c r="P3458" i="2" s="1"/>
  <c r="O3459" i="2"/>
  <c r="P3459" i="2" s="1"/>
  <c r="O3460" i="2"/>
  <c r="P3460" i="2" s="1"/>
  <c r="O3461" i="2"/>
  <c r="P3461" i="2" s="1"/>
  <c r="O3462" i="2"/>
  <c r="P3462" i="2" s="1"/>
  <c r="X3442" i="2"/>
  <c r="Y3442" i="2" s="1"/>
  <c r="X3443" i="2"/>
  <c r="Y3443" i="2" s="1"/>
  <c r="X3444" i="2"/>
  <c r="Y3444" i="2" s="1"/>
  <c r="O3442" i="2"/>
  <c r="P3442" i="2" s="1"/>
  <c r="O3443" i="2"/>
  <c r="P3443" i="2" s="1"/>
  <c r="O3444" i="2"/>
  <c r="P3444" i="2" s="1"/>
  <c r="O3445" i="2"/>
  <c r="P3445" i="2" s="1"/>
  <c r="O3446" i="2"/>
  <c r="P3446" i="2" s="1"/>
  <c r="O3447" i="2"/>
  <c r="P3447" i="2" s="1"/>
  <c r="X3417" i="2"/>
  <c r="Y3417" i="2" s="1"/>
  <c r="X3418" i="2"/>
  <c r="Y3418" i="2" s="1"/>
  <c r="X3419" i="2"/>
  <c r="Y3419" i="2" s="1"/>
  <c r="X3420" i="2"/>
  <c r="Y3420" i="2" s="1"/>
  <c r="X3421" i="2"/>
  <c r="Y3421" i="2" s="1"/>
  <c r="X3422" i="2"/>
  <c r="Y3422" i="2" s="1"/>
  <c r="X3423" i="2"/>
  <c r="Y3423" i="2" s="1"/>
  <c r="X3424" i="2"/>
  <c r="Y3424" i="2" s="1"/>
  <c r="X3425" i="2"/>
  <c r="Y3425" i="2" s="1"/>
  <c r="X3427" i="2"/>
  <c r="Y3427" i="2" s="1"/>
  <c r="O3417" i="2"/>
  <c r="P3417" i="2" s="1"/>
  <c r="O3418" i="2"/>
  <c r="P3418" i="2" s="1"/>
  <c r="O3419" i="2"/>
  <c r="P3419" i="2" s="1"/>
  <c r="O3420" i="2"/>
  <c r="P3420" i="2" s="1"/>
  <c r="O3421" i="2"/>
  <c r="P3421" i="2" s="1"/>
  <c r="O3422" i="2"/>
  <c r="P3422" i="2" s="1"/>
  <c r="O3423" i="2"/>
  <c r="P3423" i="2" s="1"/>
  <c r="O3424" i="2"/>
  <c r="P3424" i="2" s="1"/>
  <c r="X3381" i="2"/>
  <c r="Y3381" i="2" s="1"/>
  <c r="X3382" i="2"/>
  <c r="Y3382" i="2" s="1"/>
  <c r="X3383" i="2"/>
  <c r="Y3383" i="2" s="1"/>
  <c r="X3384" i="2"/>
  <c r="Y3384" i="2" s="1"/>
  <c r="X3385" i="2"/>
  <c r="Y3385" i="2" s="1"/>
  <c r="X3386" i="2"/>
  <c r="Y3386" i="2" s="1"/>
  <c r="X3387" i="2"/>
  <c r="Y3387" i="2" s="1"/>
  <c r="O3381" i="2"/>
  <c r="P3381" i="2" s="1"/>
  <c r="O3382" i="2"/>
  <c r="P3382" i="2" s="1"/>
  <c r="O3383" i="2"/>
  <c r="P3383" i="2" s="1"/>
  <c r="O3384" i="2"/>
  <c r="P3384" i="2" s="1"/>
  <c r="O3385" i="2"/>
  <c r="P3385" i="2" s="1"/>
  <c r="O3386" i="2"/>
  <c r="P3386" i="2" s="1"/>
  <c r="O3387" i="2"/>
  <c r="P3387" i="2" s="1"/>
  <c r="O3388" i="2"/>
  <c r="P3388" i="2" s="1"/>
  <c r="O3389" i="2"/>
  <c r="P3389" i="2" s="1"/>
  <c r="X3349" i="2"/>
  <c r="Y3349" i="2" s="1"/>
  <c r="X3350" i="2"/>
  <c r="Y3350" i="2" s="1"/>
  <c r="X3351" i="2"/>
  <c r="Y3351" i="2" s="1"/>
  <c r="X3352" i="2"/>
  <c r="Y3352" i="2" s="1"/>
  <c r="X3353" i="2"/>
  <c r="Y3353" i="2" s="1"/>
  <c r="X3354" i="2"/>
  <c r="Y3354" i="2" s="1"/>
  <c r="X3355" i="2"/>
  <c r="Y3355" i="2" s="1"/>
  <c r="O3349" i="2"/>
  <c r="P3349" i="2" s="1"/>
  <c r="O3350" i="2"/>
  <c r="P3350" i="2" s="1"/>
  <c r="O3351" i="2"/>
  <c r="P3351" i="2" s="1"/>
  <c r="O3352" i="2"/>
  <c r="P3352" i="2" s="1"/>
  <c r="O3353" i="2"/>
  <c r="P3353" i="2" s="1"/>
  <c r="O3354" i="2"/>
  <c r="P3354" i="2" s="1"/>
  <c r="O3355" i="2"/>
  <c r="P3355" i="2" s="1"/>
  <c r="O3356" i="2"/>
  <c r="P3356" i="2" s="1"/>
  <c r="O3360" i="2"/>
  <c r="P3360" i="2" s="1"/>
  <c r="X3340" i="2"/>
  <c r="Y3340" i="2" s="1"/>
  <c r="O3340" i="2"/>
  <c r="P3340" i="2" s="1"/>
  <c r="O3341" i="2"/>
  <c r="P3341" i="2" s="1"/>
  <c r="X3315" i="2"/>
  <c r="Y3315" i="2" s="1"/>
  <c r="X3316" i="2"/>
  <c r="Y3316" i="2" s="1"/>
  <c r="X3317" i="2"/>
  <c r="Y3317" i="2" s="1"/>
  <c r="X3318" i="2"/>
  <c r="Y3318" i="2" s="1"/>
  <c r="X3319" i="2"/>
  <c r="Y3319" i="2" s="1"/>
  <c r="X3320" i="2"/>
  <c r="Y3320" i="2" s="1"/>
  <c r="X3321" i="2"/>
  <c r="Y3321" i="2" s="1"/>
  <c r="X3323" i="2"/>
  <c r="Y3323" i="2" s="1"/>
  <c r="O3315" i="2"/>
  <c r="P3315" i="2" s="1"/>
  <c r="O3316" i="2"/>
  <c r="P3316" i="2" s="1"/>
  <c r="O3317" i="2"/>
  <c r="P3317" i="2" s="1"/>
  <c r="O3318" i="2"/>
  <c r="P3318" i="2" s="1"/>
  <c r="O3319" i="2"/>
  <c r="P3319" i="2" s="1"/>
  <c r="O3320" i="2"/>
  <c r="P3320" i="2" s="1"/>
  <c r="O3321" i="2"/>
  <c r="P3321" i="2" s="1"/>
  <c r="O3322" i="2"/>
  <c r="P3322" i="2" s="1"/>
  <c r="O3323" i="2"/>
  <c r="P3323" i="2" s="1"/>
  <c r="X3298" i="2"/>
  <c r="Y3298" i="2" s="1"/>
  <c r="X3299" i="2"/>
  <c r="Y3299" i="2" s="1"/>
  <c r="X3300" i="2"/>
  <c r="Y3300" i="2" s="1"/>
  <c r="O3298" i="2"/>
  <c r="P3298" i="2" s="1"/>
  <c r="O3299" i="2"/>
  <c r="P3299" i="2" s="1"/>
  <c r="O3300" i="2"/>
  <c r="P3300" i="2" s="1"/>
  <c r="X3289" i="2"/>
  <c r="Y3289" i="2" s="1"/>
  <c r="X3290" i="2"/>
  <c r="Y3290" i="2" s="1"/>
  <c r="X3292" i="2"/>
  <c r="Y3292" i="2" s="1"/>
  <c r="O3289" i="2"/>
  <c r="P3289" i="2" s="1"/>
  <c r="O3290" i="2"/>
  <c r="P3290" i="2" s="1"/>
  <c r="O3291" i="2"/>
  <c r="P3291" i="2" s="1"/>
  <c r="O3292" i="2"/>
  <c r="P3292" i="2" s="1"/>
  <c r="O3293" i="2"/>
  <c r="P3293" i="2" s="1"/>
  <c r="X3271" i="2"/>
  <c r="Y3271" i="2" s="1"/>
  <c r="X3272" i="2"/>
  <c r="Y3272" i="2" s="1"/>
  <c r="X3273" i="2"/>
  <c r="Y3273" i="2" s="1"/>
  <c r="X3274" i="2"/>
  <c r="Y3274" i="2" s="1"/>
  <c r="X3275" i="2"/>
  <c r="Y3275" i="2" s="1"/>
  <c r="O3271" i="2"/>
  <c r="P3271" i="2" s="1"/>
  <c r="O3272" i="2"/>
  <c r="P3272" i="2" s="1"/>
  <c r="O3273" i="2"/>
  <c r="P3273" i="2" s="1"/>
  <c r="O3274" i="2"/>
  <c r="P3274" i="2" s="1"/>
  <c r="O3279" i="2"/>
  <c r="P3279" i="2" s="1"/>
  <c r="O3280" i="2"/>
  <c r="P3280" i="2" s="1"/>
  <c r="O3281" i="2"/>
  <c r="P3281" i="2" s="1"/>
  <c r="O3282" i="2"/>
  <c r="P3282" i="2" s="1"/>
  <c r="O3283" i="2"/>
  <c r="P3283" i="2" s="1"/>
  <c r="O3284" i="2"/>
  <c r="P3284" i="2" s="1"/>
  <c r="O3285" i="2"/>
  <c r="P3285" i="2" s="1"/>
  <c r="O3287" i="2"/>
  <c r="P3287" i="2" s="1"/>
  <c r="X3267" i="2"/>
  <c r="Y3267" i="2" s="1"/>
  <c r="O3267" i="2"/>
  <c r="P3267" i="2" s="1"/>
  <c r="O3268" i="2"/>
  <c r="P3268" i="2" s="1"/>
  <c r="X3255" i="2"/>
  <c r="Y3255" i="2" s="1"/>
  <c r="X3256" i="2"/>
  <c r="Y3256" i="2" s="1"/>
  <c r="X3257" i="2"/>
  <c r="Y3257" i="2" s="1"/>
  <c r="X3258" i="2"/>
  <c r="Y3258" i="2" s="1"/>
  <c r="X3259" i="2"/>
  <c r="Y3259" i="2" s="1"/>
  <c r="X3260" i="2"/>
  <c r="Y3260" i="2" s="1"/>
  <c r="X3261" i="2"/>
  <c r="Y3261" i="2" s="1"/>
  <c r="X3262" i="2"/>
  <c r="Y3262" i="2" s="1"/>
  <c r="O3255" i="2"/>
  <c r="P3255" i="2" s="1"/>
  <c r="O3256" i="2"/>
  <c r="P3256" i="2" s="1"/>
  <c r="O3257" i="2"/>
  <c r="P3257" i="2" s="1"/>
  <c r="O3258" i="2"/>
  <c r="P3258" i="2" s="1"/>
  <c r="O3259" i="2"/>
  <c r="P3259" i="2" s="1"/>
  <c r="O3045" i="2"/>
  <c r="P3045" i="2" s="1"/>
  <c r="O3046" i="2"/>
  <c r="P3046" i="2" s="1"/>
  <c r="O3047" i="2"/>
  <c r="P3047" i="2" s="1"/>
  <c r="O3048" i="2"/>
  <c r="P3048" i="2" s="1"/>
  <c r="X3037" i="2"/>
  <c r="Y3037" i="2" s="1"/>
  <c r="X3038" i="2"/>
  <c r="Y3038" i="2" s="1"/>
  <c r="X3039" i="2"/>
  <c r="Y3039" i="2" s="1"/>
  <c r="X3040" i="2"/>
  <c r="Y3040" i="2" s="1"/>
  <c r="O3035" i="2"/>
  <c r="P3035" i="2" s="1"/>
  <c r="P3036" i="2"/>
  <c r="O3037" i="2"/>
  <c r="P3037" i="2" s="1"/>
  <c r="O3038" i="2"/>
  <c r="P3038" i="2" s="1"/>
  <c r="O3039" i="2"/>
  <c r="P3039" i="2" s="1"/>
  <c r="O3040" i="2"/>
  <c r="P3040" i="2" s="1"/>
  <c r="O3041" i="2"/>
  <c r="P3041" i="2" s="1"/>
  <c r="O3042" i="2"/>
  <c r="P3042" i="2" s="1"/>
  <c r="O3043" i="2"/>
  <c r="P3043" i="2" s="1"/>
  <c r="X3023" i="2"/>
  <c r="Y3023" i="2" s="1"/>
  <c r="X3024" i="2"/>
  <c r="Y3024" i="2" s="1"/>
  <c r="X3025" i="2"/>
  <c r="Y3025" i="2" s="1"/>
  <c r="X3026" i="2"/>
  <c r="Y3026" i="2" s="1"/>
  <c r="X3027" i="2"/>
  <c r="Y3027" i="2" s="1"/>
  <c r="X3028" i="2"/>
  <c r="Y3028" i="2" s="1"/>
  <c r="X3029" i="2"/>
  <c r="Y3029" i="2" s="1"/>
  <c r="X3030" i="2"/>
  <c r="Y3030" i="2" s="1"/>
  <c r="O3024" i="2"/>
  <c r="P3024" i="2" s="1"/>
  <c r="O3025" i="2"/>
  <c r="P3025" i="2" s="1"/>
  <c r="O3026" i="2"/>
  <c r="P3026" i="2" s="1"/>
  <c r="O3027" i="2"/>
  <c r="P3027" i="2" s="1"/>
  <c r="O3028" i="2"/>
  <c r="P3028" i="2" s="1"/>
  <c r="O3029" i="2"/>
  <c r="P3029" i="2" s="1"/>
  <c r="O3030" i="2"/>
  <c r="P3030" i="2" s="1"/>
  <c r="X3012" i="2"/>
  <c r="Y3012" i="2" s="1"/>
  <c r="X3013" i="2"/>
  <c r="Y3013" i="2" s="1"/>
  <c r="X3014" i="2"/>
  <c r="Y3014" i="2" s="1"/>
  <c r="X3015" i="2"/>
  <c r="Y3015" i="2" s="1"/>
  <c r="X3016" i="2"/>
  <c r="Y3016" i="2" s="1"/>
  <c r="X3017" i="2"/>
  <c r="Y3017" i="2" s="1"/>
  <c r="X3018" i="2"/>
  <c r="Y3018" i="2" s="1"/>
  <c r="O3019" i="2"/>
  <c r="P3019" i="2" s="1"/>
  <c r="O3012" i="2"/>
  <c r="P3012" i="2" s="1"/>
  <c r="O3013" i="2"/>
  <c r="P3013" i="2" s="1"/>
  <c r="O3014" i="2"/>
  <c r="P3014" i="2" s="1"/>
  <c r="O3015" i="2"/>
  <c r="P3015" i="2" s="1"/>
  <c r="O3016" i="2"/>
  <c r="P3016" i="2" s="1"/>
  <c r="O3017" i="2"/>
  <c r="P3017" i="2" s="1"/>
  <c r="O3018" i="2"/>
  <c r="P3018" i="2" s="1"/>
  <c r="X3002" i="2"/>
  <c r="Y3002" i="2" s="1"/>
  <c r="X3003" i="2"/>
  <c r="Y3003" i="2" s="1"/>
  <c r="X3004" i="2"/>
  <c r="Y3004" i="2" s="1"/>
  <c r="X3005" i="2"/>
  <c r="Y3005" i="2" s="1"/>
  <c r="X3006" i="2"/>
  <c r="Y3006" i="2" s="1"/>
  <c r="X3007" i="2"/>
  <c r="Y3007" i="2" s="1"/>
  <c r="O3002" i="2"/>
  <c r="P3002" i="2" s="1"/>
  <c r="O3003" i="2"/>
  <c r="P3003" i="2" s="1"/>
  <c r="O3004" i="2"/>
  <c r="P3004" i="2" s="1"/>
  <c r="O3005" i="2"/>
  <c r="P3005" i="2" s="1"/>
  <c r="O3006" i="2"/>
  <c r="P3006" i="2" s="1"/>
  <c r="X2993" i="2"/>
  <c r="Y2993" i="2" s="1"/>
  <c r="X2994" i="2"/>
  <c r="Y2994" i="2" s="1"/>
  <c r="X2995" i="2"/>
  <c r="Y2995" i="2" s="1"/>
  <c r="X2996" i="2"/>
  <c r="Y2996" i="2" s="1"/>
  <c r="X2997" i="2"/>
  <c r="Y2997" i="2" s="1"/>
  <c r="X2998" i="2"/>
  <c r="Y2998" i="2" s="1"/>
  <c r="O2993" i="2"/>
  <c r="P2993" i="2" s="1"/>
  <c r="O2994" i="2"/>
  <c r="P2994" i="2" s="1"/>
  <c r="O2995" i="2"/>
  <c r="P2995" i="2" s="1"/>
  <c r="O2996" i="2"/>
  <c r="P2996" i="2" s="1"/>
  <c r="O2997" i="2"/>
  <c r="P2997" i="2" s="1"/>
  <c r="O2998" i="2"/>
  <c r="P2998" i="2" s="1"/>
  <c r="X2983" i="2"/>
  <c r="Y2983" i="2" s="1"/>
  <c r="X2984" i="2"/>
  <c r="Y2984" i="2" s="1"/>
  <c r="X2985" i="2"/>
  <c r="Y2985" i="2" s="1"/>
  <c r="X2986" i="2"/>
  <c r="Y2986" i="2" s="1"/>
  <c r="X2987" i="2"/>
  <c r="Y2987" i="2" s="1"/>
  <c r="X2988" i="2"/>
  <c r="Y2988" i="2" s="1"/>
  <c r="X2989" i="2"/>
  <c r="Y2989" i="2" s="1"/>
  <c r="X2990" i="2"/>
  <c r="Y2990" i="2" s="1"/>
  <c r="O2983" i="2"/>
  <c r="P2983" i="2" s="1"/>
  <c r="O2984" i="2"/>
  <c r="P2984" i="2" s="1"/>
  <c r="O2985" i="2"/>
  <c r="P2985" i="2" s="1"/>
  <c r="O2986" i="2"/>
  <c r="P2986" i="2" s="1"/>
  <c r="O2987" i="2"/>
  <c r="P2987" i="2" s="1"/>
  <c r="O2988" i="2"/>
  <c r="P2988" i="2" s="1"/>
  <c r="O2989" i="2"/>
  <c r="P2989" i="2" s="1"/>
  <c r="X2976" i="2"/>
  <c r="Y2976" i="2" s="1"/>
  <c r="X2977" i="2"/>
  <c r="Y2977" i="2" s="1"/>
  <c r="X2978" i="2"/>
  <c r="Y2978" i="2" s="1"/>
  <c r="O2976" i="2"/>
  <c r="P2976" i="2" s="1"/>
  <c r="O2977" i="2"/>
  <c r="P2977" i="2" s="1"/>
  <c r="O2978" i="2"/>
  <c r="P2978" i="2" s="1"/>
  <c r="O2979" i="2"/>
  <c r="P2979" i="2" s="1"/>
  <c r="X2965" i="2"/>
  <c r="Y2965" i="2" s="1"/>
  <c r="X2966" i="2"/>
  <c r="Y2966" i="2" s="1"/>
  <c r="X2967" i="2"/>
  <c r="Y2967" i="2" s="1"/>
  <c r="X2968" i="2"/>
  <c r="Y2968" i="2" s="1"/>
  <c r="X2969" i="2"/>
  <c r="Y2969" i="2" s="1"/>
  <c r="X2970" i="2"/>
  <c r="Y2970" i="2" s="1"/>
  <c r="O2965" i="2"/>
  <c r="P2965" i="2" s="1"/>
  <c r="O2966" i="2"/>
  <c r="P2966" i="2" s="1"/>
  <c r="O2967" i="2"/>
  <c r="P2967" i="2" s="1"/>
  <c r="O2968" i="2"/>
  <c r="P2968" i="2" s="1"/>
  <c r="O2969" i="2"/>
  <c r="P2969" i="2" s="1"/>
  <c r="O2970" i="2"/>
  <c r="P2970" i="2" s="1"/>
  <c r="O2971" i="2"/>
  <c r="P2971" i="2" s="1"/>
  <c r="X2945" i="2"/>
  <c r="Y2945" i="2" s="1"/>
  <c r="X2946" i="2"/>
  <c r="Y2946" i="2" s="1"/>
  <c r="X2947" i="2"/>
  <c r="Y2947" i="2" s="1"/>
  <c r="X2948" i="2"/>
  <c r="Y2948" i="2" s="1"/>
  <c r="O2945" i="2"/>
  <c r="P2945" i="2" s="1"/>
  <c r="O2946" i="2"/>
  <c r="P2946" i="2" s="1"/>
  <c r="O2947" i="2"/>
  <c r="P2947" i="2" s="1"/>
  <c r="O2948" i="2"/>
  <c r="P2948" i="2" s="1"/>
  <c r="O2949" i="2"/>
  <c r="P2949" i="2" s="1"/>
  <c r="O2950" i="2"/>
  <c r="P2950" i="2" s="1"/>
  <c r="X2955" i="2"/>
  <c r="Y2955" i="2" s="1"/>
  <c r="X2956" i="2"/>
  <c r="Y2956" i="2" s="1"/>
  <c r="X2957" i="2"/>
  <c r="Y2957" i="2" s="1"/>
  <c r="X2958" i="2"/>
  <c r="Y2958" i="2" s="1"/>
  <c r="X2959" i="2"/>
  <c r="Y2959" i="2" s="1"/>
  <c r="X2960" i="2"/>
  <c r="Y2960" i="2" s="1"/>
  <c r="O2955" i="2"/>
  <c r="P2955" i="2" s="1"/>
  <c r="O2956" i="2"/>
  <c r="P2956" i="2" s="1"/>
  <c r="O2957" i="2"/>
  <c r="P2957" i="2" s="1"/>
  <c r="O2958" i="2"/>
  <c r="P2958" i="2" s="1"/>
  <c r="O2959" i="2"/>
  <c r="P2959" i="2" s="1"/>
  <c r="O2960" i="2"/>
  <c r="P2960" i="2" s="1"/>
  <c r="X2936" i="2"/>
  <c r="Y2936" i="2" s="1"/>
  <c r="X2937" i="2"/>
  <c r="Y2937" i="2" s="1"/>
  <c r="X2938" i="2"/>
  <c r="Y2938" i="2" s="1"/>
  <c r="X2939" i="2"/>
  <c r="Y2939" i="2" s="1"/>
  <c r="X2940" i="2"/>
  <c r="Y2940" i="2" s="1"/>
  <c r="X2941" i="2"/>
  <c r="Y2941" i="2" s="1"/>
  <c r="X2942" i="2"/>
  <c r="Y2942" i="2" s="1"/>
  <c r="X2943" i="2"/>
  <c r="Y2943" i="2" s="1"/>
  <c r="O2936" i="2"/>
  <c r="P2936" i="2" s="1"/>
  <c r="O2937" i="2"/>
  <c r="P2937" i="2" s="1"/>
  <c r="O2938" i="2"/>
  <c r="P2938" i="2" s="1"/>
  <c r="O2939" i="2"/>
  <c r="P2939" i="2" s="1"/>
  <c r="O2940" i="2"/>
  <c r="P2940" i="2" s="1"/>
  <c r="O2941" i="2"/>
  <c r="P2941" i="2" s="1"/>
  <c r="O2921" i="2"/>
  <c r="P2921" i="2" s="1"/>
  <c r="O2922" i="2"/>
  <c r="P2922" i="2" s="1"/>
  <c r="O2923" i="2"/>
  <c r="P2923" i="2" s="1"/>
  <c r="O2924" i="2"/>
  <c r="P2924" i="2" s="1"/>
  <c r="O2925" i="2"/>
  <c r="P2925" i="2" s="1"/>
  <c r="O2926" i="2"/>
  <c r="P2926" i="2" s="1"/>
  <c r="O2927" i="2"/>
  <c r="P2927" i="2" s="1"/>
  <c r="O2928" i="2"/>
  <c r="P2928" i="2" s="1"/>
  <c r="O2929" i="2"/>
  <c r="P2929" i="2" s="1"/>
  <c r="O2930" i="2"/>
  <c r="P2930" i="2" s="1"/>
  <c r="O2931" i="2"/>
  <c r="P2931" i="2" s="1"/>
  <c r="X2912" i="2"/>
  <c r="Y2912" i="2" s="1"/>
  <c r="X2913" i="2"/>
  <c r="Y2913" i="2" s="1"/>
  <c r="X2914" i="2"/>
  <c r="Y2914" i="2" s="1"/>
  <c r="O2912" i="2"/>
  <c r="P2912" i="2" s="1"/>
  <c r="O2913" i="2"/>
  <c r="P2913" i="2" s="1"/>
  <c r="O2914" i="2"/>
  <c r="P2914" i="2" s="1"/>
  <c r="O2917" i="2"/>
  <c r="P2917" i="2" s="1"/>
  <c r="O2918" i="2"/>
  <c r="P2918" i="2" s="1"/>
  <c r="O2910" i="2"/>
  <c r="P2910" i="2" s="1"/>
  <c r="O2907" i="2"/>
  <c r="P2907" i="2" s="1"/>
  <c r="O2906" i="2"/>
  <c r="P2906" i="2" s="1"/>
  <c r="X2892" i="2"/>
  <c r="Y2892" i="2" s="1"/>
  <c r="X2893" i="2"/>
  <c r="Y2893" i="2" s="1"/>
  <c r="X2894" i="2"/>
  <c r="Y2894" i="2" s="1"/>
  <c r="X2895" i="2"/>
  <c r="Y2895" i="2" s="1"/>
  <c r="X2896" i="2"/>
  <c r="Y2896" i="2" s="1"/>
  <c r="X2897" i="2"/>
  <c r="Y2897" i="2" s="1"/>
  <c r="X2898" i="2"/>
  <c r="Y2898" i="2" s="1"/>
  <c r="X2899" i="2"/>
  <c r="Y2899" i="2" s="1"/>
  <c r="X2900" i="2"/>
  <c r="Y2900" i="2" s="1"/>
  <c r="X2901" i="2"/>
  <c r="Y2901" i="2" s="1"/>
  <c r="O2892" i="2"/>
  <c r="P2892" i="2" s="1"/>
  <c r="O2893" i="2"/>
  <c r="P2893" i="2" s="1"/>
  <c r="O2894" i="2"/>
  <c r="P2894" i="2" s="1"/>
  <c r="O2895" i="2"/>
  <c r="P2895" i="2" s="1"/>
  <c r="O2896" i="2"/>
  <c r="P2896" i="2" s="1"/>
  <c r="O2897" i="2"/>
  <c r="P2897" i="2" s="1"/>
  <c r="O2898" i="2"/>
  <c r="P2898" i="2" s="1"/>
  <c r="O2899" i="2"/>
  <c r="P2899" i="2" s="1"/>
  <c r="X2876" i="2"/>
  <c r="Y2876" i="2" s="1"/>
  <c r="X2877" i="2"/>
  <c r="Y2877" i="2" s="1"/>
  <c r="X2878" i="2"/>
  <c r="Y2878" i="2" s="1"/>
  <c r="X2879" i="2"/>
  <c r="Y2879" i="2" s="1"/>
  <c r="X2880" i="2"/>
  <c r="Y2880" i="2" s="1"/>
  <c r="X2881" i="2"/>
  <c r="Y2881" i="2" s="1"/>
  <c r="X2882" i="2"/>
  <c r="Y2882" i="2" s="1"/>
  <c r="X2883" i="2"/>
  <c r="Y2883" i="2" s="1"/>
  <c r="X2884" i="2"/>
  <c r="Y2884" i="2" s="1"/>
  <c r="X2885" i="2"/>
  <c r="Y2885" i="2" s="1"/>
  <c r="X2886" i="2"/>
  <c r="Y2886" i="2" s="1"/>
  <c r="O2877" i="2"/>
  <c r="P2877" i="2" s="1"/>
  <c r="O2878" i="2"/>
  <c r="P2878" i="2" s="1"/>
  <c r="O2879" i="2"/>
  <c r="P2879" i="2" s="1"/>
  <c r="O2880" i="2"/>
  <c r="P2880" i="2" s="1"/>
  <c r="O2881" i="2"/>
  <c r="P2881" i="2" s="1"/>
  <c r="O2882" i="2"/>
  <c r="P2882" i="2" s="1"/>
  <c r="O2883" i="2"/>
  <c r="P2883" i="2" s="1"/>
  <c r="O2884" i="2"/>
  <c r="P2884" i="2" s="1"/>
  <c r="O2876" i="2"/>
  <c r="P2876" i="2" s="1"/>
  <c r="O2860" i="2"/>
  <c r="P2860" i="2" s="1"/>
  <c r="O2861" i="2"/>
  <c r="P2861" i="2" s="1"/>
  <c r="O2862" i="2"/>
  <c r="P2862" i="2" s="1"/>
  <c r="O2863" i="2"/>
  <c r="P2863" i="2" s="1"/>
  <c r="O2864" i="2"/>
  <c r="P2864" i="2" s="1"/>
  <c r="O2865" i="2"/>
  <c r="P2865" i="2" s="1"/>
  <c r="O2866" i="2"/>
  <c r="P2866" i="2" s="1"/>
  <c r="O2867" i="2"/>
  <c r="P2867" i="2" s="1"/>
  <c r="O2868" i="2"/>
  <c r="P2868" i="2" s="1"/>
  <c r="O2869" i="2"/>
  <c r="P2869" i="2" s="1"/>
  <c r="O2871" i="2"/>
  <c r="P2871" i="2" s="1"/>
  <c r="X2828" i="2"/>
  <c r="Y2828" i="2" s="1"/>
  <c r="X2829" i="2"/>
  <c r="Y2829" i="2" s="1"/>
  <c r="X2830" i="2"/>
  <c r="Y2830" i="2" s="1"/>
  <c r="X2831" i="2"/>
  <c r="Y2831" i="2" s="1"/>
  <c r="X2832" i="2"/>
  <c r="Y2832" i="2" s="1"/>
  <c r="X2833" i="2"/>
  <c r="Y2833" i="2" s="1"/>
  <c r="X2834" i="2"/>
  <c r="Y2834" i="2" s="1"/>
  <c r="O2828" i="2"/>
  <c r="P2828" i="2" s="1"/>
  <c r="O2829" i="2"/>
  <c r="P2829" i="2" s="1"/>
  <c r="O2830" i="2"/>
  <c r="P2830" i="2" s="1"/>
  <c r="O2831" i="2"/>
  <c r="P2831" i="2" s="1"/>
  <c r="O2832" i="2"/>
  <c r="P2832" i="2" s="1"/>
  <c r="O2833" i="2"/>
  <c r="P2833" i="2" s="1"/>
  <c r="X2825" i="2"/>
  <c r="Y2825" i="2" s="1"/>
  <c r="O2825" i="2"/>
  <c r="P2825" i="2" s="1"/>
  <c r="X2824" i="2"/>
  <c r="Y2824" i="2" s="1"/>
  <c r="O2824" i="2"/>
  <c r="P2824" i="2" s="1"/>
  <c r="X2823" i="2"/>
  <c r="Y2823" i="2" s="1"/>
  <c r="O2823" i="2"/>
  <c r="P2823" i="2" s="1"/>
  <c r="X2807" i="2"/>
  <c r="Y2807" i="2" s="1"/>
  <c r="X2808" i="2"/>
  <c r="Y2808" i="2" s="1"/>
  <c r="X2809" i="2"/>
  <c r="Y2809" i="2" s="1"/>
  <c r="X2810" i="2"/>
  <c r="Y2810" i="2" s="1"/>
  <c r="O2807" i="2"/>
  <c r="P2807" i="2" s="1"/>
  <c r="O2808" i="2"/>
  <c r="P2808" i="2" s="1"/>
  <c r="O2809" i="2"/>
  <c r="P2809" i="2" s="1"/>
  <c r="O2810" i="2"/>
  <c r="P2810" i="2" s="1"/>
  <c r="X2792" i="2"/>
  <c r="Y2792" i="2" s="1"/>
  <c r="X2791" i="2"/>
  <c r="Y2791" i="2" s="1"/>
  <c r="X2790" i="2"/>
  <c r="Y2790" i="2" s="1"/>
  <c r="O2791" i="2"/>
  <c r="P2791" i="2" s="1"/>
  <c r="O2790" i="2"/>
  <c r="P2790" i="2" s="1"/>
  <c r="X2789" i="2"/>
  <c r="Y2789" i="2" s="1"/>
  <c r="O2789" i="2"/>
  <c r="P2789" i="2" s="1"/>
  <c r="X2788" i="2"/>
  <c r="Y2788" i="2" s="1"/>
  <c r="X2787" i="2"/>
  <c r="Y2787" i="2" s="1"/>
  <c r="O2787" i="2"/>
  <c r="P2787" i="2" s="1"/>
  <c r="X2786" i="2"/>
  <c r="Y2786" i="2" s="1"/>
  <c r="O2786" i="2"/>
  <c r="P2786" i="2" s="1"/>
  <c r="X2785" i="2"/>
  <c r="Y2785" i="2" s="1"/>
  <c r="O2785" i="2"/>
  <c r="P2785" i="2" s="1"/>
  <c r="X2784" i="2"/>
  <c r="Y2784" i="2" s="1"/>
  <c r="O2784" i="2"/>
  <c r="P2784" i="2" s="1"/>
  <c r="X2783" i="2"/>
  <c r="Y2783" i="2" s="1"/>
  <c r="X2782" i="2"/>
  <c r="Y2782" i="2" s="1"/>
  <c r="O2782" i="2"/>
  <c r="P2782" i="2" s="1"/>
  <c r="O2783" i="2"/>
  <c r="P2783" i="2" s="1"/>
  <c r="X2769" i="2"/>
  <c r="Y2769" i="2" s="1"/>
  <c r="X2770" i="2"/>
  <c r="Y2770" i="2" s="1"/>
  <c r="X2771" i="2"/>
  <c r="Y2771" i="2" s="1"/>
  <c r="O2769" i="2"/>
  <c r="P2769" i="2" s="1"/>
  <c r="O2770" i="2"/>
  <c r="P2770" i="2" s="1"/>
  <c r="O2771" i="2"/>
  <c r="P2771" i="2" s="1"/>
  <c r="X2721" i="2"/>
  <c r="Y2721" i="2" s="1"/>
  <c r="X2719" i="2"/>
  <c r="Y2719" i="2" s="1"/>
  <c r="O2719" i="2"/>
  <c r="P2719" i="2" s="1"/>
  <c r="X2718" i="2"/>
  <c r="Y2718" i="2" s="1"/>
  <c r="O2718" i="2"/>
  <c r="P2718" i="2" s="1"/>
  <c r="O2708" i="2"/>
  <c r="P2708" i="2" s="1"/>
  <c r="O2709" i="2"/>
  <c r="P2709" i="2" s="1"/>
  <c r="O2710" i="2"/>
  <c r="P2710" i="2" s="1"/>
  <c r="O2711" i="2"/>
  <c r="P2711" i="2" s="1"/>
  <c r="O2712" i="2"/>
  <c r="P2712" i="2" s="1"/>
  <c r="O2713" i="2"/>
  <c r="P2713" i="2" s="1"/>
  <c r="X2713" i="2"/>
  <c r="Y2713" i="2" s="1"/>
  <c r="X2712" i="2"/>
  <c r="Y2712" i="2" s="1"/>
  <c r="X2711" i="2"/>
  <c r="Y2711" i="2" s="1"/>
  <c r="X2710" i="2"/>
  <c r="Y2710" i="2" s="1"/>
  <c r="X2709" i="2"/>
  <c r="Y2709" i="2" s="1"/>
  <c r="X2708" i="2"/>
  <c r="Y2708" i="2" s="1"/>
  <c r="X2704" i="2"/>
  <c r="Y2704" i="2" s="1"/>
  <c r="O2701" i="2"/>
  <c r="P2701" i="2" s="1"/>
  <c r="O2702" i="2"/>
  <c r="P2702" i="2" s="1"/>
  <c r="O2703" i="2"/>
  <c r="P2703" i="2" s="1"/>
  <c r="X2703" i="2"/>
  <c r="Y2703" i="2" s="1"/>
  <c r="X2702" i="2"/>
  <c r="Y2702" i="2" s="1"/>
  <c r="X2701" i="2"/>
  <c r="Y2701" i="2" s="1"/>
  <c r="X2689" i="2"/>
  <c r="Y2689" i="2" s="1"/>
  <c r="X2690" i="2"/>
  <c r="Y2690" i="2" s="1"/>
  <c r="X2691" i="2"/>
  <c r="Y2691" i="2" s="1"/>
  <c r="X2692" i="2"/>
  <c r="Y2692" i="2" s="1"/>
  <c r="X2693" i="2"/>
  <c r="Y2693" i="2" s="1"/>
  <c r="X2694" i="2"/>
  <c r="Y2694" i="2" s="1"/>
  <c r="X2695" i="2"/>
  <c r="Y2695" i="2" s="1"/>
  <c r="O2689" i="2"/>
  <c r="P2689" i="2" s="1"/>
  <c r="O2690" i="2"/>
  <c r="P2690" i="2" s="1"/>
  <c r="O2691" i="2"/>
  <c r="P2691" i="2" s="1"/>
  <c r="O2692" i="2"/>
  <c r="P2692" i="2" s="1"/>
  <c r="O2693" i="2"/>
  <c r="P2693" i="2" s="1"/>
  <c r="O2694" i="2"/>
  <c r="P2694" i="2" s="1"/>
  <c r="O2695" i="2"/>
  <c r="P2695" i="2" s="1"/>
  <c r="O2696" i="2"/>
  <c r="P2696" i="2" s="1"/>
  <c r="O2680" i="2"/>
  <c r="P2680" i="2" s="1"/>
  <c r="O2679" i="2"/>
  <c r="P2679" i="2" s="1"/>
  <c r="O2678" i="2"/>
  <c r="P2678" i="2" s="1"/>
  <c r="O2677" i="2"/>
  <c r="P2677" i="2" s="1"/>
  <c r="X2664" i="2"/>
  <c r="Y2664" i="2" s="1"/>
  <c r="X2665" i="2"/>
  <c r="Y2665" i="2" s="1"/>
  <c r="X2666" i="2"/>
  <c r="Y2666" i="2" s="1"/>
  <c r="X2667" i="2"/>
  <c r="Y2667" i="2" s="1"/>
  <c r="X2668" i="2"/>
  <c r="Y2668" i="2" s="1"/>
  <c r="X2669" i="2"/>
  <c r="Y2669" i="2" s="1"/>
  <c r="X2670" i="2"/>
  <c r="Y2670" i="2" s="1"/>
  <c r="X2671" i="2"/>
  <c r="Y2671" i="2" s="1"/>
  <c r="O2664" i="2"/>
  <c r="P2664" i="2" s="1"/>
  <c r="O2665" i="2"/>
  <c r="P2665" i="2" s="1"/>
  <c r="O2666" i="2"/>
  <c r="P2666" i="2" s="1"/>
  <c r="O2667" i="2"/>
  <c r="P2667" i="2" s="1"/>
  <c r="O2668" i="2"/>
  <c r="P2668" i="2" s="1"/>
  <c r="O2669" i="2"/>
  <c r="P2669" i="2" s="1"/>
  <c r="O2670" i="2"/>
  <c r="P2670" i="2" s="1"/>
  <c r="O2671" i="2"/>
  <c r="P2671" i="2" s="1"/>
  <c r="O2672" i="2"/>
  <c r="P2672" i="2" s="1"/>
  <c r="O2673" i="2"/>
  <c r="P2673" i="2" s="1"/>
  <c r="O2674" i="2"/>
  <c r="P2674" i="2" s="1"/>
  <c r="X2660" i="2"/>
  <c r="Y2660" i="2" s="1"/>
  <c r="X2659" i="2"/>
  <c r="Y2659" i="2" s="1"/>
  <c r="O2659" i="2"/>
  <c r="P2659" i="2" s="1"/>
  <c r="X2658" i="2"/>
  <c r="Y2658" i="2" s="1"/>
  <c r="O2658" i="2"/>
  <c r="P2658" i="2" s="1"/>
  <c r="X2657" i="2"/>
  <c r="Y2657" i="2" s="1"/>
  <c r="O2657" i="2"/>
  <c r="P2657" i="2" s="1"/>
  <c r="X2656" i="2"/>
  <c r="Y2656" i="2" s="1"/>
  <c r="O2656" i="2"/>
  <c r="P2656" i="2" s="1"/>
  <c r="X2655" i="2"/>
  <c r="Y2655" i="2" s="1"/>
  <c r="O2655" i="2"/>
  <c r="P2655" i="2" s="1"/>
  <c r="X2654" i="2"/>
  <c r="Y2654" i="2" s="1"/>
  <c r="O2654" i="2"/>
  <c r="P2654" i="2" s="1"/>
  <c r="X2640" i="2"/>
  <c r="Y2640" i="2" s="1"/>
  <c r="X2641" i="2"/>
  <c r="Y2641" i="2" s="1"/>
  <c r="X2642" i="2"/>
  <c r="Y2642" i="2" s="1"/>
  <c r="X2643" i="2"/>
  <c r="Y2643" i="2" s="1"/>
  <c r="X2644" i="2"/>
  <c r="Y2644" i="2" s="1"/>
  <c r="X2645" i="2"/>
  <c r="Y2645" i="2" s="1"/>
  <c r="X2646" i="2"/>
  <c r="Y2646" i="2" s="1"/>
  <c r="X2647" i="2"/>
  <c r="Y2647" i="2" s="1"/>
  <c r="O2640" i="2"/>
  <c r="P2640" i="2" s="1"/>
  <c r="O2641" i="2"/>
  <c r="P2641" i="2" s="1"/>
  <c r="O2642" i="2"/>
  <c r="P2642" i="2" s="1"/>
  <c r="O2643" i="2"/>
  <c r="P2643" i="2" s="1"/>
  <c r="O2644" i="2"/>
  <c r="P2644" i="2" s="1"/>
  <c r="O2645" i="2"/>
  <c r="P2645" i="2" s="1"/>
  <c r="O2646" i="2"/>
  <c r="P2646" i="2" s="1"/>
  <c r="O2647" i="2"/>
  <c r="P2647" i="2" s="1"/>
  <c r="O2648" i="2"/>
  <c r="P2648" i="2" s="1"/>
  <c r="X2624" i="2"/>
  <c r="Y2624" i="2" s="1"/>
  <c r="X2625" i="2"/>
  <c r="Y2625" i="2" s="1"/>
  <c r="X2626" i="2"/>
  <c r="Y2626" i="2" s="1"/>
  <c r="X2627" i="2"/>
  <c r="Y2627" i="2" s="1"/>
  <c r="X2629" i="2"/>
  <c r="Y2629" i="2" s="1"/>
  <c r="X2630" i="2"/>
  <c r="Y2630" i="2" s="1"/>
  <c r="X2631" i="2"/>
  <c r="Y2631" i="2" s="1"/>
  <c r="O2624" i="2"/>
  <c r="P2624" i="2" s="1"/>
  <c r="O2625" i="2"/>
  <c r="P2625" i="2" s="1"/>
  <c r="O2626" i="2"/>
  <c r="P2626" i="2" s="1"/>
  <c r="O2627" i="2"/>
  <c r="P2627" i="2" s="1"/>
  <c r="O2628" i="2"/>
  <c r="P2628" i="2" s="1"/>
  <c r="O2629" i="2"/>
  <c r="P2629" i="2" s="1"/>
  <c r="O2630" i="2"/>
  <c r="P2630" i="2" s="1"/>
  <c r="O2631" i="2"/>
  <c r="P2631" i="2" s="1"/>
  <c r="O2578" i="2"/>
  <c r="P2578" i="2" s="1"/>
  <c r="O2579" i="2"/>
  <c r="P2579" i="2" s="1"/>
  <c r="O2580" i="2"/>
  <c r="P2580" i="2" s="1"/>
  <c r="O2581" i="2"/>
  <c r="P2581" i="2" s="1"/>
  <c r="O2582" i="2"/>
  <c r="P2582" i="2" s="1"/>
  <c r="O2570" i="2"/>
  <c r="P2570" i="2" s="1"/>
  <c r="O2571" i="2"/>
  <c r="P2571" i="2" s="1"/>
  <c r="O2572" i="2"/>
  <c r="P2572" i="2" s="1"/>
  <c r="O2573" i="2"/>
  <c r="P2573" i="2" s="1"/>
  <c r="X2544" i="2"/>
  <c r="Y2544" i="2" s="1"/>
  <c r="X2545" i="2"/>
  <c r="Y2545" i="2" s="1"/>
  <c r="X2546" i="2"/>
  <c r="Y2546" i="2" s="1"/>
  <c r="X2547" i="2"/>
  <c r="Y2547" i="2" s="1"/>
  <c r="O2544" i="2"/>
  <c r="P2544" i="2" s="1"/>
  <c r="O2545" i="2"/>
  <c r="P2545" i="2" s="1"/>
  <c r="O2546" i="2"/>
  <c r="P2546" i="2" s="1"/>
  <c r="O2547" i="2"/>
  <c r="P2547" i="2" s="1"/>
  <c r="O2521" i="2"/>
  <c r="P2521" i="2" s="1"/>
  <c r="O2522" i="2"/>
  <c r="P2522" i="2" s="1"/>
  <c r="O2523" i="2"/>
  <c r="P2523" i="2" s="1"/>
  <c r="O2524" i="2"/>
  <c r="P2524" i="2" s="1"/>
  <c r="O2525" i="2"/>
  <c r="P2525" i="2" s="1"/>
  <c r="O2526" i="2"/>
  <c r="P2526" i="2" s="1"/>
  <c r="O2527" i="2"/>
  <c r="P2527" i="2" s="1"/>
  <c r="X2509" i="2"/>
  <c r="Y2509" i="2" s="1"/>
  <c r="X2510" i="2"/>
  <c r="Y2510" i="2" s="1"/>
  <c r="X2511" i="2"/>
  <c r="Y2511" i="2" s="1"/>
  <c r="X2512" i="2"/>
  <c r="Y2512" i="2" s="1"/>
  <c r="X2513" i="2"/>
  <c r="Y2513" i="2" s="1"/>
  <c r="X2514" i="2"/>
  <c r="Y2514" i="2" s="1"/>
  <c r="X2515" i="2"/>
  <c r="Y2515" i="2" s="1"/>
  <c r="X2516" i="2"/>
  <c r="Y2516" i="2" s="1"/>
  <c r="X2517" i="2"/>
  <c r="Y2517" i="2" s="1"/>
  <c r="O2509" i="2"/>
  <c r="P2509" i="2" s="1"/>
  <c r="O2510" i="2"/>
  <c r="P2510" i="2" s="1"/>
  <c r="O2511" i="2"/>
  <c r="P2511" i="2" s="1"/>
  <c r="O2512" i="2"/>
  <c r="P2512" i="2" s="1"/>
  <c r="O2513" i="2"/>
  <c r="P2513" i="2" s="1"/>
  <c r="O2514" i="2"/>
  <c r="P2514" i="2" s="1"/>
  <c r="O2515" i="2"/>
  <c r="P2515" i="2" s="1"/>
  <c r="O2516" i="2"/>
  <c r="P2516" i="2" s="1"/>
  <c r="O2517" i="2"/>
  <c r="P2517" i="2" s="1"/>
  <c r="O2519" i="2"/>
  <c r="P2519" i="2" s="1"/>
  <c r="O2492" i="2"/>
  <c r="P2492" i="2" s="1"/>
  <c r="X2482" i="2"/>
  <c r="Y2482" i="2" s="1"/>
  <c r="X2483" i="2"/>
  <c r="Y2483" i="2" s="1"/>
  <c r="X2484" i="2"/>
  <c r="Y2484" i="2" s="1"/>
  <c r="X2485" i="2"/>
  <c r="Y2485" i="2" s="1"/>
  <c r="X2486" i="2"/>
  <c r="Y2486" i="2" s="1"/>
  <c r="O2482" i="2"/>
  <c r="P2482" i="2" s="1"/>
  <c r="O2483" i="2"/>
  <c r="P2483" i="2" s="1"/>
  <c r="O2484" i="2"/>
  <c r="P2484" i="2" s="1"/>
  <c r="O2485" i="2"/>
  <c r="P2485" i="2" s="1"/>
  <c r="O2486" i="2"/>
  <c r="P2486" i="2" s="1"/>
  <c r="X2470" i="2"/>
  <c r="Y2470" i="2" s="1"/>
  <c r="X2471" i="2"/>
  <c r="Y2471" i="2" s="1"/>
  <c r="X2472" i="2"/>
  <c r="Y2472" i="2" s="1"/>
  <c r="X2473" i="2"/>
  <c r="Y2473" i="2" s="1"/>
  <c r="X2474" i="2"/>
  <c r="Y2474" i="2" s="1"/>
  <c r="X2475" i="2"/>
  <c r="Y2475" i="2" s="1"/>
  <c r="X2476" i="2"/>
  <c r="Y2476" i="2" s="1"/>
  <c r="X2479" i="2"/>
  <c r="Y2479" i="2" s="1"/>
  <c r="O2470" i="2"/>
  <c r="P2470" i="2" s="1"/>
  <c r="O2471" i="2"/>
  <c r="P2471" i="2" s="1"/>
  <c r="O2472" i="2"/>
  <c r="P2472" i="2" s="1"/>
  <c r="O2473" i="2"/>
  <c r="P2473" i="2" s="1"/>
  <c r="O2474" i="2"/>
  <c r="P2474" i="2" s="1"/>
  <c r="O2475" i="2"/>
  <c r="P2475" i="2" s="1"/>
  <c r="O2476" i="2"/>
  <c r="P2476" i="2" s="1"/>
  <c r="O2479" i="2"/>
  <c r="P2479" i="2" s="1"/>
  <c r="X2464" i="2"/>
  <c r="Y2464" i="2" s="1"/>
  <c r="X2465" i="2"/>
  <c r="Y2465" i="2" s="1"/>
  <c r="O2464" i="2"/>
  <c r="P2464" i="2" s="1"/>
  <c r="O2465" i="2"/>
  <c r="P2465" i="2" s="1"/>
  <c r="O2416" i="2"/>
  <c r="P2416" i="2" s="1"/>
  <c r="O2417" i="2"/>
  <c r="P2417" i="2" s="1"/>
  <c r="O2418" i="2"/>
  <c r="P2418" i="2" s="1"/>
  <c r="O2387" i="2"/>
  <c r="P2387" i="2" s="1"/>
  <c r="O2388" i="2"/>
  <c r="P2388" i="2" s="1"/>
  <c r="O2389" i="2"/>
  <c r="P2389" i="2" s="1"/>
  <c r="O2390" i="2"/>
  <c r="P2390" i="2" s="1"/>
  <c r="O2391" i="2"/>
  <c r="P2391" i="2" s="1"/>
  <c r="O2392" i="2"/>
  <c r="P2392" i="2" s="1"/>
  <c r="X2379" i="2"/>
  <c r="Y2379" i="2" s="1"/>
  <c r="X2380" i="2"/>
  <c r="Y2380" i="2" s="1"/>
  <c r="O2379" i="2"/>
  <c r="P2379" i="2" s="1"/>
  <c r="O2380" i="2"/>
  <c r="P2380" i="2" s="1"/>
  <c r="O2381" i="2"/>
  <c r="P2381" i="2" s="1"/>
  <c r="O2361" i="2"/>
  <c r="P2361" i="2" s="1"/>
  <c r="O2362" i="2"/>
  <c r="P2362" i="2" s="1"/>
  <c r="O2363" i="2"/>
  <c r="P2363" i="2" s="1"/>
  <c r="O2364" i="2"/>
  <c r="P2364" i="2" s="1"/>
  <c r="O2365" i="2"/>
  <c r="P2365" i="2" s="1"/>
  <c r="O2366" i="2"/>
  <c r="P2366" i="2" s="1"/>
  <c r="O2367" i="2"/>
  <c r="P2367" i="2" s="1"/>
  <c r="X2347" i="2"/>
  <c r="Y2347" i="2" s="1"/>
  <c r="X2348" i="2"/>
  <c r="Y2348" i="2" s="1"/>
  <c r="X2349" i="2"/>
  <c r="Y2349" i="2" s="1"/>
  <c r="X2350" i="2"/>
  <c r="Y2350" i="2" s="1"/>
  <c r="X2351" i="2"/>
  <c r="Y2351" i="2" s="1"/>
  <c r="X2352" i="2"/>
  <c r="Y2352" i="2" s="1"/>
  <c r="O2320" i="2"/>
  <c r="P2320" i="2" s="1"/>
  <c r="O2321" i="2"/>
  <c r="P2321" i="2" s="1"/>
  <c r="O2322" i="2"/>
  <c r="P2322" i="2" s="1"/>
  <c r="O2324" i="2"/>
  <c r="P2324" i="2" s="1"/>
  <c r="O2325" i="2"/>
  <c r="P2325" i="2" s="1"/>
  <c r="O2292" i="2"/>
  <c r="P2292" i="2" s="1"/>
  <c r="O2293" i="2"/>
  <c r="P2293" i="2" s="1"/>
  <c r="O2294" i="2"/>
  <c r="P2294" i="2" s="1"/>
  <c r="O2295" i="2"/>
  <c r="P2295" i="2" s="1"/>
  <c r="O2296" i="2"/>
  <c r="P2296" i="2" s="1"/>
  <c r="O2297" i="2"/>
  <c r="P2297" i="2" s="1"/>
  <c r="O2298" i="2"/>
  <c r="P2298" i="2" s="1"/>
  <c r="O2299" i="2"/>
  <c r="P2299" i="2" s="1"/>
  <c r="O2300" i="2"/>
  <c r="P2300" i="2" s="1"/>
  <c r="O2301" i="2"/>
  <c r="P2301" i="2" s="1"/>
  <c r="O2302" i="2"/>
  <c r="P2302" i="2" s="1"/>
  <c r="O2305" i="2"/>
  <c r="P2305" i="2" s="1"/>
  <c r="X2269" i="2"/>
  <c r="Y2269" i="2" s="1"/>
  <c r="X2270" i="2"/>
  <c r="Y2270" i="2" s="1"/>
  <c r="X2271" i="2"/>
  <c r="Y2271" i="2" s="1"/>
  <c r="X2272" i="2"/>
  <c r="Y2272" i="2" s="1"/>
  <c r="X2273" i="2"/>
  <c r="Y2273" i="2" s="1"/>
  <c r="X2274" i="2"/>
  <c r="Y2274" i="2" s="1"/>
  <c r="X2275" i="2"/>
  <c r="Y2275" i="2" s="1"/>
  <c r="X2276" i="2"/>
  <c r="Y2276" i="2" s="1"/>
  <c r="O2269" i="2"/>
  <c r="P2269" i="2" s="1"/>
  <c r="O2270" i="2"/>
  <c r="P2270" i="2" s="1"/>
  <c r="O2271" i="2"/>
  <c r="P2271" i="2" s="1"/>
  <c r="O2272" i="2"/>
  <c r="P2272" i="2" s="1"/>
  <c r="O2273" i="2"/>
  <c r="P2273" i="2" s="1"/>
  <c r="O2274" i="2"/>
  <c r="P2274" i="2" s="1"/>
  <c r="O2275" i="2"/>
  <c r="P2275" i="2" s="1"/>
  <c r="O2276" i="2"/>
  <c r="P2276" i="2" s="1"/>
  <c r="X2259" i="2"/>
  <c r="Y2259" i="2" s="1"/>
  <c r="X2260" i="2"/>
  <c r="Y2260" i="2" s="1"/>
  <c r="X2261" i="2"/>
  <c r="Y2261" i="2" s="1"/>
  <c r="X2262" i="2"/>
  <c r="Y2262" i="2" s="1"/>
  <c r="X2263" i="2"/>
  <c r="Y2263" i="2" s="1"/>
  <c r="X2264" i="2"/>
  <c r="Y2264" i="2" s="1"/>
  <c r="X2265" i="2"/>
  <c r="Y2265" i="2" s="1"/>
  <c r="X2266" i="2"/>
  <c r="Y2266" i="2" s="1"/>
  <c r="X2267" i="2"/>
  <c r="Y2267" i="2" s="1"/>
  <c r="O2124" i="2"/>
  <c r="P2124" i="2" s="1"/>
  <c r="O2122" i="2"/>
  <c r="P2122" i="2" s="1"/>
  <c r="O2121" i="2"/>
  <c r="P2121" i="2" s="1"/>
  <c r="O2120" i="2"/>
  <c r="P2120" i="2" s="1"/>
  <c r="O2119" i="2"/>
  <c r="P2119" i="2" s="1"/>
  <c r="O2118" i="2"/>
  <c r="P2118" i="2" s="1"/>
  <c r="O2117" i="2"/>
  <c r="P2117" i="2" s="1"/>
  <c r="O2116" i="2"/>
  <c r="P2116" i="2" s="1"/>
  <c r="X2142" i="2"/>
  <c r="Y2142" i="2" s="1"/>
  <c r="O2144" i="2"/>
  <c r="P2144" i="2" s="1"/>
  <c r="O2143" i="2"/>
  <c r="P2143" i="2" s="1"/>
  <c r="O2142" i="2"/>
  <c r="P2142" i="2" s="1"/>
  <c r="O2107" i="2"/>
  <c r="P2107" i="2" s="1"/>
  <c r="O2108" i="2"/>
  <c r="P2108" i="2" s="1"/>
  <c r="O2109" i="2"/>
  <c r="P2109" i="2" s="1"/>
  <c r="O2110" i="2"/>
  <c r="P2110" i="2" s="1"/>
  <c r="O2111" i="2"/>
  <c r="P2111" i="2" s="1"/>
  <c r="O2112" i="2"/>
  <c r="P2112" i="2" s="1"/>
  <c r="O2113" i="2"/>
  <c r="P2113" i="2" s="1"/>
  <c r="O2114" i="2"/>
  <c r="P2114" i="2" s="1"/>
  <c r="X2095" i="2"/>
  <c r="Y2095" i="2" s="1"/>
  <c r="X2096" i="2"/>
  <c r="Y2096" i="2" s="1"/>
  <c r="X2097" i="2"/>
  <c r="Y2097" i="2" s="1"/>
  <c r="O2066" i="2"/>
  <c r="P2066" i="2" s="1"/>
  <c r="O2061" i="2"/>
  <c r="P2061" i="2" s="1"/>
  <c r="O2060" i="2"/>
  <c r="P2060" i="2" s="1"/>
  <c r="O2059" i="2"/>
  <c r="P2059" i="2" s="1"/>
  <c r="O2058" i="2"/>
  <c r="P2058" i="2" s="1"/>
  <c r="O2057" i="2"/>
  <c r="P2057" i="2" s="1"/>
  <c r="O2056" i="2"/>
  <c r="P2056" i="2" s="1"/>
  <c r="O2055" i="2"/>
  <c r="P2055" i="2" s="1"/>
  <c r="O2054" i="2"/>
  <c r="P2054" i="2" s="1"/>
  <c r="O2053" i="2"/>
  <c r="P2053" i="2" s="1"/>
  <c r="O2052" i="2"/>
  <c r="P2052" i="2" s="1"/>
  <c r="X2045" i="2"/>
  <c r="Y2045" i="2" s="1"/>
  <c r="X2046" i="2"/>
  <c r="Y2046" i="2" s="1"/>
  <c r="X2047" i="2"/>
  <c r="Y2047" i="2" s="1"/>
  <c r="X2048" i="2"/>
  <c r="Y2048" i="2" s="1"/>
  <c r="X2049" i="2"/>
  <c r="Y2049" i="2" s="1"/>
  <c r="O2045" i="2"/>
  <c r="P2045" i="2" s="1"/>
  <c r="O2046" i="2"/>
  <c r="P2046" i="2" s="1"/>
  <c r="O2047" i="2"/>
  <c r="P2047" i="2" s="1"/>
  <c r="O2048" i="2"/>
  <c r="P2048" i="2" s="1"/>
  <c r="O2049" i="2"/>
  <c r="P2049" i="2" s="1"/>
  <c r="O2050" i="2"/>
  <c r="P2050" i="2" s="1"/>
  <c r="X2033" i="2"/>
  <c r="Y2033" i="2" s="1"/>
  <c r="X2034" i="2"/>
  <c r="Y2034" i="2" s="1"/>
  <c r="X2035" i="2"/>
  <c r="Y2035" i="2" s="1"/>
  <c r="X2036" i="2"/>
  <c r="Y2036" i="2" s="1"/>
  <c r="X2037" i="2"/>
  <c r="Y2037" i="2" s="1"/>
  <c r="X2038" i="2"/>
  <c r="Y2038" i="2" s="1"/>
  <c r="O2033" i="2"/>
  <c r="P2033" i="2" s="1"/>
  <c r="O2034" i="2"/>
  <c r="P2034" i="2" s="1"/>
  <c r="O2035" i="2"/>
  <c r="P2035" i="2" s="1"/>
  <c r="O2036" i="2"/>
  <c r="P2036" i="2" s="1"/>
  <c r="O2037" i="2"/>
  <c r="P2037" i="2" s="1"/>
  <c r="X1974" i="2"/>
  <c r="Y1974" i="2" s="1"/>
  <c r="X1975" i="2"/>
  <c r="Y1975" i="2" s="1"/>
  <c r="X1976" i="2"/>
  <c r="Y1976" i="2" s="1"/>
  <c r="X1977" i="2"/>
  <c r="Y1977" i="2" s="1"/>
  <c r="X1978" i="2"/>
  <c r="Y1978" i="2" s="1"/>
  <c r="X1979" i="2"/>
  <c r="Y1979" i="2" s="1"/>
  <c r="X1980" i="2"/>
  <c r="Y1980" i="2" s="1"/>
  <c r="X1981" i="2"/>
  <c r="Y1981" i="2" s="1"/>
  <c r="X1982" i="2"/>
  <c r="Y1982" i="2" s="1"/>
  <c r="X1983" i="2"/>
  <c r="Y1983" i="2" s="1"/>
  <c r="X1984" i="2"/>
  <c r="Y1984" i="2" s="1"/>
  <c r="X1985" i="2"/>
  <c r="Y1985" i="2" s="1"/>
  <c r="X1986" i="2"/>
  <c r="Y1986" i="2" s="1"/>
  <c r="O1974" i="2"/>
  <c r="P1974" i="2" s="1"/>
  <c r="O1975" i="2"/>
  <c r="P1975" i="2" s="1"/>
  <c r="O1976" i="2"/>
  <c r="P1976" i="2" s="1"/>
  <c r="O1977" i="2"/>
  <c r="P1977" i="2" s="1"/>
  <c r="O1978" i="2"/>
  <c r="P1978" i="2" s="1"/>
  <c r="O1979" i="2"/>
  <c r="P1979" i="2" s="1"/>
  <c r="O1980" i="2"/>
  <c r="P1980" i="2" s="1"/>
  <c r="O1981" i="2"/>
  <c r="P1981" i="2" s="1"/>
  <c r="O1982" i="2"/>
  <c r="P1982" i="2" s="1"/>
  <c r="O1983" i="2"/>
  <c r="P1983" i="2" s="1"/>
  <c r="O1984" i="2"/>
  <c r="P1984" i="2" s="1"/>
  <c r="O1985" i="2"/>
  <c r="P1985" i="2" s="1"/>
  <c r="O1986" i="2"/>
  <c r="P1986" i="2" s="1"/>
  <c r="O1987" i="2"/>
  <c r="P1987" i="2" s="1"/>
  <c r="O1988" i="2"/>
  <c r="P1988" i="2" s="1"/>
  <c r="O1959" i="2"/>
  <c r="P1959" i="2" s="1"/>
  <c r="O1960" i="2"/>
  <c r="P1960" i="2" s="1"/>
  <c r="O1961" i="2"/>
  <c r="P1961" i="2" s="1"/>
  <c r="O1962" i="2"/>
  <c r="P1962" i="2" s="1"/>
  <c r="O1948" i="2"/>
  <c r="P1948" i="2" s="1"/>
  <c r="O1949" i="2"/>
  <c r="P1949" i="2" s="1"/>
  <c r="O1950" i="2"/>
  <c r="O1951" i="2"/>
  <c r="P1951" i="2" s="1"/>
  <c r="O1952" i="2"/>
  <c r="P1952" i="2" s="1"/>
  <c r="O1953" i="2"/>
  <c r="P1953" i="2" s="1"/>
  <c r="O1954" i="2"/>
  <c r="P1954" i="2" s="1"/>
  <c r="O1955" i="2"/>
  <c r="P1955" i="2" s="1"/>
  <c r="O1957" i="2"/>
  <c r="P1957" i="2" s="1"/>
  <c r="O1944" i="2"/>
  <c r="P1944" i="2" s="1"/>
  <c r="O1946" i="2"/>
  <c r="P1946" i="2" s="1"/>
  <c r="X1930" i="2"/>
  <c r="Y1930" i="2" s="1"/>
  <c r="X1931" i="2"/>
  <c r="Y1931" i="2" s="1"/>
  <c r="O1930" i="2"/>
  <c r="P1930" i="2" s="1"/>
  <c r="O1931" i="2"/>
  <c r="P1931" i="2" s="1"/>
  <c r="O1911" i="2"/>
  <c r="P1911" i="2" s="1"/>
  <c r="O1912" i="2"/>
  <c r="P1912" i="2" s="1"/>
  <c r="O1913" i="2"/>
  <c r="P1913" i="2" s="1"/>
  <c r="O1914" i="2"/>
  <c r="P1914" i="2" s="1"/>
  <c r="O1918" i="2"/>
  <c r="P1918" i="2" s="1"/>
  <c r="O1919" i="2"/>
  <c r="P1919" i="2" s="1"/>
  <c r="X1902" i="2"/>
  <c r="Y1902" i="2" s="1"/>
  <c r="X1903" i="2"/>
  <c r="Y1903" i="2" s="1"/>
  <c r="X1904" i="2"/>
  <c r="Y1904" i="2" s="1"/>
  <c r="O1902" i="2"/>
  <c r="P1902" i="2" s="1"/>
  <c r="O1903" i="2"/>
  <c r="P1903" i="2" s="1"/>
  <c r="O1904" i="2"/>
  <c r="P1904" i="2" s="1"/>
  <c r="O1905" i="2"/>
  <c r="P1905" i="2" s="1"/>
  <c r="O1906" i="2"/>
  <c r="P1906" i="2" s="1"/>
  <c r="X1893" i="2"/>
  <c r="Y1893" i="2" s="1"/>
  <c r="X1894" i="2"/>
  <c r="Y1894" i="2" s="1"/>
  <c r="X1895" i="2"/>
  <c r="Y1895" i="2" s="1"/>
  <c r="X1896" i="2"/>
  <c r="Y1896" i="2" s="1"/>
  <c r="X1897" i="2"/>
  <c r="Y1897" i="2" s="1"/>
  <c r="X1898" i="2"/>
  <c r="Y1898" i="2" s="1"/>
  <c r="O1898" i="2"/>
  <c r="P1898" i="2" s="1"/>
  <c r="O1897" i="2"/>
  <c r="P1897" i="2" s="1"/>
  <c r="O1896" i="2"/>
  <c r="P1896" i="2" s="1"/>
  <c r="O1895" i="2"/>
  <c r="P1895" i="2" s="1"/>
  <c r="O1894" i="2"/>
  <c r="P1894" i="2" s="1"/>
  <c r="O1893" i="2"/>
  <c r="P1893" i="2" s="1"/>
  <c r="O1886" i="2"/>
  <c r="P1886" i="2" s="1"/>
  <c r="O1885" i="2"/>
  <c r="P1885" i="2" s="1"/>
  <c r="O1884" i="2"/>
  <c r="P1884" i="2" s="1"/>
  <c r="O1883" i="2"/>
  <c r="P1883" i="2" s="1"/>
  <c r="O1882" i="2"/>
  <c r="P1882" i="2" s="1"/>
  <c r="O1773" i="2"/>
  <c r="P1773" i="2" s="1"/>
  <c r="O1774" i="2"/>
  <c r="P1774" i="2" s="1"/>
  <c r="X1763" i="2"/>
  <c r="Y1763" i="2" s="1"/>
  <c r="X1764" i="2"/>
  <c r="Y1764" i="2" s="1"/>
  <c r="X1765" i="2"/>
  <c r="Y1765" i="2" s="1"/>
  <c r="X1766" i="2"/>
  <c r="Y1766" i="2" s="1"/>
  <c r="X1767" i="2"/>
  <c r="Y1767" i="2" s="1"/>
  <c r="X1768" i="2"/>
  <c r="Y1768" i="2" s="1"/>
  <c r="O1763" i="2"/>
  <c r="P1763" i="2" s="1"/>
  <c r="O1764" i="2"/>
  <c r="P1764" i="2" s="1"/>
  <c r="O1765" i="2"/>
  <c r="P1765" i="2" s="1"/>
  <c r="O1766" i="2"/>
  <c r="P1766" i="2" s="1"/>
  <c r="O1767" i="2"/>
  <c r="P1767" i="2" s="1"/>
  <c r="O1768" i="2"/>
  <c r="P1768" i="2" s="1"/>
  <c r="X1742" i="2"/>
  <c r="Y1742" i="2" s="1"/>
  <c r="X1743" i="2"/>
  <c r="Y1743" i="2" s="1"/>
  <c r="X1744" i="2"/>
  <c r="Y1744" i="2" s="1"/>
  <c r="X1745" i="2"/>
  <c r="Y1745" i="2" s="1"/>
  <c r="X1746" i="2"/>
  <c r="Y1746" i="2" s="1"/>
  <c r="X1747" i="2"/>
  <c r="Y1747" i="2" s="1"/>
  <c r="X1748" i="2"/>
  <c r="Y1748" i="2" s="1"/>
  <c r="X1749" i="2"/>
  <c r="Y1749" i="2" s="1"/>
  <c r="X1750" i="2"/>
  <c r="Y1750" i="2" s="1"/>
  <c r="O1742" i="2"/>
  <c r="P1742" i="2" s="1"/>
  <c r="O1743" i="2"/>
  <c r="P1743" i="2" s="1"/>
  <c r="O1744" i="2"/>
  <c r="P1744" i="2" s="1"/>
  <c r="O1745" i="2"/>
  <c r="P1745" i="2" s="1"/>
  <c r="O1746" i="2"/>
  <c r="P1746" i="2" s="1"/>
  <c r="O1747" i="2"/>
  <c r="P1747" i="2" s="1"/>
  <c r="X1720" i="2"/>
  <c r="Y1720" i="2" s="1"/>
  <c r="X1721" i="2"/>
  <c r="Y1721" i="2" s="1"/>
  <c r="X1722" i="2"/>
  <c r="Y1722" i="2" s="1"/>
  <c r="X1723" i="2"/>
  <c r="Y1723" i="2" s="1"/>
  <c r="X1724" i="2"/>
  <c r="Y1724" i="2" s="1"/>
  <c r="O1720" i="2"/>
  <c r="P1720" i="2" s="1"/>
  <c r="O1721" i="2"/>
  <c r="P1721" i="2" s="1"/>
  <c r="O1722" i="2"/>
  <c r="P1722" i="2" s="1"/>
  <c r="O1723" i="2"/>
  <c r="P1723" i="2" s="1"/>
  <c r="O1724" i="2"/>
  <c r="P1724" i="2" s="1"/>
  <c r="X1711" i="2"/>
  <c r="Y1711" i="2" s="1"/>
  <c r="X1712" i="2"/>
  <c r="Y1712" i="2" s="1"/>
  <c r="X1713" i="2"/>
  <c r="Y1713" i="2" s="1"/>
  <c r="X1714" i="2"/>
  <c r="Y1714" i="2" s="1"/>
  <c r="X1715" i="2"/>
  <c r="Y1715" i="2" s="1"/>
  <c r="X1717" i="2"/>
  <c r="Y1717" i="2" s="1"/>
  <c r="O1711" i="2"/>
  <c r="P1711" i="2" s="1"/>
  <c r="O1712" i="2"/>
  <c r="P1712" i="2" s="1"/>
  <c r="O1713" i="2"/>
  <c r="P1713" i="2" s="1"/>
  <c r="O2252" i="2"/>
  <c r="P2252" i="2" s="1"/>
  <c r="O2251" i="2"/>
  <c r="P2251" i="2" s="1"/>
  <c r="O2250" i="2"/>
  <c r="P2250" i="2" s="1"/>
  <c r="O2249" i="2"/>
  <c r="P2249" i="2" s="1"/>
  <c r="O2248" i="2"/>
  <c r="P2248" i="2" s="1"/>
  <c r="O2247" i="2"/>
  <c r="P2247" i="2" s="1"/>
  <c r="O2246" i="2"/>
  <c r="P2246" i="2" s="1"/>
  <c r="O2222" i="2"/>
  <c r="P2222" i="2" s="1"/>
  <c r="O2225" i="2"/>
  <c r="P2225" i="2" s="1"/>
  <c r="X1701" i="2"/>
  <c r="Y1701" i="2" s="1"/>
  <c r="X1702" i="2"/>
  <c r="Y1702" i="2" s="1"/>
  <c r="X1703" i="2"/>
  <c r="Y1703" i="2" s="1"/>
  <c r="X1704" i="2"/>
  <c r="Y1704" i="2" s="1"/>
  <c r="X1705" i="2"/>
  <c r="Y1705" i="2" s="1"/>
  <c r="X1706" i="2"/>
  <c r="Y1706" i="2" s="1"/>
  <c r="X1707" i="2"/>
  <c r="Y1707" i="2" s="1"/>
  <c r="X1708" i="2"/>
  <c r="Y1708" i="2" s="1"/>
  <c r="O1701" i="2"/>
  <c r="P1701" i="2" s="1"/>
  <c r="O1702" i="2"/>
  <c r="P1702" i="2" s="1"/>
  <c r="O1703" i="2"/>
  <c r="P1703" i="2" s="1"/>
  <c r="O1704" i="2"/>
  <c r="P1704" i="2" s="1"/>
  <c r="O1705" i="2"/>
  <c r="P1705" i="2" s="1"/>
  <c r="O1706" i="2"/>
  <c r="P1706" i="2" s="1"/>
  <c r="O1707" i="2"/>
  <c r="P1707" i="2" s="1"/>
  <c r="O1708" i="2"/>
  <c r="P1708" i="2" s="1"/>
  <c r="X1689" i="2"/>
  <c r="Y1689" i="2" s="1"/>
  <c r="X1690" i="2"/>
  <c r="Y1690" i="2" s="1"/>
  <c r="X1691" i="2"/>
  <c r="Y1691" i="2" s="1"/>
  <c r="X1692" i="2"/>
  <c r="Y1692" i="2" s="1"/>
  <c r="X1693" i="2"/>
  <c r="Y1693" i="2" s="1"/>
  <c r="X1694" i="2"/>
  <c r="Y1694" i="2" s="1"/>
  <c r="X1695" i="2"/>
  <c r="Y1695" i="2" s="1"/>
  <c r="X1696" i="2"/>
  <c r="Y1696" i="2" s="1"/>
  <c r="O1689" i="2"/>
  <c r="P1689" i="2" s="1"/>
  <c r="O1690" i="2"/>
  <c r="P1690" i="2" s="1"/>
  <c r="O1691" i="2"/>
  <c r="P1691" i="2" s="1"/>
  <c r="O1692" i="2"/>
  <c r="P1692" i="2" s="1"/>
  <c r="O1693" i="2"/>
  <c r="P1693" i="2" s="1"/>
  <c r="O1694" i="2"/>
  <c r="P1694" i="2" s="1"/>
  <c r="O1695" i="2"/>
  <c r="P1695" i="2" s="1"/>
  <c r="O1696" i="2"/>
  <c r="P1696" i="2" s="1"/>
  <c r="O1657" i="2"/>
  <c r="P1657" i="2" s="1"/>
  <c r="O1658" i="2"/>
  <c r="P1658" i="2" s="1"/>
  <c r="O1660" i="2"/>
  <c r="P1660" i="2" s="1"/>
  <c r="X1648" i="2"/>
  <c r="Y1648" i="2" s="1"/>
  <c r="X1649" i="2"/>
  <c r="Y1649" i="2" s="1"/>
  <c r="X1650" i="2"/>
  <c r="Y1650" i="2" s="1"/>
  <c r="X1651" i="2"/>
  <c r="Y1651" i="2" s="1"/>
  <c r="X1652" i="2"/>
  <c r="Y1652" i="2" s="1"/>
  <c r="X1654" i="2"/>
  <c r="Y1654" i="2" s="1"/>
  <c r="O1648" i="2"/>
  <c r="P1648" i="2" s="1"/>
  <c r="O1649" i="2"/>
  <c r="P1649" i="2" s="1"/>
  <c r="O1650" i="2"/>
  <c r="P1650" i="2" s="1"/>
  <c r="O1651" i="2"/>
  <c r="P1651" i="2" s="1"/>
  <c r="O1652" i="2"/>
  <c r="P1652" i="2" s="1"/>
  <c r="X1628" i="2"/>
  <c r="Y1628" i="2" s="1"/>
  <c r="X1629" i="2"/>
  <c r="Y1629" i="2" s="1"/>
  <c r="X1630" i="2"/>
  <c r="Y1630" i="2" s="1"/>
  <c r="X1631" i="2"/>
  <c r="Y1631" i="2" s="1"/>
  <c r="X1632" i="2"/>
  <c r="Y1632" i="2" s="1"/>
  <c r="X1633" i="2"/>
  <c r="Y1633" i="2" s="1"/>
  <c r="X1634" i="2"/>
  <c r="Y1634" i="2" s="1"/>
  <c r="X1635" i="2"/>
  <c r="Y1635" i="2" s="1"/>
  <c r="X1636" i="2"/>
  <c r="Y1636" i="2" s="1"/>
  <c r="X1637" i="2"/>
  <c r="Y1637" i="2" s="1"/>
  <c r="X1638" i="2"/>
  <c r="Y1638" i="2" s="1"/>
  <c r="O1628" i="2"/>
  <c r="P1628" i="2" s="1"/>
  <c r="O1629" i="2"/>
  <c r="P1629" i="2" s="1"/>
  <c r="O1630" i="2"/>
  <c r="P1630" i="2" s="1"/>
  <c r="O1631" i="2"/>
  <c r="P1631" i="2" s="1"/>
  <c r="O1632" i="2"/>
  <c r="P1632" i="2" s="1"/>
  <c r="O1633" i="2"/>
  <c r="P1633" i="2" s="1"/>
  <c r="O1634" i="2"/>
  <c r="P1634" i="2" s="1"/>
  <c r="O1635" i="2"/>
  <c r="P1635" i="2" s="1"/>
  <c r="O1636" i="2"/>
  <c r="P1636" i="2" s="1"/>
  <c r="O1637" i="2"/>
  <c r="P1637" i="2" s="1"/>
  <c r="O1638" i="2"/>
  <c r="P1638" i="2" s="1"/>
  <c r="X1561" i="2"/>
  <c r="Y1561" i="2" s="1"/>
  <c r="X1562" i="2"/>
  <c r="Y1562" i="2" s="1"/>
  <c r="X1563" i="2"/>
  <c r="Y1563" i="2" s="1"/>
  <c r="X1564" i="2"/>
  <c r="Y1564" i="2" s="1"/>
  <c r="X1565" i="2"/>
  <c r="Y1565" i="2" s="1"/>
  <c r="X1566" i="2"/>
  <c r="Y1566" i="2" s="1"/>
  <c r="X1568" i="2"/>
  <c r="Y1568" i="2" s="1"/>
  <c r="O1561" i="2"/>
  <c r="P1561" i="2" s="1"/>
  <c r="O1562" i="2"/>
  <c r="P1562" i="2" s="1"/>
  <c r="O1563" i="2"/>
  <c r="P1563" i="2" s="1"/>
  <c r="O1564" i="2"/>
  <c r="P1564" i="2" s="1"/>
  <c r="O1565" i="2"/>
  <c r="P1565" i="2" s="1"/>
  <c r="O1566" i="2"/>
  <c r="P1566" i="2" s="1"/>
  <c r="O1552" i="2"/>
  <c r="P1552" i="2" s="1"/>
  <c r="X1536" i="2"/>
  <c r="Y1536" i="2" s="1"/>
  <c r="X1537" i="2"/>
  <c r="Y1537" i="2" s="1"/>
  <c r="X1538" i="2"/>
  <c r="Y1538" i="2" s="1"/>
  <c r="X1539" i="2"/>
  <c r="Y1539" i="2" s="1"/>
  <c r="X1540" i="2"/>
  <c r="Y1540" i="2" s="1"/>
  <c r="O1536" i="2"/>
  <c r="P1536" i="2" s="1"/>
  <c r="O1537" i="2"/>
  <c r="P1537" i="2" s="1"/>
  <c r="O1538" i="2"/>
  <c r="P1538" i="2" s="1"/>
  <c r="X1524" i="2"/>
  <c r="Y1524" i="2" s="1"/>
  <c r="X1525" i="2"/>
  <c r="Y1525" i="2" s="1"/>
  <c r="X1526" i="2"/>
  <c r="Y1526" i="2" s="1"/>
  <c r="X1527" i="2"/>
  <c r="Y1527" i="2" s="1"/>
  <c r="X1528" i="2"/>
  <c r="Y1528" i="2" s="1"/>
  <c r="X1529" i="2"/>
  <c r="Y1529" i="2" s="1"/>
  <c r="X1530" i="2"/>
  <c r="Y1530" i="2" s="1"/>
  <c r="X1531" i="2"/>
  <c r="Y1531" i="2" s="1"/>
  <c r="X1532" i="2"/>
  <c r="Y1532" i="2" s="1"/>
  <c r="O1524" i="2"/>
  <c r="P1524" i="2" s="1"/>
  <c r="O1525" i="2"/>
  <c r="P1525" i="2" s="1"/>
  <c r="O1526" i="2"/>
  <c r="P1526" i="2" s="1"/>
  <c r="O1527" i="2"/>
  <c r="P1527" i="2" s="1"/>
  <c r="O1528" i="2"/>
  <c r="P1528" i="2" s="1"/>
  <c r="O1529" i="2"/>
  <c r="P1529" i="2" s="1"/>
  <c r="O1530" i="2"/>
  <c r="P1530" i="2" s="1"/>
  <c r="O1531" i="2"/>
  <c r="P1531" i="2" s="1"/>
  <c r="X1515" i="2"/>
  <c r="Y1515" i="2" s="1"/>
  <c r="X1516" i="2"/>
  <c r="Y1516" i="2" s="1"/>
  <c r="X1517" i="2"/>
  <c r="Y1517" i="2" s="1"/>
  <c r="X1518" i="2"/>
  <c r="Y1518" i="2" s="1"/>
  <c r="X1519" i="2"/>
  <c r="Y1519" i="2" s="1"/>
  <c r="X1520" i="2"/>
  <c r="Y1520" i="2" s="1"/>
  <c r="O1515" i="2"/>
  <c r="P1515" i="2" s="1"/>
  <c r="O1516" i="2"/>
  <c r="P1516" i="2" s="1"/>
  <c r="O1517" i="2"/>
  <c r="P1517" i="2" s="1"/>
  <c r="O1518" i="2"/>
  <c r="P1518" i="2" s="1"/>
  <c r="O1519" i="2"/>
  <c r="P1519" i="2" s="1"/>
  <c r="O1520" i="2"/>
  <c r="P1520" i="2" s="1"/>
  <c r="O1492" i="2"/>
  <c r="P1492" i="2" s="1"/>
  <c r="O1493" i="2"/>
  <c r="P1493" i="2" s="1"/>
  <c r="O1494" i="2"/>
  <c r="P1494" i="2" s="1"/>
  <c r="O1497" i="2"/>
  <c r="P1497" i="2" s="1"/>
  <c r="O1466" i="2"/>
  <c r="P1466" i="2" s="1"/>
  <c r="O1467" i="2"/>
  <c r="P1467" i="2" s="1"/>
  <c r="O1468" i="2"/>
  <c r="P1468" i="2" s="1"/>
  <c r="O1469" i="2"/>
  <c r="P1469" i="2" s="1"/>
  <c r="O1470" i="2"/>
  <c r="P1470" i="2" s="1"/>
  <c r="O1471" i="2"/>
  <c r="P1471" i="2" s="1"/>
  <c r="X1447" i="2"/>
  <c r="Y1447" i="2" s="1"/>
  <c r="X1451" i="2"/>
  <c r="Y1451" i="2" s="1"/>
  <c r="O1447" i="2"/>
  <c r="P1447" i="2" s="1"/>
  <c r="O1448" i="2"/>
  <c r="P1448" i="2" s="1"/>
  <c r="O1450" i="2"/>
  <c r="P1450" i="2" s="1"/>
  <c r="O1451" i="2"/>
  <c r="P1451" i="2" s="1"/>
  <c r="O1425" i="2"/>
  <c r="P1425" i="2" s="1"/>
  <c r="O1426" i="2"/>
  <c r="P1426" i="2" s="1"/>
  <c r="O1427" i="2"/>
  <c r="P1427" i="2" s="1"/>
  <c r="O1428" i="2"/>
  <c r="P1428" i="2" s="1"/>
  <c r="O1416" i="2"/>
  <c r="P1416" i="2" s="1"/>
  <c r="O1417" i="2"/>
  <c r="P1417" i="2" s="1"/>
  <c r="O1418" i="2"/>
  <c r="P1418" i="2" s="1"/>
  <c r="O1419" i="2"/>
  <c r="P1419" i="2" s="1"/>
  <c r="O1422" i="2"/>
  <c r="P1422" i="2" s="1"/>
  <c r="O1404" i="2"/>
  <c r="P1404" i="2" s="1"/>
  <c r="O1406" i="2"/>
  <c r="P1406" i="2" s="1"/>
  <c r="O1047" i="2"/>
  <c r="P1047" i="2" s="1"/>
  <c r="O2286" i="2"/>
  <c r="P2286" i="2" s="1"/>
  <c r="O2287" i="2"/>
  <c r="P2287" i="2" s="1"/>
  <c r="O2288" i="2"/>
  <c r="P2288" i="2" s="1"/>
  <c r="O2289" i="2"/>
  <c r="P2289" i="2" s="1"/>
  <c r="O2798" i="2"/>
  <c r="P2798" i="2" s="1"/>
  <c r="O2799" i="2"/>
  <c r="P2799" i="2" s="1"/>
  <c r="O2800" i="2"/>
  <c r="P2800" i="2" s="1"/>
  <c r="O2801" i="2"/>
  <c r="P2801" i="2" s="1"/>
  <c r="O2802" i="2"/>
  <c r="P2802" i="2" s="1"/>
  <c r="O2803" i="2"/>
  <c r="P2803" i="2" s="1"/>
  <c r="O2804" i="2"/>
  <c r="P2804" i="2" s="1"/>
  <c r="O2805" i="2"/>
  <c r="P2805" i="2" s="1"/>
  <c r="O1393" i="2"/>
  <c r="P1393" i="2" s="1"/>
  <c r="O1394" i="2"/>
  <c r="P1394" i="2" s="1"/>
  <c r="O1395" i="2"/>
  <c r="P1395" i="2" s="1"/>
  <c r="O1396" i="2"/>
  <c r="P1396" i="2" s="1"/>
  <c r="O1397" i="2"/>
  <c r="P1397" i="2" s="1"/>
  <c r="O1398" i="2"/>
  <c r="P1398" i="2" s="1"/>
  <c r="O1399" i="2"/>
  <c r="P1399" i="2" s="1"/>
  <c r="O1400" i="2"/>
  <c r="P1400" i="2" s="1"/>
  <c r="O1401" i="2"/>
  <c r="P1401" i="2" s="1"/>
  <c r="O1402" i="2"/>
  <c r="P1402" i="2" s="1"/>
  <c r="O1306" i="2"/>
  <c r="P1306" i="2" s="1"/>
  <c r="O1307" i="2"/>
  <c r="P1307" i="2" s="1"/>
  <c r="O1308" i="2"/>
  <c r="P1308" i="2" s="1"/>
  <c r="X1286" i="2"/>
  <c r="Y1286" i="2" s="1"/>
  <c r="X1287" i="2"/>
  <c r="Y1287" i="2" s="1"/>
  <c r="X1288" i="2"/>
  <c r="Y1288" i="2" s="1"/>
  <c r="X1289" i="2"/>
  <c r="Y1289" i="2" s="1"/>
  <c r="X1290" i="2"/>
  <c r="Y1290" i="2" s="1"/>
  <c r="X1291" i="2"/>
  <c r="Y1291" i="2" s="1"/>
  <c r="X1292" i="2"/>
  <c r="Y1292" i="2" s="1"/>
  <c r="X1293" i="2"/>
  <c r="Y1293" i="2" s="1"/>
  <c r="X1294" i="2"/>
  <c r="Y1294" i="2" s="1"/>
  <c r="O1286" i="2"/>
  <c r="P1286" i="2" s="1"/>
  <c r="O1287" i="2"/>
  <c r="P1287" i="2" s="1"/>
  <c r="O1288" i="2"/>
  <c r="P1288" i="2" s="1"/>
  <c r="O1289" i="2"/>
  <c r="P1289" i="2" s="1"/>
  <c r="O1290" i="2"/>
  <c r="P1290" i="2" s="1"/>
  <c r="O1291" i="2"/>
  <c r="P1291" i="2" s="1"/>
  <c r="O1292" i="2"/>
  <c r="P1292" i="2" s="1"/>
  <c r="O1293" i="2"/>
  <c r="P1293" i="2" s="1"/>
  <c r="O1239" i="2"/>
  <c r="P1239" i="2" s="1"/>
  <c r="O1240" i="2"/>
  <c r="P1240" i="2" s="1"/>
  <c r="O1241" i="2"/>
  <c r="P1241" i="2" s="1"/>
  <c r="O1242" i="2"/>
  <c r="P1242" i="2" s="1"/>
  <c r="O1243" i="2"/>
  <c r="P1243" i="2" s="1"/>
  <c r="O1244" i="2"/>
  <c r="P1244" i="2" s="1"/>
  <c r="X1228" i="2"/>
  <c r="Y1228" i="2" s="1"/>
  <c r="X1229" i="2"/>
  <c r="Y1229" i="2" s="1"/>
  <c r="O1228" i="2"/>
  <c r="P1228" i="2" s="1"/>
  <c r="O1229" i="2"/>
  <c r="P1229" i="2" s="1"/>
  <c r="O1230" i="2"/>
  <c r="P1230" i="2" s="1"/>
  <c r="O1231" i="2"/>
  <c r="P1231" i="2" s="1"/>
  <c r="O1232" i="2"/>
  <c r="P1232" i="2" s="1"/>
  <c r="O1233" i="2"/>
  <c r="P1233" i="2" s="1"/>
  <c r="O1234" i="2"/>
  <c r="P1234" i="2" s="1"/>
  <c r="O1235" i="2"/>
  <c r="P1235" i="2" s="1"/>
  <c r="O1190" i="2"/>
  <c r="P1190" i="2" s="1"/>
  <c r="O1191" i="2"/>
  <c r="P1191" i="2" s="1"/>
  <c r="O1192" i="2"/>
  <c r="P1192" i="2" s="1"/>
  <c r="O1193" i="2"/>
  <c r="P1193" i="2" s="1"/>
  <c r="O1180" i="2"/>
  <c r="P1180" i="2" s="1"/>
  <c r="O1181" i="2"/>
  <c r="P1181" i="2" s="1"/>
  <c r="O1182" i="2"/>
  <c r="P1182" i="2" s="1"/>
  <c r="O1186" i="2"/>
  <c r="P1186" i="2" s="1"/>
  <c r="O1162" i="2"/>
  <c r="P1162" i="2" s="1"/>
  <c r="O1163" i="2"/>
  <c r="P1163" i="2" s="1"/>
  <c r="O1164" i="2"/>
  <c r="P1164" i="2" s="1"/>
  <c r="O1165" i="2"/>
  <c r="P1165" i="2" s="1"/>
  <c r="O1166" i="2"/>
  <c r="P1166" i="2" s="1"/>
  <c r="O1167" i="2"/>
  <c r="P1167" i="2" s="1"/>
  <c r="O1168" i="2"/>
  <c r="P1168" i="2" s="1"/>
  <c r="O1153" i="2"/>
  <c r="P1153" i="2" s="1"/>
  <c r="O1154" i="2"/>
  <c r="P1154" i="2" s="1"/>
  <c r="O1155" i="2"/>
  <c r="P1155" i="2" s="1"/>
  <c r="O1156" i="2"/>
  <c r="P1156" i="2" s="1"/>
  <c r="X1126" i="2"/>
  <c r="Y1126" i="2" s="1"/>
  <c r="X1127" i="2"/>
  <c r="Y1127" i="2" s="1"/>
  <c r="X1128" i="2"/>
  <c r="Y1128" i="2" s="1"/>
  <c r="X1129" i="2"/>
  <c r="Y1129" i="2" s="1"/>
  <c r="X1130" i="2"/>
  <c r="Y1130" i="2" s="1"/>
  <c r="O1126" i="2"/>
  <c r="P1126" i="2" s="1"/>
  <c r="O1127" i="2"/>
  <c r="P1127" i="2" s="1"/>
  <c r="O1128" i="2"/>
  <c r="P1128" i="2" s="1"/>
  <c r="O1129" i="2"/>
  <c r="P1129" i="2" s="1"/>
  <c r="O1130" i="2"/>
  <c r="P1130" i="2" s="1"/>
  <c r="O1131" i="2"/>
  <c r="P1131" i="2" s="1"/>
  <c r="X1119" i="2"/>
  <c r="Y1119" i="2" s="1"/>
  <c r="X1120" i="2"/>
  <c r="Y1120" i="2" s="1"/>
  <c r="X1121" i="2"/>
  <c r="Y1121" i="2" s="1"/>
  <c r="X1123" i="2"/>
  <c r="Y1123" i="2" s="1"/>
  <c r="X1124" i="2"/>
  <c r="Y1124" i="2" s="1"/>
  <c r="O1119" i="2"/>
  <c r="P1119" i="2" s="1"/>
  <c r="O1120" i="2"/>
  <c r="P1120" i="2" s="1"/>
  <c r="O1121" i="2"/>
  <c r="P1121" i="2" s="1"/>
  <c r="O1123" i="2"/>
  <c r="P1123" i="2" s="1"/>
  <c r="X1098" i="2"/>
  <c r="Y1098" i="2" s="1"/>
  <c r="X1099" i="2"/>
  <c r="Y1099" i="2" s="1"/>
  <c r="X1100" i="2"/>
  <c r="Y1100" i="2" s="1"/>
  <c r="X1101" i="2"/>
  <c r="Y1101" i="2" s="1"/>
  <c r="X1102" i="2"/>
  <c r="Y1102" i="2" s="1"/>
  <c r="O1098" i="2"/>
  <c r="P1098" i="2" s="1"/>
  <c r="O1099" i="2"/>
  <c r="P1099" i="2" s="1"/>
  <c r="O1100" i="2"/>
  <c r="P1100" i="2" s="1"/>
  <c r="O1101" i="2"/>
  <c r="P1101" i="2" s="1"/>
  <c r="X1080" i="2"/>
  <c r="Y1080" i="2" s="1"/>
  <c r="X1081" i="2"/>
  <c r="Y1081" i="2" s="1"/>
  <c r="X1082" i="2"/>
  <c r="Y1082" i="2" s="1"/>
  <c r="X1083" i="2"/>
  <c r="Y1083" i="2" s="1"/>
  <c r="X1084" i="2"/>
  <c r="Y1084" i="2" s="1"/>
  <c r="X1085" i="2"/>
  <c r="Y1085" i="2" s="1"/>
  <c r="X1086" i="2"/>
  <c r="Y1086" i="2" s="1"/>
  <c r="X1087" i="2"/>
  <c r="Y1087" i="2" s="1"/>
  <c r="X1088" i="2"/>
  <c r="Y1088" i="2" s="1"/>
  <c r="O1088" i="2"/>
  <c r="P1088" i="2" s="1"/>
  <c r="O1089" i="2"/>
  <c r="P1089" i="2" s="1"/>
  <c r="O1090" i="2"/>
  <c r="P1090" i="2" s="1"/>
  <c r="O1080" i="2"/>
  <c r="P1080" i="2" s="1"/>
  <c r="O1081" i="2"/>
  <c r="P1081" i="2" s="1"/>
  <c r="O1082" i="2"/>
  <c r="P1082" i="2" s="1"/>
  <c r="O1083" i="2"/>
  <c r="P1083" i="2" s="1"/>
  <c r="O1084" i="2"/>
  <c r="P1084" i="2" s="1"/>
  <c r="O1085" i="2"/>
  <c r="P1085" i="2" s="1"/>
  <c r="O1086" i="2"/>
  <c r="P1086" i="2" s="1"/>
  <c r="O1087" i="2"/>
  <c r="P1087" i="2" s="1"/>
  <c r="X1070" i="2"/>
  <c r="Y1070" i="2" s="1"/>
  <c r="X1071" i="2"/>
  <c r="Y1071" i="2" s="1"/>
  <c r="X1072" i="2"/>
  <c r="Y1072" i="2" s="1"/>
  <c r="X1073" i="2"/>
  <c r="Y1073" i="2" s="1"/>
  <c r="X1074" i="2"/>
  <c r="Y1074" i="2" s="1"/>
  <c r="O1070" i="2"/>
  <c r="P1070" i="2" s="1"/>
  <c r="O1071" i="2"/>
  <c r="P1071" i="2" s="1"/>
  <c r="O1072" i="2"/>
  <c r="P1072" i="2" s="1"/>
  <c r="O1073" i="2"/>
  <c r="P1073" i="2" s="1"/>
  <c r="X1061" i="2"/>
  <c r="Y1061" i="2" s="1"/>
  <c r="X1062" i="2"/>
  <c r="Y1062" i="2" s="1"/>
  <c r="X1063" i="2"/>
  <c r="Y1063" i="2" s="1"/>
  <c r="X1064" i="2"/>
  <c r="Y1064" i="2" s="1"/>
  <c r="X1065" i="2"/>
  <c r="Y1065" i="2" s="1"/>
  <c r="X1066" i="2"/>
  <c r="Y1066" i="2" s="1"/>
  <c r="O1061" i="2"/>
  <c r="P1061" i="2" s="1"/>
  <c r="O1062" i="2"/>
  <c r="P1062" i="2" s="1"/>
  <c r="X1059" i="2"/>
  <c r="Y1059" i="2" s="1"/>
  <c r="O1059" i="2"/>
  <c r="P1059" i="2" s="1"/>
  <c r="O1044" i="2"/>
  <c r="P1044" i="2" s="1"/>
  <c r="O1045" i="2"/>
  <c r="P1045" i="2" s="1"/>
  <c r="O1046" i="2"/>
  <c r="P1046" i="2" s="1"/>
  <c r="O1013" i="2"/>
  <c r="P1013" i="2" s="1"/>
  <c r="X1007" i="2"/>
  <c r="Y1007" i="2" s="1"/>
  <c r="X1008" i="2"/>
  <c r="Y1008" i="2" s="1"/>
  <c r="X1009" i="2"/>
  <c r="Y1009" i="2" s="1"/>
  <c r="X1010" i="2"/>
  <c r="Y1010" i="2" s="1"/>
  <c r="X1011" i="2"/>
  <c r="Y1011" i="2" s="1"/>
  <c r="X1012" i="2"/>
  <c r="Y1012" i="2" s="1"/>
  <c r="X1013" i="2"/>
  <c r="Y1013" i="2" s="1"/>
  <c r="X1014" i="2"/>
  <c r="Y1014" i="2" s="1"/>
  <c r="X1015" i="2"/>
  <c r="Y1015" i="2" s="1"/>
  <c r="X1016" i="2"/>
  <c r="Y1016" i="2" s="1"/>
  <c r="X1017" i="2"/>
  <c r="Y1017" i="2" s="1"/>
  <c r="O1007" i="2"/>
  <c r="P1007" i="2" s="1"/>
  <c r="O1008" i="2"/>
  <c r="P1008" i="2" s="1"/>
  <c r="O1009" i="2"/>
  <c r="P1009" i="2" s="1"/>
  <c r="O1010" i="2"/>
  <c r="P1010" i="2" s="1"/>
  <c r="O1011" i="2"/>
  <c r="P1011" i="2" s="1"/>
  <c r="O1012" i="2"/>
  <c r="P1012" i="2" s="1"/>
  <c r="X988" i="2"/>
  <c r="Y988" i="2" s="1"/>
  <c r="X989" i="2"/>
  <c r="Y989" i="2" s="1"/>
  <c r="X990" i="2"/>
  <c r="Y990" i="2" s="1"/>
  <c r="X991" i="2"/>
  <c r="Y991" i="2" s="1"/>
  <c r="X992" i="2"/>
  <c r="Y992" i="2" s="1"/>
  <c r="X993" i="2"/>
  <c r="Y993" i="2" s="1"/>
  <c r="X994" i="2"/>
  <c r="Y994" i="2" s="1"/>
  <c r="X995" i="2"/>
  <c r="Y995" i="2" s="1"/>
  <c r="X996" i="2"/>
  <c r="Y996" i="2" s="1"/>
  <c r="X997" i="2"/>
  <c r="Y997" i="2" s="1"/>
  <c r="X998" i="2"/>
  <c r="Y998" i="2" s="1"/>
  <c r="X999" i="2"/>
  <c r="Y999" i="2" s="1"/>
  <c r="O988" i="2"/>
  <c r="P988" i="2" s="1"/>
  <c r="O989" i="2"/>
  <c r="P989" i="2" s="1"/>
  <c r="O990" i="2"/>
  <c r="P990" i="2" s="1"/>
  <c r="O991" i="2"/>
  <c r="P991" i="2" s="1"/>
  <c r="O992" i="2"/>
  <c r="P992" i="2" s="1"/>
  <c r="O993" i="2"/>
  <c r="P993" i="2" s="1"/>
  <c r="O994" i="2"/>
  <c r="P994" i="2" s="1"/>
  <c r="O995" i="2"/>
  <c r="P995" i="2" s="1"/>
  <c r="O996" i="2"/>
  <c r="P996" i="2" s="1"/>
  <c r="O977" i="2"/>
  <c r="P977" i="2" s="1"/>
  <c r="O976" i="2"/>
  <c r="P976" i="2" s="1"/>
  <c r="O975" i="2"/>
  <c r="P975" i="2" s="1"/>
  <c r="O974" i="2"/>
  <c r="P974" i="2" s="1"/>
  <c r="O973" i="2"/>
  <c r="P973" i="2" s="1"/>
  <c r="O972" i="2"/>
  <c r="P972" i="2" s="1"/>
  <c r="O971" i="2"/>
  <c r="P971" i="2" s="1"/>
  <c r="O970" i="2"/>
  <c r="P970" i="2" s="1"/>
  <c r="O969" i="2"/>
  <c r="P969" i="2" s="1"/>
  <c r="O961" i="2"/>
  <c r="P961" i="2" s="1"/>
  <c r="O962" i="2"/>
  <c r="P962" i="2" s="1"/>
  <c r="O963" i="2"/>
  <c r="P963" i="2" s="1"/>
  <c r="O964" i="2"/>
  <c r="P964" i="2" s="1"/>
  <c r="O965" i="2"/>
  <c r="P965" i="2" s="1"/>
  <c r="O958" i="2"/>
  <c r="P958" i="2" s="1"/>
  <c r="O957" i="2"/>
  <c r="P957" i="2" s="1"/>
  <c r="O956" i="2"/>
  <c r="P956" i="2" s="1"/>
  <c r="O955" i="2"/>
  <c r="P955" i="2" s="1"/>
  <c r="O948" i="2"/>
  <c r="P948" i="2" s="1"/>
  <c r="O949" i="2"/>
  <c r="P949" i="2" s="1"/>
  <c r="O950" i="2"/>
  <c r="P950" i="2" s="1"/>
  <c r="O951" i="2"/>
  <c r="P951" i="2" s="1"/>
  <c r="O952" i="2"/>
  <c r="P952" i="2" s="1"/>
  <c r="O953" i="2"/>
  <c r="P953" i="2" s="1"/>
  <c r="O954" i="2"/>
  <c r="P954" i="2" s="1"/>
  <c r="O940" i="2"/>
  <c r="P940" i="2" s="1"/>
  <c r="O941" i="2"/>
  <c r="P941" i="2" s="1"/>
  <c r="O942" i="2"/>
  <c r="P942" i="2" s="1"/>
  <c r="O934" i="2"/>
  <c r="P934" i="2" s="1"/>
  <c r="O935" i="2"/>
  <c r="P935" i="2" s="1"/>
  <c r="O936" i="2"/>
  <c r="P936" i="2" s="1"/>
  <c r="O937" i="2"/>
  <c r="P937" i="2" s="1"/>
  <c r="O921" i="2"/>
  <c r="P921" i="2" s="1"/>
  <c r="O922" i="2"/>
  <c r="P922" i="2" s="1"/>
  <c r="O923" i="2"/>
  <c r="P923" i="2" s="1"/>
  <c r="O924" i="2"/>
  <c r="P924" i="2" s="1"/>
  <c r="O927" i="2"/>
  <c r="P927" i="2" s="1"/>
  <c r="O912" i="2"/>
  <c r="P912" i="2" s="1"/>
  <c r="O913" i="2"/>
  <c r="P913" i="2" s="1"/>
  <c r="O914" i="2"/>
  <c r="P914" i="2" s="1"/>
  <c r="O915" i="2"/>
  <c r="P915" i="2" s="1"/>
  <c r="O916" i="2"/>
  <c r="P916" i="2" s="1"/>
  <c r="O919" i="2"/>
  <c r="P919" i="2" s="1"/>
  <c r="X898" i="2"/>
  <c r="Y898" i="2" s="1"/>
  <c r="X899" i="2"/>
  <c r="Y899" i="2" s="1"/>
  <c r="X900" i="2"/>
  <c r="Y900" i="2" s="1"/>
  <c r="X901" i="2"/>
  <c r="Y901" i="2" s="1"/>
  <c r="X902" i="2"/>
  <c r="Y902" i="2" s="1"/>
  <c r="X903" i="2"/>
  <c r="Y903" i="2" s="1"/>
  <c r="X904" i="2"/>
  <c r="Y904" i="2" s="1"/>
  <c r="O898" i="2"/>
  <c r="P898" i="2" s="1"/>
  <c r="O899" i="2"/>
  <c r="P899" i="2" s="1"/>
  <c r="O900" i="2"/>
  <c r="P900" i="2" s="1"/>
  <c r="O901" i="2"/>
  <c r="P901" i="2" s="1"/>
  <c r="O903" i="2"/>
  <c r="P903" i="2" s="1"/>
  <c r="X893" i="2"/>
  <c r="Y893" i="2" s="1"/>
  <c r="X894" i="2"/>
  <c r="Y894" i="2" s="1"/>
  <c r="O893" i="2"/>
  <c r="P893" i="2" s="1"/>
  <c r="O894" i="2"/>
  <c r="P894" i="2" s="1"/>
  <c r="X887" i="2"/>
  <c r="Y887" i="2" s="1"/>
  <c r="X886" i="2"/>
  <c r="Y886" i="2" s="1"/>
  <c r="X878" i="2"/>
  <c r="Y878" i="2" s="1"/>
  <c r="X879" i="2"/>
  <c r="Y879" i="2" s="1"/>
  <c r="X880" i="2"/>
  <c r="Y880" i="2" s="1"/>
  <c r="X881" i="2"/>
  <c r="Y881" i="2" s="1"/>
  <c r="X882" i="2"/>
  <c r="Y882" i="2" s="1"/>
  <c r="X883" i="2"/>
  <c r="Y883" i="2" s="1"/>
  <c r="X884" i="2"/>
  <c r="Y884" i="2" s="1"/>
  <c r="X885" i="2"/>
  <c r="Y885" i="2" s="1"/>
  <c r="O878" i="2"/>
  <c r="P878" i="2" s="1"/>
  <c r="O879" i="2"/>
  <c r="P879" i="2" s="1"/>
  <c r="O880" i="2"/>
  <c r="P880" i="2" s="1"/>
  <c r="O881" i="2"/>
  <c r="P881" i="2" s="1"/>
  <c r="O882" i="2"/>
  <c r="P882" i="2" s="1"/>
  <c r="O883" i="2"/>
  <c r="P883" i="2" s="1"/>
  <c r="O884" i="2"/>
  <c r="P884" i="2" s="1"/>
  <c r="O885" i="2"/>
  <c r="P885" i="2" s="1"/>
  <c r="X872" i="2"/>
  <c r="Y872" i="2" s="1"/>
  <c r="X875" i="2"/>
  <c r="Y875" i="2" s="1"/>
  <c r="O872" i="2"/>
  <c r="P872" i="2" s="1"/>
  <c r="X846" i="2"/>
  <c r="Y846" i="2" s="1"/>
  <c r="X847" i="2"/>
  <c r="Y847" i="2" s="1"/>
  <c r="X848" i="2"/>
  <c r="Y848" i="2" s="1"/>
  <c r="X849" i="2"/>
  <c r="Y849" i="2" s="1"/>
  <c r="X850" i="2"/>
  <c r="Y850" i="2" s="1"/>
  <c r="X851" i="2"/>
  <c r="Y851" i="2" s="1"/>
  <c r="X852" i="2"/>
  <c r="Y852" i="2" s="1"/>
  <c r="X853" i="2"/>
  <c r="Y853" i="2" s="1"/>
  <c r="X854" i="2"/>
  <c r="Y854" i="2" s="1"/>
  <c r="X855" i="2"/>
  <c r="Y855" i="2" s="1"/>
  <c r="X856" i="2"/>
  <c r="Y856" i="2" s="1"/>
  <c r="X864" i="2"/>
  <c r="Y864" i="2" s="1"/>
  <c r="O846" i="2"/>
  <c r="P846" i="2" s="1"/>
  <c r="O847" i="2"/>
  <c r="P847" i="2" s="1"/>
  <c r="O848" i="2"/>
  <c r="P848" i="2" s="1"/>
  <c r="O849" i="2"/>
  <c r="P849" i="2" s="1"/>
  <c r="O850" i="2"/>
  <c r="P850" i="2" s="1"/>
  <c r="O851" i="2"/>
  <c r="P851" i="2" s="1"/>
  <c r="O852" i="2"/>
  <c r="P852" i="2" s="1"/>
  <c r="O853" i="2"/>
  <c r="P853" i="2" s="1"/>
  <c r="O854" i="2"/>
  <c r="P854" i="2" s="1"/>
  <c r="O842" i="2"/>
  <c r="P842" i="2" s="1"/>
  <c r="O843" i="2"/>
  <c r="P843" i="2" s="1"/>
  <c r="O830" i="2"/>
  <c r="P830" i="2" s="1"/>
  <c r="X822" i="2"/>
  <c r="Y822" i="2" s="1"/>
  <c r="X823" i="2"/>
  <c r="Y823" i="2" s="1"/>
  <c r="O822" i="2"/>
  <c r="P822" i="2" s="1"/>
  <c r="O823" i="2"/>
  <c r="P823" i="2" s="1"/>
  <c r="O824" i="2"/>
  <c r="P824" i="2" s="1"/>
  <c r="O825" i="2"/>
  <c r="P825" i="2" s="1"/>
  <c r="O826" i="2"/>
  <c r="P826" i="2" s="1"/>
  <c r="X700" i="2"/>
  <c r="Y700" i="2" s="1"/>
  <c r="X701" i="2"/>
  <c r="Y701" i="2" s="1"/>
  <c r="X702" i="2"/>
  <c r="Y702" i="2" s="1"/>
  <c r="X703" i="2"/>
  <c r="Y703" i="2" s="1"/>
  <c r="X704" i="2"/>
  <c r="Y704" i="2" s="1"/>
  <c r="O700" i="2"/>
  <c r="P700" i="2" s="1"/>
  <c r="O701" i="2"/>
  <c r="P701" i="2" s="1"/>
  <c r="O702" i="2"/>
  <c r="P702" i="2" s="1"/>
  <c r="O703" i="2"/>
  <c r="P703" i="2" s="1"/>
  <c r="O704" i="2"/>
  <c r="P704" i="2" s="1"/>
  <c r="O698" i="2"/>
  <c r="P698" i="2" s="1"/>
  <c r="X682" i="2"/>
  <c r="Y682" i="2" s="1"/>
  <c r="X683" i="2"/>
  <c r="Y683" i="2" s="1"/>
  <c r="X684" i="2"/>
  <c r="Y684" i="2" s="1"/>
  <c r="X685" i="2"/>
  <c r="Y685" i="2" s="1"/>
  <c r="X686" i="2"/>
  <c r="Y686" i="2" s="1"/>
  <c r="X687" i="2"/>
  <c r="Y687" i="2" s="1"/>
  <c r="X688" i="2"/>
  <c r="Y688" i="2" s="1"/>
  <c r="O682" i="2"/>
  <c r="P682" i="2" s="1"/>
  <c r="O683" i="2"/>
  <c r="P683" i="2" s="1"/>
  <c r="O684" i="2"/>
  <c r="P684" i="2" s="1"/>
  <c r="O685" i="2"/>
  <c r="P685" i="2" s="1"/>
  <c r="O686" i="2"/>
  <c r="P686" i="2" s="1"/>
  <c r="O687" i="2"/>
  <c r="P687" i="2" s="1"/>
  <c r="O688" i="2"/>
  <c r="P688" i="2" s="1"/>
  <c r="O689" i="2"/>
  <c r="P689" i="2" s="1"/>
  <c r="X674" i="2"/>
  <c r="Y674" i="2" s="1"/>
  <c r="X675" i="2"/>
  <c r="Y675" i="2" s="1"/>
  <c r="X676" i="2"/>
  <c r="Y676" i="2" s="1"/>
  <c r="X677" i="2"/>
  <c r="Y677" i="2" s="1"/>
  <c r="X679" i="2"/>
  <c r="Y679" i="2" s="1"/>
  <c r="X663" i="2"/>
  <c r="Y663" i="2" s="1"/>
  <c r="X664" i="2"/>
  <c r="Y664" i="2" s="1"/>
  <c r="X665" i="2"/>
  <c r="Y665" i="2" s="1"/>
  <c r="X666" i="2"/>
  <c r="Y666" i="2" s="1"/>
  <c r="X667" i="2"/>
  <c r="Y667" i="2" s="1"/>
  <c r="X668" i="2"/>
  <c r="Y668" i="2" s="1"/>
  <c r="X672" i="2"/>
  <c r="Y672" i="2" s="1"/>
  <c r="O663" i="2"/>
  <c r="P663" i="2" s="1"/>
  <c r="X659" i="2"/>
  <c r="Y659" i="2" s="1"/>
  <c r="X657" i="2"/>
  <c r="Y657" i="2" s="1"/>
  <c r="X656" i="2"/>
  <c r="Y656" i="2" s="1"/>
  <c r="X655" i="2"/>
  <c r="Y655" i="2" s="1"/>
  <c r="X644" i="2"/>
  <c r="Y644" i="2" s="1"/>
  <c r="X645" i="2"/>
  <c r="Y645" i="2" s="1"/>
  <c r="X646" i="2"/>
  <c r="Y646" i="2" s="1"/>
  <c r="X647" i="2"/>
  <c r="Y647" i="2" s="1"/>
  <c r="X648" i="2"/>
  <c r="Y648" i="2" s="1"/>
  <c r="X651" i="2"/>
  <c r="Y651" i="2" s="1"/>
  <c r="O644" i="2"/>
  <c r="P644" i="2" s="1"/>
  <c r="O645" i="2"/>
  <c r="P645" i="2" s="1"/>
  <c r="O646" i="2"/>
  <c r="P646" i="2" s="1"/>
  <c r="O647" i="2"/>
  <c r="P647" i="2" s="1"/>
  <c r="O648" i="2"/>
  <c r="P648" i="2" s="1"/>
  <c r="O651" i="2"/>
  <c r="P651" i="2" s="1"/>
  <c r="X636" i="2"/>
  <c r="Y636" i="2" s="1"/>
  <c r="X637" i="2"/>
  <c r="Y637" i="2" s="1"/>
  <c r="X638" i="2"/>
  <c r="Y638" i="2" s="1"/>
  <c r="X639" i="2"/>
  <c r="Y639" i="2" s="1"/>
  <c r="O636" i="2"/>
  <c r="P636" i="2" s="1"/>
  <c r="O637" i="2"/>
  <c r="P637" i="2" s="1"/>
  <c r="O638" i="2"/>
  <c r="P638" i="2" s="1"/>
  <c r="X628" i="2"/>
  <c r="Y628" i="2" s="1"/>
  <c r="X629" i="2"/>
  <c r="Y629" i="2" s="1"/>
  <c r="X630" i="2"/>
  <c r="Y630" i="2" s="1"/>
  <c r="O628" i="2"/>
  <c r="P628" i="2" s="1"/>
  <c r="O629" i="2"/>
  <c r="P629" i="2" s="1"/>
  <c r="O630" i="2"/>
  <c r="P630" i="2" s="1"/>
  <c r="O631" i="2"/>
  <c r="P631" i="2" s="1"/>
  <c r="X617" i="2"/>
  <c r="Y617" i="2" s="1"/>
  <c r="X618" i="2"/>
  <c r="Y618" i="2" s="1"/>
  <c r="X619" i="2"/>
  <c r="Y619" i="2" s="1"/>
  <c r="X620" i="2"/>
  <c r="Y620" i="2" s="1"/>
  <c r="X621" i="2"/>
  <c r="Y621" i="2" s="1"/>
  <c r="X622" i="2"/>
  <c r="Y622" i="2" s="1"/>
  <c r="X623" i="2"/>
  <c r="Y623" i="2" s="1"/>
  <c r="O617" i="2"/>
  <c r="P617" i="2" s="1"/>
  <c r="O618" i="2"/>
  <c r="P618" i="2" s="1"/>
  <c r="O619" i="2"/>
  <c r="P619" i="2" s="1"/>
  <c r="O620" i="2"/>
  <c r="P620" i="2" s="1"/>
  <c r="O621" i="2"/>
  <c r="P621" i="2" s="1"/>
  <c r="O622" i="2"/>
  <c r="P622" i="2" s="1"/>
  <c r="X613" i="2"/>
  <c r="Y613" i="2" s="1"/>
  <c r="X614" i="2"/>
  <c r="Y614" i="2" s="1"/>
  <c r="X609" i="2"/>
  <c r="Y609" i="2" s="1"/>
  <c r="X610" i="2"/>
  <c r="Y610" i="2" s="1"/>
  <c r="X611" i="2"/>
  <c r="Y611" i="2" s="1"/>
  <c r="X612" i="2"/>
  <c r="Y612" i="2" s="1"/>
  <c r="X615" i="2"/>
  <c r="Y615" i="2" s="1"/>
  <c r="O609" i="2"/>
  <c r="P609" i="2" s="1"/>
  <c r="O610" i="2"/>
  <c r="P610" i="2" s="1"/>
  <c r="O611" i="2"/>
  <c r="P611" i="2" s="1"/>
  <c r="O612" i="2"/>
  <c r="P612" i="2" s="1"/>
  <c r="O613" i="2"/>
  <c r="P613" i="2" s="1"/>
  <c r="X592" i="2"/>
  <c r="Y592" i="2" s="1"/>
  <c r="X593" i="2"/>
  <c r="Y593" i="2" s="1"/>
  <c r="X594" i="2"/>
  <c r="Y594" i="2" s="1"/>
  <c r="X595" i="2"/>
  <c r="Y595" i="2" s="1"/>
  <c r="X596" i="2"/>
  <c r="Y596" i="2" s="1"/>
  <c r="X597" i="2"/>
  <c r="Y597" i="2" s="1"/>
  <c r="X598" i="2"/>
  <c r="Y598" i="2" s="1"/>
  <c r="X599" i="2"/>
  <c r="Y599" i="2" s="1"/>
  <c r="O592" i="2"/>
  <c r="P592" i="2" s="1"/>
  <c r="O593" i="2"/>
  <c r="P593" i="2" s="1"/>
  <c r="O594" i="2"/>
  <c r="P594" i="2" s="1"/>
  <c r="O595" i="2"/>
  <c r="P595" i="2" s="1"/>
  <c r="O596" i="2"/>
  <c r="P596" i="2" s="1"/>
  <c r="X568" i="2"/>
  <c r="Y568" i="2" s="1"/>
  <c r="X569" i="2"/>
  <c r="Y569" i="2" s="1"/>
  <c r="X570" i="2"/>
  <c r="Y570" i="2" s="1"/>
  <c r="X571" i="2"/>
  <c r="Y571" i="2" s="1"/>
  <c r="X572" i="2"/>
  <c r="Y572" i="2" s="1"/>
  <c r="X577" i="2"/>
  <c r="Y577" i="2" s="1"/>
  <c r="X578" i="2"/>
  <c r="Y578" i="2" s="1"/>
  <c r="X579" i="2"/>
  <c r="Y579" i="2" s="1"/>
  <c r="X580" i="2"/>
  <c r="Y580" i="2" s="1"/>
  <c r="X581" i="2"/>
  <c r="Y581" i="2" s="1"/>
  <c r="X582" i="2"/>
  <c r="Y582" i="2" s="1"/>
  <c r="O577" i="2"/>
  <c r="P577" i="2" s="1"/>
  <c r="O578" i="2"/>
  <c r="P578" i="2" s="1"/>
  <c r="O579" i="2"/>
  <c r="P579" i="2" s="1"/>
  <c r="O580" i="2"/>
  <c r="P580" i="2" s="1"/>
  <c r="O581" i="2"/>
  <c r="P581" i="2" s="1"/>
  <c r="O582" i="2"/>
  <c r="P582" i="2" s="1"/>
  <c r="O583" i="2"/>
  <c r="P583" i="2" s="1"/>
  <c r="O584" i="2"/>
  <c r="P584" i="2" s="1"/>
  <c r="O568" i="2"/>
  <c r="P568" i="2" s="1"/>
  <c r="O569" i="2"/>
  <c r="P569" i="2" s="1"/>
  <c r="O570" i="2"/>
  <c r="P570" i="2" s="1"/>
  <c r="O571" i="2"/>
  <c r="P571" i="2" s="1"/>
  <c r="O572" i="2"/>
  <c r="P572" i="2" s="1"/>
  <c r="X559" i="2"/>
  <c r="Y559" i="2" s="1"/>
  <c r="X560" i="2"/>
  <c r="Y560" i="2" s="1"/>
  <c r="X561" i="2"/>
  <c r="Y561" i="2" s="1"/>
  <c r="X562" i="2"/>
  <c r="Y562" i="2" s="1"/>
  <c r="X563" i="2"/>
  <c r="Y563" i="2" s="1"/>
  <c r="X564" i="2"/>
  <c r="Y564" i="2" s="1"/>
  <c r="X565" i="2"/>
  <c r="Y565" i="2" s="1"/>
  <c r="O559" i="2"/>
  <c r="P559" i="2" s="1"/>
  <c r="O560" i="2"/>
  <c r="P560" i="2" s="1"/>
  <c r="O561" i="2"/>
  <c r="P561" i="2" s="1"/>
  <c r="O562" i="2"/>
  <c r="P562" i="2" s="1"/>
  <c r="O563" i="2"/>
  <c r="P563" i="2" s="1"/>
  <c r="X548" i="2"/>
  <c r="Y548" i="2" s="1"/>
  <c r="X549" i="2"/>
  <c r="Y549" i="2" s="1"/>
  <c r="X550" i="2"/>
  <c r="Y550" i="2" s="1"/>
  <c r="X551" i="2"/>
  <c r="Y551" i="2" s="1"/>
  <c r="X552" i="2"/>
  <c r="Y552" i="2" s="1"/>
  <c r="X553" i="2"/>
  <c r="Y553" i="2" s="1"/>
  <c r="X554" i="2"/>
  <c r="Y554" i="2" s="1"/>
  <c r="O548" i="2"/>
  <c r="P548" i="2" s="1"/>
  <c r="O549" i="2"/>
  <c r="P549" i="2" s="1"/>
  <c r="O550" i="2"/>
  <c r="P550" i="2" s="1"/>
  <c r="O551" i="2"/>
  <c r="P551" i="2" s="1"/>
  <c r="O552" i="2"/>
  <c r="P552" i="2" s="1"/>
  <c r="O553" i="2"/>
  <c r="P553" i="2" s="1"/>
  <c r="O554" i="2"/>
  <c r="P554" i="2" s="1"/>
  <c r="X533" i="2"/>
  <c r="Y533" i="2" s="1"/>
  <c r="X534" i="2"/>
  <c r="Y534" i="2" s="1"/>
  <c r="X535" i="2"/>
  <c r="Y535" i="2" s="1"/>
  <c r="X536" i="2"/>
  <c r="Y536" i="2" s="1"/>
  <c r="X537" i="2"/>
  <c r="Y537" i="2" s="1"/>
  <c r="X538" i="2"/>
  <c r="Y538" i="2" s="1"/>
  <c r="X539" i="2"/>
  <c r="Y539" i="2" s="1"/>
  <c r="X540" i="2"/>
  <c r="Y540" i="2" s="1"/>
  <c r="X541" i="2"/>
  <c r="Y541" i="2" s="1"/>
  <c r="X542" i="2"/>
  <c r="Y542" i="2" s="1"/>
  <c r="X543" i="2"/>
  <c r="Y543" i="2" s="1"/>
  <c r="X544" i="2"/>
  <c r="Y544" i="2" s="1"/>
  <c r="X545" i="2"/>
  <c r="Y545" i="2" s="1"/>
  <c r="O533" i="2"/>
  <c r="P533" i="2" s="1"/>
  <c r="O534" i="2"/>
  <c r="P534" i="2" s="1"/>
  <c r="O535" i="2"/>
  <c r="P535" i="2" s="1"/>
  <c r="O536" i="2"/>
  <c r="P536" i="2" s="1"/>
  <c r="O537" i="2"/>
  <c r="P537" i="2" s="1"/>
  <c r="O542" i="2"/>
  <c r="P542" i="2" s="1"/>
  <c r="O543" i="2"/>
  <c r="P543" i="2" s="1"/>
  <c r="O544" i="2"/>
  <c r="P544" i="2" s="1"/>
  <c r="O545" i="2"/>
  <c r="P545" i="2" s="1"/>
  <c r="X522" i="2"/>
  <c r="Y522" i="2" s="1"/>
  <c r="X523" i="2"/>
  <c r="Y523" i="2" s="1"/>
  <c r="X524" i="2"/>
  <c r="Y524" i="2" s="1"/>
  <c r="X525" i="2"/>
  <c r="Y525" i="2" s="1"/>
  <c r="X526" i="2"/>
  <c r="Y526" i="2" s="1"/>
  <c r="X530" i="2"/>
  <c r="Y530" i="2" s="1"/>
  <c r="X531" i="2"/>
  <c r="Y531" i="2" s="1"/>
  <c r="O522" i="2"/>
  <c r="P522" i="2" s="1"/>
  <c r="O523" i="2"/>
  <c r="P523" i="2" s="1"/>
  <c r="O524" i="2"/>
  <c r="P524" i="2" s="1"/>
  <c r="O525" i="2"/>
  <c r="P525" i="2" s="1"/>
  <c r="O526" i="2"/>
  <c r="P526" i="2" s="1"/>
  <c r="X514" i="2"/>
  <c r="Y514" i="2" s="1"/>
  <c r="X515" i="2"/>
  <c r="Y515" i="2" s="1"/>
  <c r="X516" i="2"/>
  <c r="Y516" i="2" s="1"/>
  <c r="X517" i="2"/>
  <c r="Y517" i="2" s="1"/>
  <c r="O514" i="2"/>
  <c r="P514" i="2" s="1"/>
  <c r="O515" i="2"/>
  <c r="P515" i="2" s="1"/>
  <c r="O516" i="2"/>
  <c r="P516" i="2" s="1"/>
  <c r="O517" i="2"/>
  <c r="P517" i="2" s="1"/>
  <c r="X503" i="2"/>
  <c r="Y503" i="2" s="1"/>
  <c r="X504" i="2"/>
  <c r="Y504" i="2" s="1"/>
  <c r="X505" i="2"/>
  <c r="Y505" i="2" s="1"/>
  <c r="X506" i="2"/>
  <c r="Y506" i="2" s="1"/>
  <c r="X507" i="2"/>
  <c r="Y507" i="2" s="1"/>
  <c r="X508" i="2"/>
  <c r="Y508" i="2" s="1"/>
  <c r="X509" i="2"/>
  <c r="Y509" i="2" s="1"/>
  <c r="X510" i="2"/>
  <c r="Y510" i="2" s="1"/>
  <c r="O503" i="2"/>
  <c r="P503" i="2" s="1"/>
  <c r="O504" i="2"/>
  <c r="P504" i="2" s="1"/>
  <c r="O505" i="2"/>
  <c r="P505" i="2" s="1"/>
  <c r="O506" i="2"/>
  <c r="P506" i="2" s="1"/>
  <c r="O507" i="2"/>
  <c r="P507" i="2" s="1"/>
  <c r="O508" i="2"/>
  <c r="P508" i="2" s="1"/>
  <c r="X479" i="2"/>
  <c r="Y479" i="2" s="1"/>
  <c r="X480" i="2"/>
  <c r="Y480" i="2" s="1"/>
  <c r="X481" i="2"/>
  <c r="Y481" i="2" s="1"/>
  <c r="X482" i="2"/>
  <c r="Y482" i="2" s="1"/>
  <c r="X483" i="2"/>
  <c r="Y483" i="2" s="1"/>
  <c r="X484" i="2"/>
  <c r="Y484" i="2" s="1"/>
  <c r="X485" i="2"/>
  <c r="Y485" i="2" s="1"/>
  <c r="X486" i="2"/>
  <c r="Y486" i="2" s="1"/>
  <c r="O479" i="2"/>
  <c r="P479" i="2" s="1"/>
  <c r="O480" i="2"/>
  <c r="P480" i="2" s="1"/>
  <c r="O481" i="2"/>
  <c r="P481" i="2" s="1"/>
  <c r="O482" i="2"/>
  <c r="P482" i="2" s="1"/>
  <c r="O483" i="2"/>
  <c r="P483" i="2" s="1"/>
  <c r="O484" i="2"/>
  <c r="P484" i="2" s="1"/>
  <c r="O485" i="2"/>
  <c r="P485" i="2" s="1"/>
  <c r="O486" i="2"/>
  <c r="P486" i="2" s="1"/>
  <c r="O489" i="2"/>
  <c r="P489" i="2" s="1"/>
  <c r="O465" i="2"/>
  <c r="P465" i="2" s="1"/>
  <c r="X464" i="2"/>
  <c r="Y464" i="2" s="1"/>
  <c r="O464" i="2"/>
  <c r="P464" i="2" s="1"/>
  <c r="X463" i="2"/>
  <c r="Y463" i="2" s="1"/>
  <c r="O463" i="2"/>
  <c r="P463" i="2" s="1"/>
  <c r="X462" i="2"/>
  <c r="Y462" i="2" s="1"/>
  <c r="O462" i="2"/>
  <c r="P462" i="2" s="1"/>
  <c r="X461" i="2"/>
  <c r="Y461" i="2" s="1"/>
  <c r="O461" i="2"/>
  <c r="P461" i="2" s="1"/>
  <c r="X460" i="2"/>
  <c r="Y460" i="2" s="1"/>
  <c r="O460" i="2"/>
  <c r="P460" i="2" s="1"/>
  <c r="X451" i="2"/>
  <c r="Y451" i="2" s="1"/>
  <c r="X452" i="2"/>
  <c r="Y452" i="2" s="1"/>
  <c r="X453" i="2"/>
  <c r="Y453" i="2" s="1"/>
  <c r="X454" i="2"/>
  <c r="Y454" i="2" s="1"/>
  <c r="X455" i="2"/>
  <c r="Y455" i="2" s="1"/>
  <c r="X457" i="2"/>
  <c r="Y457" i="2" s="1"/>
  <c r="X458" i="2"/>
  <c r="Y458" i="2" s="1"/>
  <c r="O451" i="2"/>
  <c r="P451" i="2" s="1"/>
  <c r="O452" i="2"/>
  <c r="P452" i="2" s="1"/>
  <c r="O453" i="2"/>
  <c r="P453" i="2" s="1"/>
  <c r="O454" i="2"/>
  <c r="P454" i="2" s="1"/>
  <c r="O455" i="2"/>
  <c r="P455" i="2" s="1"/>
  <c r="O457" i="2"/>
  <c r="P457" i="2" s="1"/>
  <c r="O458" i="2"/>
  <c r="P458" i="2" s="1"/>
  <c r="X445" i="2"/>
  <c r="Y445" i="2" s="1"/>
  <c r="O445" i="2"/>
  <c r="P445" i="2" s="1"/>
  <c r="X438" i="2"/>
  <c r="Y438" i="2" s="1"/>
  <c r="X439" i="2"/>
  <c r="Y439" i="2" s="1"/>
  <c r="X442" i="2"/>
  <c r="Y442" i="2" s="1"/>
  <c r="X443" i="2"/>
  <c r="Y443" i="2" s="1"/>
  <c r="O438" i="2"/>
  <c r="P438" i="2" s="1"/>
  <c r="O439" i="2"/>
  <c r="P439" i="2" s="1"/>
  <c r="O429" i="2"/>
  <c r="P429" i="2" s="1"/>
  <c r="O430" i="2"/>
  <c r="P430" i="2" s="1"/>
  <c r="O431" i="2"/>
  <c r="P431" i="2" s="1"/>
  <c r="O432" i="2"/>
  <c r="P432" i="2" s="1"/>
  <c r="X429" i="2"/>
  <c r="Y429" i="2" s="1"/>
  <c r="X430" i="2"/>
  <c r="Y430" i="2" s="1"/>
  <c r="X431" i="2"/>
  <c r="Y431" i="2" s="1"/>
  <c r="X432" i="2"/>
  <c r="Y432" i="2" s="1"/>
  <c r="O420" i="2"/>
  <c r="P420" i="2" s="1"/>
  <c r="O421" i="2"/>
  <c r="P421" i="2" s="1"/>
  <c r="O422" i="2"/>
  <c r="P422" i="2" s="1"/>
  <c r="O423" i="2"/>
  <c r="P423" i="2" s="1"/>
  <c r="O424" i="2"/>
  <c r="P424" i="2" s="1"/>
  <c r="O425" i="2"/>
  <c r="P425" i="2" s="1"/>
  <c r="X408" i="2"/>
  <c r="Y408" i="2" s="1"/>
  <c r="X409" i="2"/>
  <c r="Y409" i="2" s="1"/>
  <c r="X410" i="2"/>
  <c r="Y410" i="2" s="1"/>
  <c r="X411" i="2"/>
  <c r="Y411" i="2" s="1"/>
  <c r="O408" i="2"/>
  <c r="P408" i="2" s="1"/>
  <c r="O409" i="2"/>
  <c r="P409" i="2" s="1"/>
  <c r="O410" i="2"/>
  <c r="P410" i="2" s="1"/>
  <c r="O411" i="2"/>
  <c r="P411" i="2" s="1"/>
  <c r="O412" i="2"/>
  <c r="P412" i="2" s="1"/>
  <c r="O401" i="2"/>
  <c r="P401" i="2" s="1"/>
  <c r="O402" i="2"/>
  <c r="P402" i="2" s="1"/>
  <c r="O405" i="2"/>
  <c r="P405" i="2" s="1"/>
  <c r="X393" i="2"/>
  <c r="Y393" i="2" s="1"/>
  <c r="X394" i="2"/>
  <c r="Y394" i="2" s="1"/>
  <c r="X395" i="2"/>
  <c r="Y395" i="2" s="1"/>
  <c r="X396" i="2"/>
  <c r="Y396" i="2" s="1"/>
  <c r="X397" i="2"/>
  <c r="Y397" i="2" s="1"/>
  <c r="O393" i="2"/>
  <c r="P393" i="2" s="1"/>
  <c r="O395" i="2"/>
  <c r="P395" i="2" s="1"/>
  <c r="O396" i="2"/>
  <c r="P396" i="2" s="1"/>
  <c r="O397" i="2"/>
  <c r="P397" i="2" s="1"/>
  <c r="O398" i="2"/>
  <c r="P398" i="2" s="1"/>
  <c r="O399" i="2"/>
  <c r="P399" i="2" s="1"/>
  <c r="X385" i="2"/>
  <c r="Y385" i="2" s="1"/>
  <c r="X386" i="2"/>
  <c r="Y386" i="2" s="1"/>
  <c r="X387" i="2"/>
  <c r="Y387" i="2" s="1"/>
  <c r="O384" i="2"/>
  <c r="P384" i="2" s="1"/>
  <c r="O385" i="2"/>
  <c r="P385" i="2" s="1"/>
  <c r="O386" i="2"/>
  <c r="P386" i="2" s="1"/>
  <c r="O387" i="2"/>
  <c r="P387" i="2" s="1"/>
  <c r="O388" i="2"/>
  <c r="P388" i="2" s="1"/>
  <c r="O389" i="2"/>
  <c r="P389" i="2" s="1"/>
  <c r="O390" i="2"/>
  <c r="P390" i="2" s="1"/>
  <c r="O391" i="2"/>
  <c r="P391" i="2" s="1"/>
  <c r="O376" i="2"/>
  <c r="P376" i="2" s="1"/>
  <c r="O377" i="2"/>
  <c r="P377" i="2" s="1"/>
  <c r="O378" i="2"/>
  <c r="P378" i="2" s="1"/>
  <c r="O379" i="2"/>
  <c r="P379" i="2" s="1"/>
  <c r="X376" i="2"/>
  <c r="Y376" i="2" s="1"/>
  <c r="X377" i="2"/>
  <c r="Y377" i="2" s="1"/>
  <c r="X378" i="2"/>
  <c r="Y378" i="2" s="1"/>
  <c r="O364" i="2"/>
  <c r="P364" i="2" s="1"/>
  <c r="O365" i="2"/>
  <c r="P365" i="2" s="1"/>
  <c r="O366" i="2"/>
  <c r="P366" i="2" s="1"/>
  <c r="O367" i="2"/>
  <c r="P367" i="2" s="1"/>
  <c r="O368" i="2"/>
  <c r="P368" i="2" s="1"/>
  <c r="O369" i="2"/>
  <c r="P369" i="2" s="1"/>
  <c r="O370" i="2"/>
  <c r="P370" i="2" s="1"/>
  <c r="O371" i="2"/>
  <c r="P371" i="2" s="1"/>
  <c r="O372" i="2"/>
  <c r="P372" i="2" s="1"/>
  <c r="O373" i="2"/>
  <c r="P373" i="2" s="1"/>
  <c r="X355" i="2"/>
  <c r="Y355" i="2" s="1"/>
  <c r="X356" i="2"/>
  <c r="Y356" i="2" s="1"/>
  <c r="X357" i="2"/>
  <c r="Y357" i="2" s="1"/>
  <c r="X358" i="2"/>
  <c r="Y358" i="2" s="1"/>
  <c r="X359" i="2"/>
  <c r="Y359" i="2" s="1"/>
  <c r="X360" i="2"/>
  <c r="Y360" i="2" s="1"/>
  <c r="X361" i="2"/>
  <c r="Y361" i="2" s="1"/>
  <c r="X362" i="2"/>
  <c r="Y362" i="2" s="1"/>
  <c r="O355" i="2"/>
  <c r="P355" i="2" s="1"/>
  <c r="O356" i="2"/>
  <c r="P356" i="2" s="1"/>
  <c r="O357" i="2"/>
  <c r="P357" i="2" s="1"/>
  <c r="O358" i="2"/>
  <c r="P358" i="2" s="1"/>
  <c r="O359" i="2"/>
  <c r="P359" i="2" s="1"/>
  <c r="O360" i="2"/>
  <c r="P360" i="2" s="1"/>
  <c r="O361" i="2"/>
  <c r="P361" i="2" s="1"/>
  <c r="O362" i="2"/>
  <c r="P362" i="2" s="1"/>
  <c r="X348" i="2"/>
  <c r="Y348" i="2" s="1"/>
  <c r="X349" i="2"/>
  <c r="Y349" i="2" s="1"/>
  <c r="X350" i="2"/>
  <c r="Y350" i="2" s="1"/>
  <c r="O348" i="2"/>
  <c r="P348" i="2" s="1"/>
  <c r="O349" i="2"/>
  <c r="P349" i="2" s="1"/>
  <c r="O350" i="2"/>
  <c r="P350" i="2" s="1"/>
  <c r="O353" i="2"/>
  <c r="P353" i="2" s="1"/>
  <c r="O346" i="2"/>
  <c r="P346" i="2" s="1"/>
  <c r="O345" i="2"/>
  <c r="P345" i="2" s="1"/>
  <c r="O344" i="2"/>
  <c r="P344" i="2" s="1"/>
  <c r="O343" i="2"/>
  <c r="P343" i="2" s="1"/>
  <c r="X342" i="2"/>
  <c r="Y342" i="2" s="1"/>
  <c r="O342" i="2"/>
  <c r="P342" i="2" s="1"/>
  <c r="X341" i="2"/>
  <c r="Y341" i="2" s="1"/>
  <c r="O341" i="2"/>
  <c r="P341" i="2" s="1"/>
  <c r="X340" i="2"/>
  <c r="Y340" i="2" s="1"/>
  <c r="O340" i="2"/>
  <c r="P340" i="2" s="1"/>
  <c r="X339" i="2"/>
  <c r="Y339" i="2" s="1"/>
  <c r="O339" i="2"/>
  <c r="P339" i="2" s="1"/>
  <c r="X333" i="2"/>
  <c r="Y333" i="2" s="1"/>
  <c r="X332" i="2"/>
  <c r="Y332" i="2" s="1"/>
  <c r="O330" i="2"/>
  <c r="P330" i="2" s="1"/>
  <c r="O332" i="2"/>
  <c r="P332" i="2" s="1"/>
  <c r="O333" i="2"/>
  <c r="P333" i="2" s="1"/>
  <c r="O334" i="2"/>
  <c r="P334" i="2" s="1"/>
  <c r="X331" i="2"/>
  <c r="Y331" i="2" s="1"/>
  <c r="X330" i="2"/>
  <c r="Y330" i="2" s="1"/>
  <c r="X321" i="2"/>
  <c r="Y321" i="2" s="1"/>
  <c r="X322" i="2"/>
  <c r="Y322" i="2" s="1"/>
  <c r="X323" i="2"/>
  <c r="Y323" i="2" s="1"/>
  <c r="X324" i="2"/>
  <c r="Y324" i="2" s="1"/>
  <c r="O322" i="2"/>
  <c r="P322" i="2" s="1"/>
  <c r="O323" i="2"/>
  <c r="P323" i="2" s="1"/>
  <c r="O324" i="2"/>
  <c r="P324" i="2" s="1"/>
  <c r="O325" i="2"/>
  <c r="P325" i="2" s="1"/>
  <c r="O326" i="2"/>
  <c r="P326" i="2" s="1"/>
  <c r="O327" i="2"/>
  <c r="P327" i="2" s="1"/>
  <c r="O328" i="2"/>
  <c r="P328" i="2" s="1"/>
  <c r="X317" i="2"/>
  <c r="Y317" i="2" s="1"/>
  <c r="X315" i="2"/>
  <c r="Y315" i="2" s="1"/>
  <c r="X314" i="2"/>
  <c r="Y314" i="2" s="1"/>
  <c r="O315" i="2"/>
  <c r="P315" i="2" s="1"/>
  <c r="O317" i="2"/>
  <c r="P317" i="2" s="1"/>
  <c r="O305" i="2"/>
  <c r="P305" i="2" s="1"/>
  <c r="O306" i="2"/>
  <c r="P306" i="2" s="1"/>
  <c r="O307" i="2"/>
  <c r="P307" i="2" s="1"/>
  <c r="O308" i="2"/>
  <c r="P308" i="2" s="1"/>
  <c r="O309" i="2"/>
  <c r="P309" i="2" s="1"/>
  <c r="O310" i="2"/>
  <c r="P310" i="2" s="1"/>
  <c r="O311" i="2"/>
  <c r="P311" i="2" s="1"/>
  <c r="O312" i="2"/>
  <c r="P312" i="2" s="1"/>
  <c r="X305" i="2"/>
  <c r="Y305" i="2" s="1"/>
  <c r="X306" i="2"/>
  <c r="Y306" i="2" s="1"/>
  <c r="X307" i="2"/>
  <c r="Y307" i="2" s="1"/>
  <c r="X308" i="2"/>
  <c r="Y308" i="2" s="1"/>
  <c r="X309" i="2"/>
  <c r="Y309" i="2" s="1"/>
  <c r="X310" i="2"/>
  <c r="Y310" i="2" s="1"/>
  <c r="X311" i="2"/>
  <c r="Y311" i="2" s="1"/>
  <c r="X312" i="2"/>
  <c r="Y312" i="2" s="1"/>
  <c r="O302" i="2"/>
  <c r="P302" i="2" s="1"/>
  <c r="X289" i="2"/>
  <c r="Y289" i="2" s="1"/>
  <c r="X290" i="2"/>
  <c r="Y290" i="2" s="1"/>
  <c r="X291" i="2"/>
  <c r="Y291" i="2" s="1"/>
  <c r="X292" i="2"/>
  <c r="Y292" i="2" s="1"/>
  <c r="X294" i="2"/>
  <c r="Y294" i="2" s="1"/>
  <c r="O287" i="2"/>
  <c r="P287" i="2" s="1"/>
  <c r="O286" i="2"/>
  <c r="P286" i="2" s="1"/>
  <c r="O285" i="2"/>
  <c r="P285" i="2" s="1"/>
  <c r="O284" i="2"/>
  <c r="P284" i="2" s="1"/>
  <c r="O283" i="2"/>
  <c r="P283" i="2" s="1"/>
  <c r="O282" i="2"/>
  <c r="P282" i="2" s="1"/>
  <c r="O281" i="2"/>
  <c r="P281" i="2" s="1"/>
  <c r="O279" i="2"/>
  <c r="P279" i="2" s="1"/>
  <c r="O276" i="2"/>
  <c r="P276" i="2" s="1"/>
  <c r="O275" i="2"/>
  <c r="P275" i="2" s="1"/>
  <c r="O274" i="2"/>
  <c r="P274" i="2" s="1"/>
  <c r="O273" i="2"/>
  <c r="P273" i="2" s="1"/>
  <c r="O272" i="2"/>
  <c r="P272" i="2" s="1"/>
  <c r="O266" i="2"/>
  <c r="P266" i="2" s="1"/>
  <c r="O265" i="2"/>
  <c r="P265" i="2" s="1"/>
  <c r="O264" i="2"/>
  <c r="P264" i="2" s="1"/>
  <c r="O263" i="2"/>
  <c r="P263" i="2" s="1"/>
  <c r="O262" i="2"/>
  <c r="P262" i="2" s="1"/>
  <c r="O261" i="2"/>
  <c r="P261" i="2" s="1"/>
  <c r="O260" i="2"/>
  <c r="P260" i="2" s="1"/>
  <c r="X260" i="2"/>
  <c r="Y260" i="2" s="1"/>
  <c r="X261" i="2"/>
  <c r="Y261" i="2" s="1"/>
  <c r="X262" i="2"/>
  <c r="Y262" i="2" s="1"/>
  <c r="X263" i="2"/>
  <c r="Y263" i="2" s="1"/>
  <c r="O259" i="2"/>
  <c r="P259" i="2" s="1"/>
  <c r="O256" i="2"/>
  <c r="P256" i="2" s="1"/>
  <c r="O255" i="2"/>
  <c r="P255" i="2" s="1"/>
  <c r="X254" i="2"/>
  <c r="Y254" i="2" s="1"/>
  <c r="X255" i="2"/>
  <c r="Y255" i="2" s="1"/>
  <c r="X256" i="2"/>
  <c r="Y256" i="2" s="1"/>
  <c r="X257" i="2"/>
  <c r="Y257" i="2" s="1"/>
  <c r="O254" i="2"/>
  <c r="P254" i="2" s="1"/>
  <c r="X244" i="2"/>
  <c r="Y244" i="2" s="1"/>
  <c r="X245" i="2"/>
  <c r="Y245" i="2" s="1"/>
  <c r="X246" i="2"/>
  <c r="Y246" i="2" s="1"/>
  <c r="X250" i="2"/>
  <c r="Y250" i="2" s="1"/>
  <c r="O250" i="2"/>
  <c r="P250" i="2" s="1"/>
  <c r="X220" i="2"/>
  <c r="Y220" i="2" s="1"/>
  <c r="X221" i="2"/>
  <c r="Y221" i="2" s="1"/>
  <c r="X222" i="2"/>
  <c r="Y222" i="2" s="1"/>
  <c r="X223" i="2"/>
  <c r="Y223" i="2" s="1"/>
  <c r="X224" i="2"/>
  <c r="Y224" i="2" s="1"/>
  <c r="X225" i="2"/>
  <c r="Y225" i="2" s="1"/>
  <c r="O237" i="2"/>
  <c r="P237" i="2" s="1"/>
  <c r="O238" i="2"/>
  <c r="P238" i="2" s="1"/>
  <c r="O239" i="2"/>
  <c r="P239" i="2" s="1"/>
  <c r="O240" i="2"/>
  <c r="P240" i="2" s="1"/>
  <c r="O241" i="2"/>
  <c r="P241" i="2" s="1"/>
  <c r="O242" i="2"/>
  <c r="P242" i="2" s="1"/>
  <c r="O228" i="2"/>
  <c r="P228" i="2" s="1"/>
  <c r="O229" i="2"/>
  <c r="P229" i="2" s="1"/>
  <c r="O230" i="2"/>
  <c r="P230" i="2" s="1"/>
  <c r="O231" i="2"/>
  <c r="P231" i="2" s="1"/>
  <c r="O232" i="2"/>
  <c r="P232" i="2" s="1"/>
  <c r="O233" i="2"/>
  <c r="P233" i="2" s="1"/>
  <c r="O234" i="2"/>
  <c r="P234" i="2" s="1"/>
  <c r="O235" i="2"/>
  <c r="P235" i="2" s="1"/>
  <c r="O220" i="2"/>
  <c r="P220" i="2" s="1"/>
  <c r="O221" i="2"/>
  <c r="P221" i="2" s="1"/>
  <c r="O222" i="2"/>
  <c r="P222" i="2" s="1"/>
  <c r="O223" i="2"/>
  <c r="P223" i="2" s="1"/>
  <c r="O224" i="2"/>
  <c r="P224" i="2" s="1"/>
  <c r="O225" i="2"/>
  <c r="P225" i="2" s="1"/>
  <c r="O212" i="2"/>
  <c r="P212" i="2" s="1"/>
  <c r="O213" i="2"/>
  <c r="P213" i="2" s="1"/>
  <c r="O214" i="2"/>
  <c r="P214" i="2" s="1"/>
  <c r="O218" i="2"/>
  <c r="P218" i="2" s="1"/>
  <c r="X212" i="2"/>
  <c r="Y212" i="2" s="1"/>
  <c r="X213" i="2"/>
  <c r="Y213" i="2" s="1"/>
  <c r="X214" i="2"/>
  <c r="Y214" i="2" s="1"/>
  <c r="X218" i="2"/>
  <c r="Y218" i="2" s="1"/>
  <c r="O205" i="2"/>
  <c r="P205" i="2" s="1"/>
  <c r="O206" i="2"/>
  <c r="P206" i="2" s="1"/>
  <c r="O207" i="2"/>
  <c r="P207" i="2" s="1"/>
  <c r="O208" i="2"/>
  <c r="P208" i="2" s="1"/>
  <c r="O209" i="2"/>
  <c r="P209" i="2" s="1"/>
  <c r="O194" i="2"/>
  <c r="P194" i="2" s="1"/>
  <c r="O195" i="2"/>
  <c r="P195" i="2" s="1"/>
  <c r="O196" i="2"/>
  <c r="P196" i="2" s="1"/>
  <c r="O197" i="2"/>
  <c r="P197" i="2" s="1"/>
  <c r="O200" i="2"/>
  <c r="P200" i="2" s="1"/>
  <c r="O201" i="2"/>
  <c r="P201" i="2" s="1"/>
  <c r="O202" i="2"/>
  <c r="P202" i="2" s="1"/>
  <c r="X185" i="2"/>
  <c r="Y185" i="2" s="1"/>
  <c r="X186" i="2"/>
  <c r="Y186" i="2" s="1"/>
  <c r="X187" i="2"/>
  <c r="Y187" i="2" s="1"/>
  <c r="X188" i="2"/>
  <c r="Y188" i="2" s="1"/>
  <c r="X189" i="2"/>
  <c r="Y189" i="2" s="1"/>
  <c r="O185" i="2"/>
  <c r="P185" i="2" s="1"/>
  <c r="O186" i="2"/>
  <c r="P186" i="2" s="1"/>
  <c r="O187" i="2"/>
  <c r="P187" i="2" s="1"/>
  <c r="O188" i="2"/>
  <c r="P188" i="2" s="1"/>
  <c r="O189" i="2"/>
  <c r="P189" i="2" s="1"/>
  <c r="O190" i="2"/>
  <c r="P190" i="2" s="1"/>
  <c r="O192" i="2"/>
  <c r="P192" i="2" s="1"/>
  <c r="O182" i="2"/>
  <c r="P182" i="2" s="1"/>
  <c r="O180" i="2"/>
  <c r="P180" i="2" s="1"/>
  <c r="O179" i="2"/>
  <c r="P179" i="2" s="1"/>
  <c r="O178" i="2"/>
  <c r="P178" i="2" s="1"/>
  <c r="O177" i="2"/>
  <c r="P177" i="2" s="1"/>
  <c r="O176" i="2"/>
  <c r="P176" i="2" s="1"/>
  <c r="O175" i="2"/>
  <c r="P175" i="2" s="1"/>
  <c r="O174" i="2"/>
  <c r="P174" i="2" s="1"/>
  <c r="O170" i="2"/>
  <c r="P170" i="2" s="1"/>
  <c r="O171" i="2"/>
  <c r="P171" i="2" s="1"/>
  <c r="O172" i="2"/>
  <c r="P172" i="2" s="1"/>
  <c r="O163" i="2"/>
  <c r="P163" i="2" s="1"/>
  <c r="O164" i="2"/>
  <c r="P164" i="2" s="1"/>
  <c r="O165" i="2"/>
  <c r="P165" i="2" s="1"/>
  <c r="O166" i="2"/>
  <c r="P166" i="2" s="1"/>
  <c r="O167" i="2"/>
  <c r="P167" i="2" s="1"/>
  <c r="X147" i="2"/>
  <c r="Y147" i="2" s="1"/>
  <c r="X146" i="2"/>
  <c r="Y146" i="2" s="1"/>
  <c r="O146" i="2"/>
  <c r="P146" i="2" s="1"/>
  <c r="X145" i="2"/>
  <c r="Y145" i="2" s="1"/>
  <c r="O145" i="2"/>
  <c r="P145" i="2" s="1"/>
  <c r="X144" i="2"/>
  <c r="Y144" i="2" s="1"/>
  <c r="O144" i="2"/>
  <c r="P144" i="2" s="1"/>
  <c r="X143" i="2"/>
  <c r="Y143" i="2" s="1"/>
  <c r="O143" i="2"/>
  <c r="P143" i="2" s="1"/>
  <c r="X142" i="2"/>
  <c r="Y142" i="2" s="1"/>
  <c r="O142" i="2"/>
  <c r="P142" i="2" s="1"/>
  <c r="X141" i="2"/>
  <c r="Y141" i="2" s="1"/>
  <c r="O141" i="2"/>
  <c r="P141" i="2" s="1"/>
  <c r="X140" i="2"/>
  <c r="Y140" i="2" s="1"/>
  <c r="O140" i="2"/>
  <c r="P140" i="2" s="1"/>
  <c r="O132" i="2"/>
  <c r="P132" i="2" s="1"/>
  <c r="O131" i="2"/>
  <c r="P131" i="2" s="1"/>
  <c r="X130" i="2"/>
  <c r="Y130" i="2" s="1"/>
  <c r="X131" i="2"/>
  <c r="Y131" i="2" s="1"/>
  <c r="X132" i="2"/>
  <c r="Y132" i="2" s="1"/>
  <c r="X133" i="2"/>
  <c r="Y133" i="2" s="1"/>
  <c r="X134" i="2"/>
  <c r="Y134" i="2" s="1"/>
  <c r="X137" i="2"/>
  <c r="Y137" i="2" s="1"/>
  <c r="O130" i="2"/>
  <c r="P130" i="2" s="1"/>
  <c r="X117" i="2"/>
  <c r="Y117" i="2" s="1"/>
  <c r="O113" i="2"/>
  <c r="P113" i="2" s="1"/>
  <c r="X112" i="2"/>
  <c r="Y112" i="2" s="1"/>
  <c r="X113" i="2"/>
  <c r="Y113" i="2" s="1"/>
  <c r="X114" i="2"/>
  <c r="Y114" i="2" s="1"/>
  <c r="X115" i="2"/>
  <c r="Y115" i="2" s="1"/>
  <c r="X116" i="2"/>
  <c r="Y116" i="2" s="1"/>
  <c r="O112" i="2"/>
  <c r="P112" i="2" s="1"/>
  <c r="O107" i="2"/>
  <c r="P107" i="2" s="1"/>
  <c r="O106" i="2"/>
  <c r="P106" i="2" s="1"/>
  <c r="O96" i="2"/>
  <c r="P96" i="2" s="1"/>
  <c r="O97" i="2"/>
  <c r="P97" i="2" s="1"/>
  <c r="O98" i="2"/>
  <c r="P98" i="2" s="1"/>
  <c r="O99" i="2"/>
  <c r="P99" i="2" s="1"/>
  <c r="O100" i="2"/>
  <c r="P100" i="2" s="1"/>
  <c r="X102" i="2"/>
  <c r="Y102" i="2" s="1"/>
  <c r="X101" i="2"/>
  <c r="Y101" i="2" s="1"/>
  <c r="X100" i="2"/>
  <c r="Y100" i="2" s="1"/>
  <c r="X99" i="2"/>
  <c r="Y99" i="2" s="1"/>
  <c r="X98" i="2"/>
  <c r="Y98" i="2" s="1"/>
  <c r="X97" i="2"/>
  <c r="Y97" i="2" s="1"/>
  <c r="X96" i="2"/>
  <c r="Y96" i="2" s="1"/>
  <c r="O90" i="2"/>
  <c r="P90" i="2" s="1"/>
  <c r="O89" i="2"/>
  <c r="P89" i="2" s="1"/>
  <c r="O88" i="2"/>
  <c r="P88" i="2" s="1"/>
  <c r="O87" i="2"/>
  <c r="P87" i="2" s="1"/>
  <c r="X85" i="2"/>
  <c r="Y85" i="2" s="1"/>
  <c r="X86" i="2"/>
  <c r="Y86" i="2" s="1"/>
  <c r="X90" i="2"/>
  <c r="Y90" i="2" s="1"/>
  <c r="O86" i="2"/>
  <c r="P86" i="2" s="1"/>
  <c r="O85" i="2"/>
  <c r="P85" i="2" s="1"/>
  <c r="X84" i="2"/>
  <c r="Y84" i="2" s="1"/>
  <c r="O84" i="2"/>
  <c r="P84" i="2" s="1"/>
  <c r="X83" i="2"/>
  <c r="Y83" i="2" s="1"/>
  <c r="O83" i="2"/>
  <c r="P83" i="2" s="1"/>
  <c r="O71" i="2"/>
  <c r="P71" i="2" s="1"/>
  <c r="O70" i="2"/>
  <c r="P70" i="2" s="1"/>
  <c r="O69" i="2"/>
  <c r="P69" i="2" s="1"/>
  <c r="O68" i="2"/>
  <c r="P68" i="2" s="1"/>
  <c r="X67" i="2"/>
  <c r="Y67" i="2" s="1"/>
  <c r="O67" i="2"/>
  <c r="P67" i="2" s="1"/>
  <c r="X66" i="2"/>
  <c r="Y66" i="2" s="1"/>
  <c r="O66" i="2"/>
  <c r="P66" i="2" s="1"/>
  <c r="X65" i="2"/>
  <c r="Y65" i="2" s="1"/>
  <c r="O65" i="2"/>
  <c r="P65" i="2" s="1"/>
  <c r="X64" i="2"/>
  <c r="Y64" i="2" s="1"/>
  <c r="O64" i="2"/>
  <c r="P64" i="2" s="1"/>
  <c r="X62" i="2"/>
  <c r="Y62" i="2" s="1"/>
  <c r="X60" i="2"/>
  <c r="Y60" i="2" s="1"/>
  <c r="X59" i="2"/>
  <c r="Y59" i="2" s="1"/>
  <c r="O59" i="2"/>
  <c r="P59" i="2" s="1"/>
  <c r="X58" i="2"/>
  <c r="Y58" i="2" s="1"/>
  <c r="O58" i="2"/>
  <c r="P58" i="2" s="1"/>
  <c r="X57" i="2"/>
  <c r="Y57" i="2" s="1"/>
  <c r="X56" i="2"/>
  <c r="Y56" i="2" s="1"/>
  <c r="O56" i="2"/>
  <c r="P56" i="2" s="1"/>
  <c r="O52" i="2"/>
  <c r="P52" i="2" s="1"/>
  <c r="O51" i="2"/>
  <c r="P51" i="2" s="1"/>
  <c r="X50" i="2"/>
  <c r="Y50" i="2" s="1"/>
  <c r="X51" i="2"/>
  <c r="Y51" i="2" s="1"/>
  <c r="X52" i="2"/>
  <c r="Y52" i="2" s="1"/>
  <c r="O50" i="2"/>
  <c r="P50" i="2" s="1"/>
  <c r="O48" i="2"/>
  <c r="P48" i="2" s="1"/>
  <c r="O47" i="2"/>
  <c r="P47" i="2" s="1"/>
  <c r="O46" i="2"/>
  <c r="P46" i="2" s="1"/>
  <c r="X45" i="2"/>
  <c r="Y45" i="2" s="1"/>
  <c r="X46" i="2"/>
  <c r="Y46" i="2" s="1"/>
  <c r="X47" i="2"/>
  <c r="Y47" i="2" s="1"/>
  <c r="X48" i="2"/>
  <c r="Y48" i="2" s="1"/>
  <c r="O45" i="2"/>
  <c r="P45" i="2" s="1"/>
  <c r="O3476" i="2"/>
  <c r="P3476" i="2" s="1"/>
  <c r="O3477" i="2"/>
  <c r="P3477" i="2" s="1"/>
  <c r="O3478" i="2"/>
  <c r="P3478" i="2" s="1"/>
  <c r="O3479" i="2"/>
  <c r="P3479" i="2" s="1"/>
  <c r="O3480" i="2"/>
  <c r="P3480" i="2" s="1"/>
  <c r="O3481" i="2"/>
  <c r="P3481" i="2" s="1"/>
  <c r="O3482" i="2"/>
  <c r="P3482" i="2" s="1"/>
  <c r="O3483" i="2"/>
  <c r="P3483" i="2" s="1"/>
  <c r="O3484" i="2"/>
  <c r="P3484" i="2" s="1"/>
  <c r="O3485" i="2"/>
  <c r="P3485" i="2" s="1"/>
  <c r="O3486" i="2"/>
  <c r="P3486" i="2" s="1"/>
  <c r="O3487" i="2"/>
  <c r="P3487" i="2" s="1"/>
  <c r="O3488" i="2"/>
  <c r="P3488" i="2" s="1"/>
  <c r="O3489" i="2"/>
  <c r="P3489" i="2" s="1"/>
  <c r="O3494" i="2"/>
  <c r="P3494" i="2" s="1"/>
  <c r="O3495" i="2"/>
  <c r="P3495" i="2" s="1"/>
  <c r="O3496" i="2"/>
  <c r="P3496" i="2" s="1"/>
  <c r="O3497" i="2"/>
  <c r="P3497" i="2" s="1"/>
  <c r="O3498" i="2"/>
  <c r="P3498" i="2" s="1"/>
  <c r="O3499" i="2"/>
  <c r="P3499" i="2" s="1"/>
  <c r="O3500" i="2"/>
  <c r="P3500" i="2" s="1"/>
  <c r="O3501" i="2"/>
  <c r="P3501" i="2" s="1"/>
  <c r="X30" i="2"/>
  <c r="Y30" i="2" s="1"/>
  <c r="X31" i="2"/>
  <c r="Y31" i="2" s="1"/>
  <c r="X32" i="2"/>
  <c r="Y32" i="2" s="1"/>
  <c r="X33" i="2"/>
  <c r="Y33" i="2" s="1"/>
  <c r="X34" i="2"/>
  <c r="Y34" i="2" s="1"/>
  <c r="X35" i="2"/>
  <c r="Y35" i="2" s="1"/>
  <c r="X36" i="2"/>
  <c r="Y36" i="2" s="1"/>
  <c r="X37" i="2"/>
  <c r="Y37" i="2" s="1"/>
  <c r="X38" i="2"/>
  <c r="Y38" i="2" s="1"/>
  <c r="X3476" i="2"/>
  <c r="Y3476" i="2" s="1"/>
  <c r="X3477" i="2"/>
  <c r="Y3477" i="2" s="1"/>
  <c r="X3478" i="2"/>
  <c r="Y3478" i="2" s="1"/>
  <c r="X3479" i="2"/>
  <c r="Y3479" i="2" s="1"/>
  <c r="X3480" i="2"/>
  <c r="Y3480" i="2" s="1"/>
  <c r="X3481" i="2"/>
  <c r="Y3481" i="2" s="1"/>
  <c r="X3482" i="2"/>
  <c r="Y3482" i="2" s="1"/>
  <c r="X3483" i="2"/>
  <c r="Y3483" i="2" s="1"/>
  <c r="X3484" i="2"/>
  <c r="Y3484" i="2" s="1"/>
  <c r="X3485" i="2"/>
  <c r="Y3485" i="2" s="1"/>
  <c r="X3486" i="2"/>
  <c r="Y3486" i="2" s="1"/>
  <c r="X3487" i="2"/>
  <c r="Y3487" i="2" s="1"/>
  <c r="X3488" i="2"/>
  <c r="Y3488" i="2" s="1"/>
  <c r="X3489" i="2"/>
  <c r="Y3489" i="2" s="1"/>
  <c r="X3494" i="2"/>
  <c r="Y3494" i="2" s="1"/>
  <c r="X3495" i="2"/>
  <c r="Y3495" i="2" s="1"/>
  <c r="X3496" i="2"/>
  <c r="Y3496" i="2" s="1"/>
  <c r="X3497" i="2"/>
  <c r="Y3497" i="2" s="1"/>
  <c r="X3498" i="2"/>
  <c r="Y3498" i="2" s="1"/>
  <c r="X3499" i="2"/>
  <c r="Y3499" i="2" s="1"/>
  <c r="X3500" i="2"/>
  <c r="Y3500" i="2" s="1"/>
  <c r="X3501" i="2"/>
  <c r="Y3501" i="2" s="1"/>
  <c r="X3502" i="2"/>
  <c r="Y3502" i="2" s="1"/>
  <c r="X3503" i="2"/>
  <c r="Y3503" i="2" s="1"/>
  <c r="X3504" i="2"/>
  <c r="Y3504" i="2" s="1"/>
  <c r="AA821" i="2" l="1"/>
  <c r="AB816" i="2"/>
  <c r="AA820" i="2"/>
  <c r="P1950" i="2"/>
  <c r="AA3789" i="2"/>
  <c r="AB3789" i="2" s="1"/>
  <c r="AA3775" i="2"/>
  <c r="AB3775" i="2" s="1"/>
  <c r="AA3764" i="2"/>
  <c r="AB3764" i="2" s="1"/>
  <c r="AA3742" i="2"/>
  <c r="AB3742" i="2" s="1"/>
  <c r="AA3724" i="2"/>
  <c r="AB3724" i="2" s="1"/>
  <c r="AA3710" i="2"/>
  <c r="AB3710" i="2" s="1"/>
  <c r="AA735" i="2"/>
  <c r="AB735" i="2" s="1"/>
  <c r="AA699" i="2"/>
  <c r="AB699" i="2" s="1"/>
  <c r="Y2745" i="2"/>
  <c r="AA1147" i="2"/>
  <c r="AB1147" i="2" s="1"/>
  <c r="AA243" i="2"/>
  <c r="AB243" i="2" s="1"/>
  <c r="AA662" i="2"/>
  <c r="AB662" i="2" s="1"/>
  <c r="AA2378" i="2"/>
  <c r="AB2378" i="2" s="1"/>
  <c r="AA2463" i="2"/>
  <c r="AB2463" i="2" s="1"/>
  <c r="AA2481" i="2"/>
  <c r="AB2481" i="2" s="1"/>
  <c r="AA2935" i="2"/>
  <c r="AB2935" i="2" s="1"/>
  <c r="AA2975" i="2"/>
  <c r="AB2975" i="2" s="1"/>
  <c r="AA2992" i="2"/>
  <c r="AB2992" i="2" s="1"/>
  <c r="AA3011" i="2"/>
  <c r="AB3011" i="2" s="1"/>
  <c r="AA3314" i="2"/>
  <c r="AB3314" i="2" s="1"/>
  <c r="AA2115" i="2"/>
  <c r="AB2115" i="2" s="1"/>
  <c r="AA219" i="2"/>
  <c r="AB219" i="2" s="1"/>
  <c r="AA2717" i="2"/>
  <c r="AB2717" i="2" s="1"/>
  <c r="AA1459" i="2"/>
  <c r="AB1459" i="2" s="1"/>
  <c r="AA347" i="2"/>
  <c r="AB347" i="2" s="1"/>
  <c r="AA3696" i="2"/>
  <c r="AB3696" i="2" s="1"/>
  <c r="AA3687" i="2"/>
  <c r="AB3687" i="2" s="1"/>
  <c r="AA3667" i="2"/>
  <c r="AB3667" i="2" s="1"/>
  <c r="AA211" i="2"/>
  <c r="AB211" i="2" s="1"/>
  <c r="AA392" i="2"/>
  <c r="AB392" i="2" s="1"/>
  <c r="AA1118" i="2"/>
  <c r="AB1118" i="2" s="1"/>
  <c r="AA2405" i="2"/>
  <c r="AB2405" i="2" s="1"/>
  <c r="AA654" i="2"/>
  <c r="AB654" i="2" s="1"/>
  <c r="AA1436" i="2"/>
  <c r="AB1436" i="2" s="1"/>
  <c r="AA1551" i="2"/>
  <c r="AB1551" i="2" s="1"/>
  <c r="AA1076" i="2"/>
  <c r="AB1076" i="2" s="1"/>
  <c r="AA472" i="2"/>
  <c r="AB472" i="2" s="1"/>
  <c r="AA502" i="2"/>
  <c r="AB502" i="2" s="1"/>
  <c r="AA1514" i="2"/>
  <c r="AB1514" i="2" s="1"/>
  <c r="AA1535" i="2"/>
  <c r="AB1535" i="2" s="1"/>
  <c r="AA1700" i="2"/>
  <c r="AB1700" i="2" s="1"/>
  <c r="AA2268" i="2"/>
  <c r="AB2268" i="2" s="1"/>
  <c r="AA2589" i="2"/>
  <c r="AB2589" i="2" s="1"/>
  <c r="AA3107" i="2"/>
  <c r="AB3107" i="2" s="1"/>
  <c r="AA3254" i="2"/>
  <c r="AB3254" i="2" s="1"/>
  <c r="AA1788" i="2"/>
  <c r="AB1788" i="2" s="1"/>
  <c r="AB805" i="2"/>
  <c r="AA558" i="2"/>
  <c r="AB558" i="2" s="1"/>
  <c r="AA1279" i="2"/>
  <c r="AB1279" i="2" s="1"/>
  <c r="AA1610" i="2"/>
  <c r="AB1610" i="2" s="1"/>
  <c r="AA591" i="2"/>
  <c r="AB591" i="2" s="1"/>
  <c r="AA983" i="2"/>
  <c r="AB983" i="2" s="1"/>
  <c r="AA3112" i="2"/>
  <c r="AB3112" i="2" s="1"/>
  <c r="AA3165" i="2"/>
  <c r="AB3165" i="2" s="1"/>
  <c r="AA2153" i="2"/>
  <c r="AB2153" i="2" s="1"/>
  <c r="AA3371" i="2"/>
  <c r="AB3371" i="2" s="1"/>
  <c r="AA3207" i="2"/>
  <c r="AB3207" i="2" s="1"/>
  <c r="AA3166" i="2"/>
  <c r="AB3166" i="2" s="1"/>
  <c r="AA2904" i="2"/>
  <c r="AB2904" i="2" s="1"/>
  <c r="AA1920" i="2"/>
  <c r="AB1920" i="2" s="1"/>
  <c r="AA111" i="2"/>
  <c r="AB111" i="2" s="1"/>
  <c r="AA673" i="2"/>
  <c r="AB673" i="2" s="1"/>
  <c r="AA844" i="2"/>
  <c r="AB844" i="2" s="1"/>
  <c r="AA3167" i="2"/>
  <c r="AB3167" i="2" s="1"/>
  <c r="AA1776" i="2"/>
  <c r="AB1776" i="2" s="1"/>
  <c r="AA3060" i="2"/>
  <c r="AB3060" i="2" s="1"/>
  <c r="AA588" i="2"/>
  <c r="AB588" i="2" s="1"/>
  <c r="AA3174" i="2"/>
  <c r="AB3174" i="2" s="1"/>
  <c r="AA2797" i="2"/>
  <c r="AB2797" i="2" s="1"/>
  <c r="AA2532" i="2"/>
  <c r="AB2532" i="2" s="1"/>
  <c r="AA2141" i="2"/>
  <c r="AB2141" i="2" s="1"/>
  <c r="AA1973" i="2"/>
  <c r="AB1973" i="2" s="1"/>
  <c r="AA10" i="2"/>
  <c r="AB10" i="2" s="1"/>
  <c r="Y2746" i="2"/>
  <c r="AA184" i="2"/>
  <c r="AB184" i="2" s="1"/>
  <c r="AA1446" i="2"/>
  <c r="AB1446" i="2" s="1"/>
  <c r="AA2623" i="2"/>
  <c r="AB2623" i="2" s="1"/>
  <c r="AA3507" i="2"/>
  <c r="AB3507" i="2" s="1"/>
  <c r="AA1934" i="2"/>
  <c r="AB1934" i="2" s="1"/>
  <c r="AA3474" i="2"/>
  <c r="AB3474" i="2" s="1"/>
  <c r="AA1627" i="2"/>
  <c r="AB1627" i="2" s="1"/>
  <c r="AA1688" i="2"/>
  <c r="AB1688" i="2" s="1"/>
  <c r="AA2639" i="2"/>
  <c r="AB2639" i="2" s="1"/>
  <c r="AA2781" i="2"/>
  <c r="AB2781" i="2" s="1"/>
  <c r="AA2806" i="2"/>
  <c r="AB2806" i="2" s="1"/>
  <c r="AA3164" i="2"/>
  <c r="AB3164" i="2" s="1"/>
  <c r="AA478" i="2"/>
  <c r="AB478" i="2" s="1"/>
  <c r="AA2406" i="2"/>
  <c r="AB2406" i="2" s="1"/>
  <c r="AA2653" i="2"/>
  <c r="AB2653" i="2" s="1"/>
  <c r="AA3070" i="2"/>
  <c r="AB3070" i="2" s="1"/>
  <c r="AA29" i="2"/>
  <c r="AB29" i="2" s="1"/>
  <c r="AA490" i="2"/>
  <c r="AB490" i="2" s="1"/>
  <c r="AA724" i="2"/>
  <c r="AB724" i="2" s="1"/>
  <c r="AA1160" i="2"/>
  <c r="AB1160" i="2" s="1"/>
  <c r="AA2822" i="2"/>
  <c r="AB2822" i="2" s="1"/>
  <c r="AA3188" i="2"/>
  <c r="AB3188" i="2" s="1"/>
  <c r="AA2758" i="2"/>
  <c r="AB2758" i="2" s="1"/>
  <c r="AA94" i="2"/>
  <c r="AB94" i="2" s="1"/>
  <c r="AA1718" i="2"/>
  <c r="AB1718" i="2" s="1"/>
  <c r="AA2044" i="2"/>
  <c r="AB2044" i="2" s="1"/>
  <c r="AA501" i="2"/>
  <c r="AB501" i="2" s="1"/>
  <c r="AA2076" i="2"/>
  <c r="AB2076" i="2" s="1"/>
  <c r="Y2748" i="2"/>
  <c r="AA55" i="2"/>
  <c r="AB55" i="2" s="1"/>
  <c r="AA76" i="2"/>
  <c r="AB76" i="2" s="1"/>
  <c r="AA258" i="2"/>
  <c r="AB258" i="2" s="1"/>
  <c r="AA329" i="2"/>
  <c r="AB329" i="2" s="1"/>
  <c r="AA374" i="2"/>
  <c r="AB374" i="2" s="1"/>
  <c r="AA383" i="2"/>
  <c r="AB383" i="2" s="1"/>
  <c r="AA513" i="2"/>
  <c r="AB513" i="2" s="1"/>
  <c r="AA608" i="2"/>
  <c r="AB608" i="2" s="1"/>
  <c r="AA616" i="2"/>
  <c r="AB616" i="2" s="1"/>
  <c r="AA1125" i="2"/>
  <c r="AB1125" i="2" s="1"/>
  <c r="AA1523" i="2"/>
  <c r="AB1523" i="2" s="1"/>
  <c r="AA1560" i="2"/>
  <c r="AB1560" i="2" s="1"/>
  <c r="AA1584" i="2"/>
  <c r="AB1584" i="2" s="1"/>
  <c r="AA1901" i="2"/>
  <c r="AB1901" i="2" s="1"/>
  <c r="AA1958" i="2"/>
  <c r="AB1958" i="2" s="1"/>
  <c r="AA2072" i="2"/>
  <c r="AB2072" i="2" s="1"/>
  <c r="AA3001" i="2"/>
  <c r="AB3001" i="2" s="1"/>
  <c r="AA3402" i="2"/>
  <c r="AB3402" i="2" s="1"/>
  <c r="AA2085" i="2"/>
  <c r="AB2085" i="2" s="1"/>
  <c r="AA1737" i="2"/>
  <c r="AB1737" i="2" s="1"/>
  <c r="AA3074" i="2"/>
  <c r="AB3074" i="2" s="1"/>
  <c r="AA3493" i="2"/>
  <c r="AB3493" i="2" s="1"/>
  <c r="AA1647" i="2"/>
  <c r="AB1647" i="2" s="1"/>
  <c r="AA3416" i="2"/>
  <c r="AB3416" i="2" s="1"/>
  <c r="AA1365" i="2"/>
  <c r="AB1365" i="2" s="1"/>
  <c r="AB820" i="2"/>
  <c r="AA3345" i="2"/>
  <c r="AB3345" i="2" s="1"/>
  <c r="AA3068" i="2"/>
  <c r="AB3068" i="2" s="1"/>
  <c r="Y2747" i="2"/>
  <c r="AA363" i="2"/>
  <c r="AB363" i="2" s="1"/>
  <c r="AA627" i="2"/>
  <c r="AB627" i="2" s="1"/>
  <c r="AA1272" i="2"/>
  <c r="AB1272" i="2" s="1"/>
  <c r="AA1285" i="2"/>
  <c r="AB1285" i="2" s="1"/>
  <c r="AA1475" i="2"/>
  <c r="AB1475" i="2" s="1"/>
  <c r="AA2102" i="2"/>
  <c r="AB2102" i="2" s="1"/>
  <c r="AA2729" i="2"/>
  <c r="AB2729" i="2" s="1"/>
  <c r="AA3163" i="2"/>
  <c r="AB3163" i="2" s="1"/>
  <c r="P1899" i="2"/>
  <c r="AA1069" i="2"/>
  <c r="AB1069" i="2" s="1"/>
  <c r="AA1051" i="2"/>
  <c r="AB1051" i="2" s="1"/>
  <c r="AA947" i="2"/>
  <c r="AB947" i="2" s="1"/>
  <c r="AA1236" i="2"/>
  <c r="AB1236" i="2" s="1"/>
  <c r="AA1188" i="2"/>
  <c r="AB1188" i="2" s="1"/>
  <c r="AA1006" i="2"/>
  <c r="AB1006" i="2" s="1"/>
  <c r="AA681" i="2"/>
  <c r="AB681" i="2" s="1"/>
  <c r="AA660" i="2"/>
  <c r="AB660" i="2" s="1"/>
  <c r="AA643" i="2"/>
  <c r="AB643" i="2" s="1"/>
  <c r="AA450" i="2"/>
  <c r="AB450" i="2" s="1"/>
  <c r="AA338" i="2"/>
  <c r="AB338" i="2" s="1"/>
  <c r="AA313" i="2"/>
  <c r="AB313" i="2" s="1"/>
  <c r="AA304" i="2"/>
  <c r="AB304" i="2" s="1"/>
  <c r="AA139" i="2"/>
  <c r="AB139" i="2" s="1"/>
  <c r="AA129" i="2"/>
  <c r="AB129" i="2" s="1"/>
  <c r="AA82" i="2"/>
  <c r="AB82" i="2" s="1"/>
  <c r="AA2327" i="2"/>
  <c r="AB2327" i="2" s="1"/>
  <c r="AA3394" i="2"/>
  <c r="AB3394" i="2" s="1"/>
  <c r="AA2176" i="2"/>
  <c r="AB2176" i="2" s="1"/>
  <c r="AA1372" i="2"/>
  <c r="AB1372" i="2" s="1"/>
  <c r="AA1348" i="2"/>
  <c r="AB1348" i="2" s="1"/>
  <c r="AA987" i="2"/>
  <c r="AB987" i="2" s="1"/>
  <c r="AA877" i="2"/>
  <c r="AB877" i="2" s="1"/>
  <c r="AA906" i="2"/>
  <c r="AB906" i="2" s="1"/>
  <c r="AA920" i="2"/>
  <c r="AB920" i="2" s="1"/>
  <c r="AA2469" i="2"/>
  <c r="AB2469" i="2" s="1"/>
  <c r="AA892" i="2"/>
  <c r="AB892" i="2" s="1"/>
  <c r="AA871" i="2"/>
  <c r="AB871" i="2" s="1"/>
  <c r="AA2258" i="2"/>
  <c r="AB2258" i="2" s="1"/>
  <c r="AA2688" i="2"/>
  <c r="AB2688" i="2" s="1"/>
  <c r="AA2676" i="2"/>
  <c r="AB2676" i="2" s="1"/>
  <c r="AA3463" i="2"/>
  <c r="AB3463" i="2" s="1"/>
  <c r="AA44" i="2"/>
  <c r="AB44" i="2" s="1"/>
  <c r="AA49" i="2"/>
  <c r="AB49" i="2" s="1"/>
  <c r="AA253" i="2"/>
  <c r="AB253" i="2" s="1"/>
  <c r="AA2827" i="2"/>
  <c r="AB2827" i="2" s="1"/>
  <c r="AA1853" i="2"/>
  <c r="AB1853" i="2" s="1"/>
  <c r="AA2663" i="2"/>
  <c r="AB2663" i="2" s="1"/>
  <c r="AA3475" i="2"/>
  <c r="AB3475" i="2" s="1"/>
  <c r="AA845" i="2"/>
  <c r="AB845" i="2" s="1"/>
  <c r="AA3441" i="2"/>
  <c r="AB3441" i="2" s="1"/>
  <c r="AA2319" i="2"/>
  <c r="AB2319" i="2" s="1"/>
  <c r="AA2911" i="2"/>
  <c r="AB2911" i="2" s="1"/>
  <c r="AA2982" i="2"/>
  <c r="AB2982" i="2" s="1"/>
  <c r="AA2944" i="2"/>
  <c r="AB2944" i="2" s="1"/>
  <c r="AA2964" i="2"/>
  <c r="AB2964" i="2" s="1"/>
  <c r="AA1097" i="2"/>
  <c r="AB1097" i="2" s="1"/>
  <c r="AA3034" i="2"/>
  <c r="AB3034" i="2" s="1"/>
  <c r="AA3449" i="2"/>
  <c r="AB3449" i="2" s="1"/>
  <c r="AA3022" i="2"/>
  <c r="AB3022" i="2" s="1"/>
  <c r="AA3304" i="2"/>
  <c r="AB3304" i="2" s="1"/>
  <c r="AA1227" i="2"/>
  <c r="AB1227" i="2" s="1"/>
  <c r="AA1762" i="2"/>
  <c r="AB1762" i="2" s="1"/>
  <c r="AA2508" i="2"/>
  <c r="AB2508" i="2" s="1"/>
  <c r="AA1892" i="2"/>
  <c r="AB1892" i="2" s="1"/>
  <c r="AA831" i="2"/>
  <c r="AB831" i="2" s="1"/>
  <c r="Y2750" i="2"/>
  <c r="AA2375" i="2"/>
  <c r="AB2375" i="2" s="1"/>
  <c r="AA1719" i="2"/>
  <c r="AB1719" i="2" s="1"/>
  <c r="Y2751" i="2"/>
  <c r="Y2744" i="2"/>
  <c r="AB821" i="2"/>
  <c r="AA635" i="2"/>
  <c r="AB635" i="2" s="1"/>
  <c r="AA3069" i="2"/>
  <c r="AB3069" i="2" s="1"/>
  <c r="AA736" i="2"/>
  <c r="AB736" i="2" s="1"/>
  <c r="AA2954" i="2"/>
  <c r="AB2954" i="2" s="1"/>
  <c r="AA2741" i="2"/>
  <c r="AB2741" i="2" s="1"/>
  <c r="AA762" i="2"/>
  <c r="AB762" i="2" s="1"/>
  <c r="AA437" i="2"/>
  <c r="AB437" i="2" s="1"/>
  <c r="AA521" i="2"/>
  <c r="AB521" i="2" s="1"/>
  <c r="AA567" i="2"/>
  <c r="AB567" i="2" s="1"/>
  <c r="AA1146" i="2"/>
  <c r="AB1146" i="2" s="1"/>
  <c r="AA1465" i="2"/>
  <c r="AB1465" i="2" s="1"/>
  <c r="AA1710" i="2"/>
  <c r="AB1710" i="2" s="1"/>
  <c r="AA2346" i="2"/>
  <c r="AB2346" i="2" s="1"/>
  <c r="AA2707" i="2"/>
  <c r="AB2707" i="2" s="1"/>
  <c r="AA2723" i="2"/>
  <c r="AB2723" i="2" s="1"/>
  <c r="AA2841" i="2"/>
  <c r="AB2841" i="2" s="1"/>
  <c r="AA2872" i="2"/>
  <c r="AB2872" i="2" s="1"/>
  <c r="AA2875" i="2"/>
  <c r="AB2875" i="2" s="1"/>
  <c r="AA3108" i="2"/>
  <c r="AB3108" i="2" s="1"/>
  <c r="AA3217" i="2"/>
  <c r="AA3269" i="2"/>
  <c r="AB3269" i="2" s="1"/>
  <c r="AA3278" i="2"/>
  <c r="AB3278" i="2" s="1"/>
  <c r="AA3339" i="2"/>
  <c r="AB3339" i="2" s="1"/>
  <c r="AA707" i="2"/>
  <c r="AB707" i="2" s="1"/>
  <c r="AA3224" i="2"/>
  <c r="AB3224" i="2" s="1"/>
  <c r="AA3266" i="2"/>
  <c r="AB3266" i="2" s="1"/>
  <c r="AA2228" i="2"/>
  <c r="AB2228" i="2" s="1"/>
  <c r="AA806" i="2"/>
  <c r="AB806" i="2" s="1"/>
  <c r="Y2749" i="2"/>
  <c r="AA2749" i="2" s="1"/>
  <c r="AB2749" i="2" s="1"/>
  <c r="AA63" i="2"/>
  <c r="AB63" i="2" s="1"/>
  <c r="AA320" i="2"/>
  <c r="AB320" i="2" s="1"/>
  <c r="AA444" i="2"/>
  <c r="AB444" i="2" s="1"/>
  <c r="AA459" i="2"/>
  <c r="AB459" i="2" s="1"/>
  <c r="AA532" i="2"/>
  <c r="AB532" i="2" s="1"/>
  <c r="AA576" i="2"/>
  <c r="AB576" i="2" s="1"/>
  <c r="AA600" i="2"/>
  <c r="AB600" i="2" s="1"/>
  <c r="AA1741" i="2"/>
  <c r="AB1741" i="2" s="1"/>
  <c r="AA2032" i="2"/>
  <c r="AB2032" i="2" s="1"/>
  <c r="AA2094" i="2"/>
  <c r="AB2094" i="2" s="1"/>
  <c r="AA2234" i="2"/>
  <c r="AB2234" i="2" s="1"/>
  <c r="AA2377" i="2"/>
  <c r="AB2377" i="2" s="1"/>
  <c r="AA2402" i="2"/>
  <c r="AB2402" i="2" s="1"/>
  <c r="AA2425" i="2"/>
  <c r="AB2425" i="2" s="1"/>
  <c r="AA2543" i="2"/>
  <c r="AB2543" i="2" s="1"/>
  <c r="AA2552" i="2"/>
  <c r="AB2552" i="2" s="1"/>
  <c r="AA2736" i="2"/>
  <c r="AB2736" i="2" s="1"/>
  <c r="AA2768" i="2"/>
  <c r="AB2768" i="2" s="1"/>
  <c r="AA2851" i="2"/>
  <c r="AB2851" i="2" s="1"/>
  <c r="AA3109" i="2"/>
  <c r="AB3109" i="2" s="1"/>
  <c r="AA3242" i="2"/>
  <c r="AB3242" i="2" s="1"/>
  <c r="AA3270" i="2"/>
  <c r="AB3270" i="2" s="1"/>
  <c r="AA3305" i="2"/>
  <c r="AB3305" i="2" s="1"/>
  <c r="AA968" i="2"/>
  <c r="AB968" i="2" s="1"/>
  <c r="AA1792" i="2"/>
  <c r="AB1792" i="2" s="1"/>
  <c r="AA737" i="2"/>
  <c r="AB737" i="2" s="1"/>
  <c r="AA3050" i="2"/>
  <c r="AB3050" i="2" s="1"/>
  <c r="AA2213" i="2"/>
  <c r="AB2213" i="2" s="1"/>
  <c r="AA1060" i="2"/>
  <c r="AB1060" i="2" s="1"/>
  <c r="AA407" i="2"/>
  <c r="AB407" i="2" s="1"/>
  <c r="AA897" i="2"/>
  <c r="AB897" i="2" s="1"/>
  <c r="AA1929" i="2"/>
  <c r="AB1929" i="2" s="1"/>
  <c r="AA249" i="2"/>
  <c r="AB249" i="2" s="1"/>
  <c r="AA354" i="2"/>
  <c r="AB354" i="2" s="1"/>
  <c r="AA428" i="2"/>
  <c r="AB428" i="2" s="1"/>
  <c r="AA95" i="2"/>
  <c r="AB95" i="2" s="1"/>
  <c r="AA547" i="2"/>
  <c r="AB547" i="2" s="1"/>
  <c r="AA288" i="2"/>
  <c r="AB288" i="2" s="1"/>
  <c r="AA3428" i="2"/>
  <c r="AB3428" i="2" s="1"/>
  <c r="AA1079" i="2"/>
  <c r="AB1079" i="2" s="1"/>
  <c r="AA2699" i="2"/>
  <c r="AB2699" i="2" s="1"/>
  <c r="AA2700" i="2"/>
  <c r="AB2700" i="2" s="1"/>
  <c r="AA3288" i="2"/>
  <c r="AB3288" i="2" s="1"/>
  <c r="AA3297" i="2"/>
  <c r="AB3297" i="2" s="1"/>
  <c r="AA3348" i="2"/>
  <c r="AB3348" i="2" s="1"/>
  <c r="AA3380" i="2"/>
  <c r="AB3380" i="2" s="1"/>
  <c r="AA715" i="2"/>
  <c r="AB715" i="2" s="1"/>
  <c r="AA2541" i="2"/>
  <c r="AB2541" i="2" s="1"/>
  <c r="AA2891" i="2"/>
  <c r="AB2891" i="2" s="1"/>
</calcChain>
</file>

<file path=xl/comments1.xml><?xml version="1.0" encoding="utf-8"?>
<comments xmlns="http://schemas.openxmlformats.org/spreadsheetml/2006/main">
  <authors>
    <author>Noteoko</author>
    <author>PTS-Grimuser</author>
    <author>Customer</author>
  </authors>
  <commentLis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 На 26.12.2012</t>
        </r>
      </text>
    </comment>
    <comment ref="J24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H450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R472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707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715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73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73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983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отключен</t>
        </r>
      </text>
    </comment>
    <comment ref="I1076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279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385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H1432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I143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1459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ооткл.</t>
        </r>
      </text>
    </comment>
    <comment ref="I1551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551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1610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1687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1947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I207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17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H2195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нет доступа</t>
        </r>
      </text>
    </comment>
    <comment ref="I2228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2375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402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425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541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69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R2717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2729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73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2741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R2749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797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2851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108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24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224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41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241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9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3304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32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33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>
  <authors>
    <author>tihonova</author>
  </authors>
  <commentList>
    <comment ref="M810" authorId="0" shapeId="0">
      <text>
        <r>
          <rPr>
            <b/>
            <sz val="8"/>
            <color indexed="81"/>
            <rFont val="Tahoma"/>
            <family val="2"/>
            <charset val="204"/>
          </rPr>
          <t>tihonova: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<sst xmlns="http://schemas.openxmlformats.org/spreadsheetml/2006/main" count="9315" uniqueCount="5029">
  <si>
    <t>5-Горького 62А, Гражданская 1</t>
  </si>
  <si>
    <t>7-Горького 41</t>
  </si>
  <si>
    <t xml:space="preserve">Кмакс </t>
  </si>
  <si>
    <t>5-Богомолова 10 вв.1</t>
  </si>
  <si>
    <t>6-Богомолова 10 вв.2</t>
  </si>
  <si>
    <t>1-школа вв.1</t>
  </si>
  <si>
    <t>1-школа</t>
  </si>
  <si>
    <t>4-школа</t>
  </si>
  <si>
    <t>5-Королева 11Г</t>
  </si>
  <si>
    <t>7-Королева 11В</t>
  </si>
  <si>
    <t>1-Комитет.лес 1</t>
  </si>
  <si>
    <t>2-Комитет.лес 5, 6 вв.1</t>
  </si>
  <si>
    <t>2-Комитет.лес 1</t>
  </si>
  <si>
    <t>4-Комитет.лес 2 вв.1</t>
  </si>
  <si>
    <t>4-Переключатель №7</t>
  </si>
  <si>
    <t>5-Переключатель №7</t>
  </si>
  <si>
    <t>5-Комитет.лес 11, 12, 13</t>
  </si>
  <si>
    <t>3-Коммунальная 32</t>
  </si>
  <si>
    <t>5-Казначейство</t>
  </si>
  <si>
    <t>6-Аржакова 3</t>
  </si>
  <si>
    <t>7-Казначейство</t>
  </si>
  <si>
    <t>8-Дзержинского 24/2</t>
  </si>
  <si>
    <t>9-магазин</t>
  </si>
  <si>
    <t>11-Коммунальная 30</t>
  </si>
  <si>
    <t>1-Школьная, Береговая</t>
  </si>
  <si>
    <t>3-Береговая 13</t>
  </si>
  <si>
    <t>3-Циолковского 2</t>
  </si>
  <si>
    <t>2-Космонавтов 27 п.2</t>
  </si>
  <si>
    <t>4-Горького 12 п.2</t>
  </si>
  <si>
    <t>5-Космонавтов 27 п.4</t>
  </si>
  <si>
    <t>6-Горького 12 п.4</t>
  </si>
  <si>
    <t>1-"У камина" , аптека</t>
  </si>
  <si>
    <t>1-Снарк ж.д.</t>
  </si>
  <si>
    <t>2-ВИД2 автостоянка</t>
  </si>
  <si>
    <t>3-Кооперативная 7</t>
  </si>
  <si>
    <t>3-Королева 28 п.6</t>
  </si>
  <si>
    <t>6-милиция</t>
  </si>
  <si>
    <t>7-Б.Тарасовская 114</t>
  </si>
  <si>
    <t>7-9этажный ж/д</t>
  </si>
  <si>
    <t>Мега</t>
  </si>
  <si>
    <t>сауна</t>
  </si>
  <si>
    <t>6-Коммунальная 36/8</t>
  </si>
  <si>
    <t xml:space="preserve">8-светофор </t>
  </si>
  <si>
    <t>4-Кооперативная 12</t>
  </si>
  <si>
    <t>3-Гл.корпус блок А</t>
  </si>
  <si>
    <t>3-Тарсовская 19</t>
  </si>
  <si>
    <t>5-Коттеджи</t>
  </si>
  <si>
    <t>2-Пушкинская 15 с10</t>
  </si>
  <si>
    <t>6-Пушкинская 15 с2 вру-1</t>
  </si>
  <si>
    <t>7-Пушкинская 15 с11</t>
  </si>
  <si>
    <t>1-м-н "АТАК"</t>
  </si>
  <si>
    <t>2-м-н "АТАК"</t>
  </si>
  <si>
    <t>2-ВЛ Калинина</t>
  </si>
  <si>
    <t>1-автомойка</t>
  </si>
  <si>
    <t>2-ВЛ-0,4кВ Центральная, Сосновая, 2-я просека</t>
  </si>
  <si>
    <t>2-ЦТП-1</t>
  </si>
  <si>
    <t>8-освещ.РП</t>
  </si>
  <si>
    <t>4-Королева 3Г корп.1</t>
  </si>
  <si>
    <t>6- УО</t>
  </si>
  <si>
    <t>1-бассейн</t>
  </si>
  <si>
    <t>2-АЗС</t>
  </si>
  <si>
    <t>3-спорт.корпус</t>
  </si>
  <si>
    <t>2-пр-к Космонавтов 22/10 под.3</t>
  </si>
  <si>
    <t>2-ВЛ-0,4кВ Пограничников 50А</t>
  </si>
  <si>
    <t>3-Первомайская, Сосновая</t>
  </si>
  <si>
    <t>4-Центральная</t>
  </si>
  <si>
    <t>3-ВЛ-0,4кВ Щорса 6А</t>
  </si>
  <si>
    <t>9-м-н "Столичный"</t>
  </si>
  <si>
    <t>3-Космонавтов 1Б</t>
  </si>
  <si>
    <t>4-парикмахерская</t>
  </si>
  <si>
    <t>5-Космонавтов 1А</t>
  </si>
  <si>
    <t>1-Горького 16 корп.1</t>
  </si>
  <si>
    <t>2-ВЛ-0,4кВ Баумана, Горького</t>
  </si>
  <si>
    <t>2-ВЛ-0,4кВ Победы 18</t>
  </si>
  <si>
    <t>2-общеж.7А блок 2</t>
  </si>
  <si>
    <t>1-общеж.д.7А блок 1</t>
  </si>
  <si>
    <t>3-Школьная 6</t>
  </si>
  <si>
    <t>5-насосная</t>
  </si>
  <si>
    <t>2-Пушкинская 13 под.4-5</t>
  </si>
  <si>
    <t>4-Фрунзе 24</t>
  </si>
  <si>
    <t>6-Циолковского 20/22, 18</t>
  </si>
  <si>
    <t>1-Островского 4; 6/22; Чайковского 24; Пушкина 5/26</t>
  </si>
  <si>
    <t>3-Садовая 10,10А; Комсомольская 11</t>
  </si>
  <si>
    <t>4-Садовая 8</t>
  </si>
  <si>
    <t>5-УО</t>
  </si>
  <si>
    <t>7-Садовая 9,7,5</t>
  </si>
  <si>
    <t>8-резерв</t>
  </si>
  <si>
    <t>5-ВНС вв.2</t>
  </si>
  <si>
    <t>5-ЦТП-3</t>
  </si>
  <si>
    <t>4-Горького 16В</t>
  </si>
  <si>
    <t>5-Космонавтов 33Б</t>
  </si>
  <si>
    <t>6-Горького 16Б</t>
  </si>
  <si>
    <t>1-освещ. школа №11</t>
  </si>
  <si>
    <t>8-ДТТМ</t>
  </si>
  <si>
    <t>1- ангар ЖЭК</t>
  </si>
  <si>
    <t>9-д.33А сек1</t>
  </si>
  <si>
    <t>2-ангар ЖЭК</t>
  </si>
  <si>
    <t xml:space="preserve">3-адм.корп. гараж </t>
  </si>
  <si>
    <t>1-гл.корпус блок Б</t>
  </si>
  <si>
    <t>5-дет.комбинат</t>
  </si>
  <si>
    <t>оп.20</t>
  </si>
  <si>
    <t>2-Королева 28А</t>
  </si>
  <si>
    <t>1-подз.гаражи</t>
  </si>
  <si>
    <t>3-газовое хоз-во</t>
  </si>
  <si>
    <t>7-часовня</t>
  </si>
  <si>
    <t>4-Космонавтов 4А</t>
  </si>
  <si>
    <t>5-Космонавтов 4</t>
  </si>
  <si>
    <t>2-Первом. 2-3 маг.</t>
  </si>
  <si>
    <t>1-Исаева 7</t>
  </si>
  <si>
    <t>3-Исаева 7</t>
  </si>
  <si>
    <t>3-УО</t>
  </si>
  <si>
    <t>4-Школьная 6А</t>
  </si>
  <si>
    <t>2-Школьная 6А</t>
  </si>
  <si>
    <t>2-Циолковского 19</t>
  </si>
  <si>
    <t>1-Ленинский пр-д</t>
  </si>
  <si>
    <t>4-д/сад</t>
  </si>
  <si>
    <t>авт 3 коттеджи</t>
  </si>
  <si>
    <t>авт 4 коттеджи правая сторона</t>
  </si>
  <si>
    <t>9-вет.лечебница</t>
  </si>
  <si>
    <t>1-д.39А</t>
  </si>
  <si>
    <t>7-д.31 вв.1 с.3</t>
  </si>
  <si>
    <t>7-уч.корпус 1-6 ШР</t>
  </si>
  <si>
    <t>8-общежие 4 шщ вв.1</t>
  </si>
  <si>
    <t>9-уч.корп. 7ш</t>
  </si>
  <si>
    <t>3-Королева 1Б, 1В</t>
  </si>
  <si>
    <t>4-Королева 1, Радиоузел</t>
  </si>
  <si>
    <t>1-котельная школы</t>
  </si>
  <si>
    <t>3-Чехова 13 ВРУ-4</t>
  </si>
  <si>
    <t>4-Чехова 13 ВРУ-1</t>
  </si>
  <si>
    <t>5-Горького 12А</t>
  </si>
  <si>
    <t>7-Чехова 13 ВРУ-2 вв.2</t>
  </si>
  <si>
    <t>14-Учительская 4</t>
  </si>
  <si>
    <t>7-Советская 44</t>
  </si>
  <si>
    <t>9-дом.учит.</t>
  </si>
  <si>
    <t>7-гараж КБ Химмаш, мойка</t>
  </si>
  <si>
    <t>7-"Метатр"</t>
  </si>
  <si>
    <t>10-"Метатр"</t>
  </si>
  <si>
    <t>10-Пионерская 10А кор.1</t>
  </si>
  <si>
    <t>11-Пионерская 6А</t>
  </si>
  <si>
    <t>11-Пионерская 6А вв.1</t>
  </si>
  <si>
    <t>12-ЦТП/ВНС</t>
  </si>
  <si>
    <t>12-Пионерская 6Б вв.1</t>
  </si>
  <si>
    <t>4-ПМК</t>
  </si>
  <si>
    <t>5-Станционная 61</t>
  </si>
  <si>
    <t>4-ВЛ-0,4кВ Комсомольская</t>
  </si>
  <si>
    <t>6-Хортус</t>
  </si>
  <si>
    <t>8-Милер</t>
  </si>
  <si>
    <t>2-"МАМ" ТД</t>
  </si>
  <si>
    <t>11-УО</t>
  </si>
  <si>
    <t>12-УО</t>
  </si>
  <si>
    <t>5-50лет ВЛКСМ 2А</t>
  </si>
  <si>
    <t>2-Кутузова, Невского</t>
  </si>
  <si>
    <t>3-Гражданская 14</t>
  </si>
  <si>
    <t>6-освещ.эстакады</t>
  </si>
  <si>
    <t>1-пох.бюро</t>
  </si>
  <si>
    <t>6-ИЧП "Чайка"</t>
  </si>
  <si>
    <t>6-насосная д.17</t>
  </si>
  <si>
    <t>14-УО</t>
  </si>
  <si>
    <t>7-КИУЭС школа №1</t>
  </si>
  <si>
    <t>7-Космонавтов 4Б</t>
  </si>
  <si>
    <t>1-Кооперативная 14</t>
  </si>
  <si>
    <t>3-дет.сад №42</t>
  </si>
  <si>
    <t>10-столовая ВРУ-2</t>
  </si>
  <si>
    <t>2-С.К. "Арсенал"</t>
  </si>
  <si>
    <t>4-Дзержинского 24/2</t>
  </si>
  <si>
    <t>5-Дзержинского 20</t>
  </si>
  <si>
    <t>1-Спартаковская 15А ЦТП</t>
  </si>
  <si>
    <t>2-Урицкого 10 ВНС</t>
  </si>
  <si>
    <t>3-Урицкого 10 ВРУ-1</t>
  </si>
  <si>
    <t>4-Урицкого 10 ВРУ-2</t>
  </si>
  <si>
    <t>5-Урицкого 10 ВРУ-3</t>
  </si>
  <si>
    <t>1-Садовая 9</t>
  </si>
  <si>
    <t>2-Садовая 8</t>
  </si>
  <si>
    <t>1-Горького 16 корп.4</t>
  </si>
  <si>
    <t>4-Горького 14А</t>
  </si>
  <si>
    <t>6-столовая школы</t>
  </si>
  <si>
    <t>6-бассейн</t>
  </si>
  <si>
    <t>1-д.1А - Агапов</t>
  </si>
  <si>
    <t>7-вет.лечебница</t>
  </si>
  <si>
    <t>8-бассейн</t>
  </si>
  <si>
    <t>8-столовая школа</t>
  </si>
  <si>
    <t>2-Космонавтов 26</t>
  </si>
  <si>
    <t>5-Космонавтов 26</t>
  </si>
  <si>
    <t>5- 3-й Гражданский 1А (4эт)</t>
  </si>
  <si>
    <t>13-ячейка соб.нужд</t>
  </si>
  <si>
    <t>6-Учительская 6</t>
  </si>
  <si>
    <t>9-Советская 36</t>
  </si>
  <si>
    <t>8-Советская 38</t>
  </si>
  <si>
    <t>11-Учительская 8</t>
  </si>
  <si>
    <t>6-Советская 34</t>
  </si>
  <si>
    <t>9-Учительская 2</t>
  </si>
  <si>
    <t>4-Октябрьский тупик 1/5</t>
  </si>
  <si>
    <t>5-Калинина 1А</t>
  </si>
  <si>
    <t>6-резерв</t>
  </si>
  <si>
    <t>7-Калинина 5;7;9</t>
  </si>
  <si>
    <t>8-К.Маркса 6А</t>
  </si>
  <si>
    <t>1-Калинина 9</t>
  </si>
  <si>
    <t>3-К.Маркса 8</t>
  </si>
  <si>
    <t>4-К.Маркса 12</t>
  </si>
  <si>
    <t>5-К.Маркса 10</t>
  </si>
  <si>
    <t>6-УО</t>
  </si>
  <si>
    <t>1-Корсакова 3</t>
  </si>
  <si>
    <t>2-Д/к №43</t>
  </si>
  <si>
    <t>3-Корсакова 5</t>
  </si>
  <si>
    <t>1-УО</t>
  </si>
  <si>
    <t>1-Пограничников 9А</t>
  </si>
  <si>
    <t>9-ВНС, ЦТП</t>
  </si>
  <si>
    <t>1-клуб</t>
  </si>
  <si>
    <t>2-Комсомольская 7А</t>
  </si>
  <si>
    <t>5-Калинина 6</t>
  </si>
  <si>
    <t>6-Калинина 2 к.1</t>
  </si>
  <si>
    <t>7-Калинина 6</t>
  </si>
  <si>
    <t>2-нотариальная контора</t>
  </si>
  <si>
    <t>4-Фрунзе 1е</t>
  </si>
  <si>
    <t>1-нотариальная контора</t>
  </si>
  <si>
    <t>5-Фрунзе 1е</t>
  </si>
  <si>
    <t>2-суд</t>
  </si>
  <si>
    <t>5-народный суд</t>
  </si>
  <si>
    <t>2-Космонавтов 32</t>
  </si>
  <si>
    <t>3-Силикатная 8 Ф.3</t>
  </si>
  <si>
    <t>3-ЖЭК 10 Ф.3</t>
  </si>
  <si>
    <t>7-ЖЭК-10 Ф.3</t>
  </si>
  <si>
    <t>7-Силикатная 8 Ф.3</t>
  </si>
  <si>
    <t>8-дет.сад №4</t>
  </si>
  <si>
    <t>1-Исаева 6</t>
  </si>
  <si>
    <t>1-Исаева 8</t>
  </si>
  <si>
    <t>3-Исаева 4</t>
  </si>
  <si>
    <t>5-Исаева 8</t>
  </si>
  <si>
    <t>7-здание ОДС</t>
  </si>
  <si>
    <t>1-Космонавтов 12</t>
  </si>
  <si>
    <t>2-Космонавтов 8Б</t>
  </si>
  <si>
    <t>3-Космонавтов 10</t>
  </si>
  <si>
    <t>4-Космонавтов 10</t>
  </si>
  <si>
    <t>5-Космонавтов 8Б</t>
  </si>
  <si>
    <t>2-ДСК "Энергия" оп.2</t>
  </si>
  <si>
    <t>2-Полевая 45-53; 58-64, Высоковольтная 1-11; Урицкого 1-7; Цветаева 38</t>
  </si>
  <si>
    <t>3-Полевая 47</t>
  </si>
  <si>
    <t>3-Космонавтов 4Б</t>
  </si>
  <si>
    <t>3-Павлова 8</t>
  </si>
  <si>
    <t>3-Гражданская 29</t>
  </si>
  <si>
    <t>4-насосная</t>
  </si>
  <si>
    <t>7-котельная</t>
  </si>
  <si>
    <t>5-Культурно-развелекательный центр</t>
  </si>
  <si>
    <t>2-подземные гаражи</t>
  </si>
  <si>
    <t>3-гаражи</t>
  </si>
  <si>
    <t>3-Исаева 1</t>
  </si>
  <si>
    <t>1-ПСН</t>
  </si>
  <si>
    <t>8-Декабристов 20, Макаренко 12А</t>
  </si>
  <si>
    <t>6-Космонавтов 12А торг.центр</t>
  </si>
  <si>
    <t>3-Космонавтов 12А торг.центр</t>
  </si>
  <si>
    <t>1-Октябрьский бульвар 3 ВРУ-3</t>
  </si>
  <si>
    <t>2-Октябрьский бульвар 3 ВРУ-2</t>
  </si>
  <si>
    <t>3-Октябрьский бульвар 3 ВРУ-1</t>
  </si>
  <si>
    <t>5-Октябрьский бульвар 3 ВРУ-1</t>
  </si>
  <si>
    <t>6-Октябрьский бульвар 3 ВРУ-2</t>
  </si>
  <si>
    <t>3-Королева 2Б</t>
  </si>
  <si>
    <t>4-33А с.1</t>
  </si>
  <si>
    <t>9-столовая школы</t>
  </si>
  <si>
    <t xml:space="preserve">2-ЦТП </t>
  </si>
  <si>
    <t>9-Макаренко 10</t>
  </si>
  <si>
    <t>10-Макаренко 3/4 ВНС вв.2</t>
  </si>
  <si>
    <t>11-Макаренко 3/4 офис вв.2</t>
  </si>
  <si>
    <t>12-Макаренко 3/4 ЦТП вв.2</t>
  </si>
  <si>
    <t>2-м-н "Перекресток"</t>
  </si>
  <si>
    <t>3-ВНС ЦТП</t>
  </si>
  <si>
    <t>4-пр-т Космонавтов 41А с3</t>
  </si>
  <si>
    <t>7-пр-т Космонавтов 41А с1</t>
  </si>
  <si>
    <t>8-пр-т Космонавтов 39 с3</t>
  </si>
  <si>
    <t>9-пр-т Космонавтов 45 к.8</t>
  </si>
  <si>
    <t>10-д/к 41</t>
  </si>
  <si>
    <t>11-пр-т Космонавтов 41 к.2</t>
  </si>
  <si>
    <t>12-ЩПСН</t>
  </si>
  <si>
    <t>14-пр-т Космонавтов 43 с1</t>
  </si>
  <si>
    <t>15-пр-т Космонавтов 43 с3</t>
  </si>
  <si>
    <t>1-пр-т Космонавтов 41 кор.2</t>
  </si>
  <si>
    <t>2-пр-т Космонавтов 43 сек 3</t>
  </si>
  <si>
    <t>4-пр-т Космонавтов 43 сек 1</t>
  </si>
  <si>
    <t>5-пр-т Космонавтов 41А сек 3</t>
  </si>
  <si>
    <t>7-ВНС ЦТП</t>
  </si>
  <si>
    <t>6-пр-т Космонавтов 45 кор.8</t>
  </si>
  <si>
    <t>8-пр-т Космонавтов 41А сек 1</t>
  </si>
  <si>
    <t>14-м-н "Перекресток"</t>
  </si>
  <si>
    <t>5-Калининградская 4</t>
  </si>
  <si>
    <t>2-ул.Коммунальная 12</t>
  </si>
  <si>
    <t>3-ул.Коммунальная 16 гараж</t>
  </si>
  <si>
    <t>11-ЦТП-24 вв.2</t>
  </si>
  <si>
    <t>4-ул.Калининградская 4</t>
  </si>
  <si>
    <t>6-ул.Коммунальная 14</t>
  </si>
  <si>
    <t>3-Октябрьский бульвар 14 щит 1 ВРУ-1</t>
  </si>
  <si>
    <t>2-Октябрьский бульвар 14 щит 2 ВРУ-4</t>
  </si>
  <si>
    <t>2-Ком. лес д.8</t>
  </si>
  <si>
    <t>3-Ком.лес д.4</t>
  </si>
  <si>
    <t>4-Маяковского д.15 Щ №2</t>
  </si>
  <si>
    <t>5-Маяковского д.15 Щ №1</t>
  </si>
  <si>
    <t xml:space="preserve"> </t>
  </si>
  <si>
    <t>10-Дзержинского 6А</t>
  </si>
  <si>
    <t>8-торг.дом "ГАЛАКТИКА" ВРУ-1</t>
  </si>
  <si>
    <t>9-Галактика ВРУ-2</t>
  </si>
  <si>
    <t>10-галактика ВРУ-3</t>
  </si>
  <si>
    <t>3-д.12А</t>
  </si>
  <si>
    <t>1-50лет ВЛКСМ 2А</t>
  </si>
  <si>
    <t>2-КНС</t>
  </si>
  <si>
    <t>3-Пенсионный фонд</t>
  </si>
  <si>
    <t>1-пр-кт Королева 20 к.1</t>
  </si>
  <si>
    <t>1-50лет ВЛКСМ 6/18 вв.1</t>
  </si>
  <si>
    <t>2-ЦТП</t>
  </si>
  <si>
    <t>2-пр-кт Королева 20 к.1</t>
  </si>
  <si>
    <t>4-50лет ВЛКСМ 4 вв.2</t>
  </si>
  <si>
    <t>6-Комит.лес 5, 6 вв.2</t>
  </si>
  <si>
    <t>1-Королева 3</t>
  </si>
  <si>
    <t>2-Королева 3В, 3А</t>
  </si>
  <si>
    <t>1-Космонавтов 5</t>
  </si>
  <si>
    <t>1-школа №20 пищеблок</t>
  </si>
  <si>
    <t>2-ВНС</t>
  </si>
  <si>
    <t>2-Космонавтов 5</t>
  </si>
  <si>
    <t>3-50 лет ВЛКСМ 11</t>
  </si>
  <si>
    <t xml:space="preserve">2-пр-д Свердлова </t>
  </si>
  <si>
    <t>1-проезд Свердлова 2; 4</t>
  </si>
  <si>
    <t>3-Садовая 25А</t>
  </si>
  <si>
    <t>3-Садовая 25/1</t>
  </si>
  <si>
    <t>4-Садовая 25/1</t>
  </si>
  <si>
    <t>4-ВЛ-0,4кВ Первомайская</t>
  </si>
  <si>
    <t>5-Садовая 25 магазин</t>
  </si>
  <si>
    <t>1-дом-музей</t>
  </si>
  <si>
    <t>8-уч.корпус 13; 14; 15</t>
  </si>
  <si>
    <t>9-общежите ЩАО 1А; 2А; 3А</t>
  </si>
  <si>
    <t>10-уч.корп. Кинопроект.</t>
  </si>
  <si>
    <t>1-столовая ШРВ 1-2-3</t>
  </si>
  <si>
    <t>2-уч.корпус ЩРО 7-8-9</t>
  </si>
  <si>
    <t>3-уч.корпус ЩРО 4-5-6</t>
  </si>
  <si>
    <t>4-уч.корпус ЩРО 3А; 4А</t>
  </si>
  <si>
    <t>5-уч.корпус ЩРО 5А; 6А</t>
  </si>
  <si>
    <t>6-общежитие ШРО 1-2-3-4-5</t>
  </si>
  <si>
    <t>1-пр-т Королева 3Д вв.1 под.2</t>
  </si>
  <si>
    <t>4-насосная д.17</t>
  </si>
  <si>
    <t>5-Ермоловой 30</t>
  </si>
  <si>
    <t>3-склад холодильник</t>
  </si>
  <si>
    <t>4-склад</t>
  </si>
  <si>
    <t>1-АТС</t>
  </si>
  <si>
    <t>1-школа №10</t>
  </si>
  <si>
    <t>2-школа №10</t>
  </si>
  <si>
    <t>3-Кооперативная 2,4</t>
  </si>
  <si>
    <t>3-Кооперативная 6, 8</t>
  </si>
  <si>
    <t>2-учеб.корпус</t>
  </si>
  <si>
    <t>2-Октябрьская 6</t>
  </si>
  <si>
    <t>4-откл.</t>
  </si>
  <si>
    <t>12-ЦТП</t>
  </si>
  <si>
    <t>2-рынок</t>
  </si>
  <si>
    <t>2-Пионерская 49/12</t>
  </si>
  <si>
    <t>2-производст. уч-к ЗЭМ кор. Д.8</t>
  </si>
  <si>
    <t>4-Коммунальная 28 п.3</t>
  </si>
  <si>
    <t>6-ВЛ-0,4кВ Горького</t>
  </si>
  <si>
    <t>7-Лермонтова 2 п.4</t>
  </si>
  <si>
    <t>10-спальный корпус</t>
  </si>
  <si>
    <t>11-Лермонтова 2 п.2</t>
  </si>
  <si>
    <t xml:space="preserve">6-д.22 </t>
  </si>
  <si>
    <t>8-ВНС</t>
  </si>
  <si>
    <t>10-ВЛ-0,4кВ Советская</t>
  </si>
  <si>
    <t>2-Поликлиника №2</t>
  </si>
  <si>
    <t>3-РП Учительская 1;3</t>
  </si>
  <si>
    <t>11-д.26</t>
  </si>
  <si>
    <t>12-д.28</t>
  </si>
  <si>
    <t>1-Победы, Ушакова, проезд Ушакова</t>
  </si>
  <si>
    <t>1-Станционная 4-18</t>
  </si>
  <si>
    <t>3-ГПО "Архитектура"</t>
  </si>
  <si>
    <t>3-Фурманова 22</t>
  </si>
  <si>
    <t>1-Октябрьская 26</t>
  </si>
  <si>
    <t>3-Кооперативная 5-6-9</t>
  </si>
  <si>
    <t>4-Пионерская 17/15 вв.2</t>
  </si>
  <si>
    <t>3-Грабина 16</t>
  </si>
  <si>
    <t xml:space="preserve">6-Полевая 84 вв.1 </t>
  </si>
  <si>
    <t>10-столовая</t>
  </si>
  <si>
    <t>8-Вокзальная 26А</t>
  </si>
  <si>
    <t>5-турбаза</t>
  </si>
  <si>
    <t>3-Лесная 1А</t>
  </si>
  <si>
    <t>8-Центральная 10</t>
  </si>
  <si>
    <t>8-Первом.1</t>
  </si>
  <si>
    <t>4-Кутузова 2-14; Суворова 9-18</t>
  </si>
  <si>
    <t>5-ВЛ-0,4кВ Маяковского 3-22</t>
  </si>
  <si>
    <t>4-Вокзальная 17Б</t>
  </si>
  <si>
    <t>6-Лесной проезд 5, 6</t>
  </si>
  <si>
    <t>7-Пашенная 2/9</t>
  </si>
  <si>
    <t>1-Суворова 17Б</t>
  </si>
  <si>
    <t>2-Октябрьский бульвар 41</t>
  </si>
  <si>
    <t>3-Суворова 11А</t>
  </si>
  <si>
    <t>5-Суворова 10</t>
  </si>
  <si>
    <t>6-Суворова 9А</t>
  </si>
  <si>
    <t>2-Нахимова 8/34</t>
  </si>
  <si>
    <t>4-Пограничников 26</t>
  </si>
  <si>
    <t>1-ВРУ-3 Урицкого 10</t>
  </si>
  <si>
    <t>2-ВРУ-2 Урицкого 10</t>
  </si>
  <si>
    <t>3-ВРУ-1 Урицкого 10</t>
  </si>
  <si>
    <t>4-ВРУ-4 Урицкого 10</t>
  </si>
  <si>
    <t>3-д.41 к.1</t>
  </si>
  <si>
    <t>5-д.33 к.1 с1</t>
  </si>
  <si>
    <t>6-Книжный переулок 1</t>
  </si>
  <si>
    <t>3-Гагарина 12</t>
  </si>
  <si>
    <t>Метатр</t>
  </si>
  <si>
    <t>автомат</t>
  </si>
  <si>
    <t>6-Фрунзе 1Б</t>
  </si>
  <si>
    <t>7-Газ.хоз-во</t>
  </si>
  <si>
    <t>2-Гранитный цех</t>
  </si>
  <si>
    <t>6-Первом.1</t>
  </si>
  <si>
    <t>4-школа №9</t>
  </si>
  <si>
    <t>Сосновая аллея 7</t>
  </si>
  <si>
    <t>7-ПКФ ТМА</t>
  </si>
  <si>
    <t>4-Космонавтов 38 к 6</t>
  </si>
  <si>
    <t>3-Административное здание ВРУ-1</t>
  </si>
  <si>
    <t>4-Административное здание ВРУ-2</t>
  </si>
  <si>
    <t>3-ВЛ-0,4кВ Победы, Подлесная, Ушакова</t>
  </si>
  <si>
    <t>1-школа №15 вв.2</t>
  </si>
  <si>
    <t>4-школа №15 вв.1</t>
  </si>
  <si>
    <t>2-Дзержинского 24/2 техникум</t>
  </si>
  <si>
    <t>УТВЕРЖДАЮ</t>
  </si>
  <si>
    <t>7-Космонавтов 33Б</t>
  </si>
  <si>
    <t>5-торговый центр</t>
  </si>
  <si>
    <t>1-союзпечать</t>
  </si>
  <si>
    <t>1-д.36 под.2</t>
  </si>
  <si>
    <t>16-союзпечать</t>
  </si>
  <si>
    <t>10-ЦТП9</t>
  </si>
  <si>
    <t>7-м-н "Московские товары"</t>
  </si>
  <si>
    <t>1-Строителей 9, Матросова 19</t>
  </si>
  <si>
    <t>1-Подлесная 2В вв.1</t>
  </si>
  <si>
    <t>2-Подлесная 2Б</t>
  </si>
  <si>
    <t>11-Подлесная 2А</t>
  </si>
  <si>
    <t>10-Подлесная 9А</t>
  </si>
  <si>
    <t>7-Подлесная  3, 5, 7, 9</t>
  </si>
  <si>
    <t>3-Подлесная 2В вв.2</t>
  </si>
  <si>
    <t>5-Подлесная 2А под.2</t>
  </si>
  <si>
    <t>1-"Русь" гаражи</t>
  </si>
  <si>
    <t>3-ЦТП ВНС</t>
  </si>
  <si>
    <t>12-м-н "Уют"</t>
  </si>
  <si>
    <t>8-ЦТП  ВНС</t>
  </si>
  <si>
    <t>10-п-ка "Мороженое"</t>
  </si>
  <si>
    <t>1-торг. Центр</t>
  </si>
  <si>
    <t>6-Космонавтов 34</t>
  </si>
  <si>
    <t>1-Дзержинского 12</t>
  </si>
  <si>
    <t>1- №1 "Экстрел"</t>
  </si>
  <si>
    <t>2- №2  "Велкор"</t>
  </si>
  <si>
    <t>3- №3 "Фортуна"</t>
  </si>
  <si>
    <t>5-Октябрький бульвар 41</t>
  </si>
  <si>
    <t>6-Банк вв.2</t>
  </si>
  <si>
    <t>2-Газовая котельная</t>
  </si>
  <si>
    <t>2-ВЛ-0,4кВ Маяковского</t>
  </si>
  <si>
    <t>№8 УО</t>
  </si>
  <si>
    <t>2-Ленского 9, 9А, 11</t>
  </si>
  <si>
    <t>1-главный корпус ЩР-1</t>
  </si>
  <si>
    <t>5-очистные сооружения</t>
  </si>
  <si>
    <t>1-Ермоловой 4</t>
  </si>
  <si>
    <t>3-Ермоловой 8</t>
  </si>
  <si>
    <t>4-ВЛ-0,4кВ Пашенная</t>
  </si>
  <si>
    <t>5-ВЛ-0,4кВ Щепкина, Белинского</t>
  </si>
  <si>
    <t>УО</t>
  </si>
  <si>
    <t>7-Комонавтов 17</t>
  </si>
  <si>
    <t>6-Космонавтов 28 под.2</t>
  </si>
  <si>
    <t>рп</t>
  </si>
  <si>
    <t>стп</t>
  </si>
  <si>
    <t>2-Грабина 5</t>
  </si>
  <si>
    <t>2-Комсомольская 5</t>
  </si>
  <si>
    <t>7-дет.сад №4</t>
  </si>
  <si>
    <t>1-дет.комбинат №12</t>
  </si>
  <si>
    <t>2-Сакко и Ванцетти 34</t>
  </si>
  <si>
    <t>2-дет.комбинат №12</t>
  </si>
  <si>
    <t>4-Королева 11А</t>
  </si>
  <si>
    <t>5-Королева 11А</t>
  </si>
  <si>
    <t>2-баня</t>
  </si>
  <si>
    <t>3-Королева 16/5 с14</t>
  </si>
  <si>
    <t>4-ГСК "Фонд"</t>
  </si>
  <si>
    <t>2-Аккул.переключатель 8</t>
  </si>
  <si>
    <t>4-Акул.перекл. №8</t>
  </si>
  <si>
    <t>5-м-н "Дина"</t>
  </si>
  <si>
    <t>3-ул.Советская 71А</t>
  </si>
  <si>
    <t>12-50 лет ВЛКСМ 4Г к.А вв.2</t>
  </si>
  <si>
    <t>13-50 лет ВЛКСМ 4Г к.Б вв.2</t>
  </si>
  <si>
    <t>2-Советская 6</t>
  </si>
  <si>
    <t>3-теплица</t>
  </si>
  <si>
    <t>2-ул.Калининградская 6 под.2</t>
  </si>
  <si>
    <t>3-Ермоловой 36</t>
  </si>
  <si>
    <t>1-магазин</t>
  </si>
  <si>
    <t>1-Северная 7-13</t>
  </si>
  <si>
    <t>2-Северная 15-26</t>
  </si>
  <si>
    <t>3-база торга</t>
  </si>
  <si>
    <t>9-д/с</t>
  </si>
  <si>
    <t>4-пром.база</t>
  </si>
  <si>
    <t>1-ШВ 2 ф-р 1</t>
  </si>
  <si>
    <t>2-ШВ 4 ф-р 5</t>
  </si>
  <si>
    <t>5-ШВ-3</t>
  </si>
  <si>
    <t>3-ВЛ-0,4кВ Щорса 4</t>
  </si>
  <si>
    <t>3-ВЛ-0,4кВ ул.Свободы 21А</t>
  </si>
  <si>
    <t>5-ВЛ-0,4кВ ул.Свободы 8А</t>
  </si>
  <si>
    <t>4-ЩСН</t>
  </si>
  <si>
    <t>8-гимназия №19</t>
  </si>
  <si>
    <t>5-1</t>
  </si>
  <si>
    <t>3-2</t>
  </si>
  <si>
    <t>4-1</t>
  </si>
  <si>
    <t>5-3</t>
  </si>
  <si>
    <t>3-1</t>
  </si>
  <si>
    <t>7-Учительская 6</t>
  </si>
  <si>
    <t>5-Молодежный центр</t>
  </si>
  <si>
    <t>4-д.89</t>
  </si>
  <si>
    <t>5-учет</t>
  </si>
  <si>
    <t>2-РИАМА</t>
  </si>
  <si>
    <t>2-Лесная 5А</t>
  </si>
  <si>
    <t>1-храм</t>
  </si>
  <si>
    <t>2-ж/д</t>
  </si>
  <si>
    <t>3-храм</t>
  </si>
  <si>
    <t>3-на . . . .  кабель</t>
  </si>
  <si>
    <t>1-РУ-5</t>
  </si>
  <si>
    <t>2-РУ-2</t>
  </si>
  <si>
    <t>3-Ф-5</t>
  </si>
  <si>
    <t>4-РУ-1</t>
  </si>
  <si>
    <t>5-РУ-4</t>
  </si>
  <si>
    <t>6-без надписи</t>
  </si>
  <si>
    <t>7-без надписи</t>
  </si>
  <si>
    <t>8-без надписи</t>
  </si>
  <si>
    <t>9-РУ-3</t>
  </si>
  <si>
    <t>оп. 1</t>
  </si>
  <si>
    <t>3-Баумана 7</t>
  </si>
  <si>
    <t>2-Подмосковная 14</t>
  </si>
  <si>
    <t>5-Исаева 7</t>
  </si>
  <si>
    <t>6-Исаева 7</t>
  </si>
  <si>
    <t>7-Исаева 9</t>
  </si>
  <si>
    <t>2-Исаева 9</t>
  </si>
  <si>
    <t xml:space="preserve">2-Зеленая 5 </t>
  </si>
  <si>
    <t>6-ВЛ-0,4кВ Фурманова, Чапаева</t>
  </si>
  <si>
    <t>7-Дом творчества</t>
  </si>
  <si>
    <t>8-Переключатель №5</t>
  </si>
  <si>
    <t>3-ВЛ-0,4кВ Б.Тарасовская общежитие</t>
  </si>
  <si>
    <t>4-ВЛ-0,4кВ Полевая четная</t>
  </si>
  <si>
    <t>4-Мостстрой</t>
  </si>
  <si>
    <t>3-Советская 40</t>
  </si>
  <si>
    <t>3-Комит. 5А</t>
  </si>
  <si>
    <t>3-Грабина 24-26</t>
  </si>
  <si>
    <t>4-Грабина 22-20</t>
  </si>
  <si>
    <t>3-школа №20 пищеблок</t>
  </si>
  <si>
    <t>3-Космонавтов 3</t>
  </si>
  <si>
    <t>4-школа №20 эл.щит</t>
  </si>
  <si>
    <t>5-Космонавтов 9</t>
  </si>
  <si>
    <t>2-Космонавтов 2</t>
  </si>
  <si>
    <t>5-КБО</t>
  </si>
  <si>
    <t>6-Исаева 4</t>
  </si>
  <si>
    <t>3-Ульянова, Тихонова</t>
  </si>
  <si>
    <t>3-КНС</t>
  </si>
  <si>
    <t xml:space="preserve">4-профилакторий </t>
  </si>
  <si>
    <t>1-Аржакова 5А</t>
  </si>
  <si>
    <t>6-Маяковского 4 вв.2</t>
  </si>
  <si>
    <t>4-Горького 41</t>
  </si>
  <si>
    <t>4-Катодная защита</t>
  </si>
  <si>
    <t>5-Горького 63/7</t>
  </si>
  <si>
    <t>5-Пентобокс</t>
  </si>
  <si>
    <t>4-Маяк.10 коттеджи 1-9</t>
  </si>
  <si>
    <t>7-Кирова 91</t>
  </si>
  <si>
    <t>5-щит аттракцин</t>
  </si>
  <si>
    <t>3-Заовражная</t>
  </si>
  <si>
    <t>4-Баумана 7 ВНС-36</t>
  </si>
  <si>
    <t>3-пилоцех</t>
  </si>
  <si>
    <t>3-Метатр павильоны</t>
  </si>
  <si>
    <t>10-ГСК Текстильщик</t>
  </si>
  <si>
    <t>11-2-е палатки ИЧП Усанов</t>
  </si>
  <si>
    <t>4-Третьякова 3</t>
  </si>
  <si>
    <t>5-Третьякова 5</t>
  </si>
  <si>
    <t>3-торг.павильон</t>
  </si>
  <si>
    <t>1-прачечная</t>
  </si>
  <si>
    <t>2-общежитие ЩРО 6-10</t>
  </si>
  <si>
    <t>3-уч.кор. 1-5шр</t>
  </si>
  <si>
    <t>6-Богомолова 4Б</t>
  </si>
  <si>
    <t>2-телятник</t>
  </si>
  <si>
    <t xml:space="preserve">тп </t>
  </si>
  <si>
    <t>пст</t>
  </si>
  <si>
    <t>ктп</t>
  </si>
  <si>
    <t>3-д.8, 6</t>
  </si>
  <si>
    <t>4-узел связи</t>
  </si>
  <si>
    <t>3-скважин Совмин</t>
  </si>
  <si>
    <t>6-ВНС</t>
  </si>
  <si>
    <t>8-КНС</t>
  </si>
  <si>
    <t>3-стройка</t>
  </si>
  <si>
    <t>4-Мичурина 27 кор.2</t>
  </si>
  <si>
    <t>ЖЭК-1</t>
  </si>
  <si>
    <t>3-Рембыттехника</t>
  </si>
  <si>
    <t>4-Циолковского 23/11</t>
  </si>
  <si>
    <t>2-Трикотажная ф-ка</t>
  </si>
  <si>
    <t>3-Гаражи, ЖЭК №2</t>
  </si>
  <si>
    <t>4-Горвоенкомат</t>
  </si>
  <si>
    <t>тр-р №5</t>
  </si>
  <si>
    <t>тр-р №6</t>
  </si>
  <si>
    <t>7-АТП "Джип"</t>
  </si>
  <si>
    <t>7-резерв</t>
  </si>
  <si>
    <t>8-Гагарина 36</t>
  </si>
  <si>
    <t>4-прогрев трансф.</t>
  </si>
  <si>
    <t>1-институт</t>
  </si>
  <si>
    <t>2-кожн.больница</t>
  </si>
  <si>
    <t>2-институт</t>
  </si>
  <si>
    <t>3-Мира 38-44, Баррикадная, Гастелло</t>
  </si>
  <si>
    <t>4-Цветочная, Звездная, ВНС, Чичерина 2-6, Октябрьская 1, 2, 7, 9, 11</t>
  </si>
  <si>
    <t>5-Чернышевского 4-12</t>
  </si>
  <si>
    <t>тр-р №4</t>
  </si>
  <si>
    <t>1-мех.мастерские</t>
  </si>
  <si>
    <t xml:space="preserve">2-Пятницкого, Тихая   </t>
  </si>
  <si>
    <t>3-Хвойная 16,18</t>
  </si>
  <si>
    <t>1-Бородинская 22 вв.1</t>
  </si>
  <si>
    <t>2-Бородинская 22 вв.2</t>
  </si>
  <si>
    <t>1-Подлесная 3</t>
  </si>
  <si>
    <t>3-Горького 16Г вв.1</t>
  </si>
  <si>
    <t>8-Водопроводный тупик</t>
  </si>
  <si>
    <t>2-ВЛ-0,4кВ Вокзальная, Полевая, Линейная</t>
  </si>
  <si>
    <t>1-ВЛ-0,4кВ Радио, Пожидаева</t>
  </si>
  <si>
    <t>5-Народная 12/35</t>
  </si>
  <si>
    <t>6-Пожидаева 2А</t>
  </si>
  <si>
    <t>7-Пожидаева 1</t>
  </si>
  <si>
    <t>8-гараж</t>
  </si>
  <si>
    <t>9-Иванов</t>
  </si>
  <si>
    <t>10-УО</t>
  </si>
  <si>
    <t>1-штаб</t>
  </si>
  <si>
    <t>2-котельная</t>
  </si>
  <si>
    <t>3-гараж</t>
  </si>
  <si>
    <t>4-МКМ</t>
  </si>
  <si>
    <t>5-Мех.цех</t>
  </si>
  <si>
    <t>6-цех</t>
  </si>
  <si>
    <t>7-сварочный цех</t>
  </si>
  <si>
    <t>8-кран</t>
  </si>
  <si>
    <t>3-западная трибуна</t>
  </si>
  <si>
    <t>4-резерв</t>
  </si>
  <si>
    <t>5-спортивный корпус</t>
  </si>
  <si>
    <t>4-Горького 16 корп.2</t>
  </si>
  <si>
    <t>5-Кутузова 42А</t>
  </si>
  <si>
    <t>2-школа №13</t>
  </si>
  <si>
    <t>3-Пионерская 29А</t>
  </si>
  <si>
    <t>3-Терешковой 9</t>
  </si>
  <si>
    <t>4-Гагарина 30</t>
  </si>
  <si>
    <t>4-УО</t>
  </si>
  <si>
    <t>5-резерв</t>
  </si>
  <si>
    <t>ф28</t>
  </si>
  <si>
    <t>5-школа №5</t>
  </si>
  <si>
    <t>2-Школа №5</t>
  </si>
  <si>
    <t>1-дет.сад МГУ ввод 1</t>
  </si>
  <si>
    <t>2-детсад МГУ ввод 2</t>
  </si>
  <si>
    <t xml:space="preserve">5-магазин </t>
  </si>
  <si>
    <t>10-Ленина 15/1</t>
  </si>
  <si>
    <t>4-Сосновая аллея 6</t>
  </si>
  <si>
    <t>авт.СИП "Торсада" Чкаловская</t>
  </si>
  <si>
    <t>авт. Направление не указано</t>
  </si>
  <si>
    <t>авт.направление не указано</t>
  </si>
  <si>
    <t>2-скл.маркет</t>
  </si>
  <si>
    <t>4-корпус д.8</t>
  </si>
  <si>
    <t xml:space="preserve">1-школа №11 </t>
  </si>
  <si>
    <t>4-Советская 40</t>
  </si>
  <si>
    <t>5-Советская 34</t>
  </si>
  <si>
    <t>11-50 лет ВЛКСМ 4Г к.А</t>
  </si>
  <si>
    <t>2-Космонавтов 20/35 под.1</t>
  </si>
  <si>
    <t>3-автостоянка</t>
  </si>
  <si>
    <t>4-Космонавтов 20/35 под.4</t>
  </si>
  <si>
    <t>4-Космонавтов 20/35 под.9</t>
  </si>
  <si>
    <t>2-стройка ж/д</t>
  </si>
  <si>
    <t>3-ЩР-9</t>
  </si>
  <si>
    <t>10-"Сатурн-авто" Мегаполис</t>
  </si>
  <si>
    <t>5-5</t>
  </si>
  <si>
    <t>4-3</t>
  </si>
  <si>
    <t>4-2</t>
  </si>
  <si>
    <t>загл.</t>
  </si>
  <si>
    <t>отсут.</t>
  </si>
  <si>
    <t>5-гараж</t>
  </si>
  <si>
    <t>6-ЖЭУ-5</t>
  </si>
  <si>
    <t>1-Павлова 6,4,2</t>
  </si>
  <si>
    <t>2-Садовая 11</t>
  </si>
  <si>
    <t>2-Космонавтов корп.2Б ф12</t>
  </si>
  <si>
    <t>3-Космонавтов корп.2А ф16</t>
  </si>
  <si>
    <t>3-гаражи админ.</t>
  </si>
  <si>
    <t>10-метатр</t>
  </si>
  <si>
    <t>11-торг.павильон</t>
  </si>
  <si>
    <t>13-ж/д 17 корп.2 ВРУ-3</t>
  </si>
  <si>
    <t>9-метатр</t>
  </si>
  <si>
    <t>8-гаражи</t>
  </si>
  <si>
    <t>10-скорая помощь</t>
  </si>
  <si>
    <t>7-Дзержинского 9А; 7А; 7</t>
  </si>
  <si>
    <t>трансформатор №2</t>
  </si>
  <si>
    <t>Sтр-ра</t>
  </si>
  <si>
    <t>Ia</t>
  </si>
  <si>
    <t>Ib</t>
  </si>
  <si>
    <t>Ic</t>
  </si>
  <si>
    <t>Uф/Uл</t>
  </si>
  <si>
    <t>Iср.</t>
  </si>
  <si>
    <t>Kзагр.</t>
  </si>
  <si>
    <t>ПСТ</t>
  </si>
  <si>
    <t xml:space="preserve"> пст</t>
  </si>
  <si>
    <t/>
  </si>
  <si>
    <t>тр-р №1</t>
  </si>
  <si>
    <t>тр-р №2</t>
  </si>
  <si>
    <t>3-ВНС</t>
  </si>
  <si>
    <t>1-ул.Калининградская 6 под.4</t>
  </si>
  <si>
    <t>6-Фурманова 42</t>
  </si>
  <si>
    <t>2-Центральная 10</t>
  </si>
  <si>
    <t>6-Центральная 7</t>
  </si>
  <si>
    <t>3-Дом творчества</t>
  </si>
  <si>
    <t>4-3-х этажный ж/д</t>
  </si>
  <si>
    <t>5-ВЛ-0,4кВ Октябрьская</t>
  </si>
  <si>
    <t>1-Пионерская 10А к.1</t>
  </si>
  <si>
    <t>2-Пионерская 10А к.2</t>
  </si>
  <si>
    <t>3-д.44 с1</t>
  </si>
  <si>
    <t>3-д.16/5 п.2</t>
  </si>
  <si>
    <t>4-ЗАГС</t>
  </si>
  <si>
    <t>5-ВНС</t>
  </si>
  <si>
    <t>5-д.16/5 п.2</t>
  </si>
  <si>
    <t>6-д.16/5 п.6</t>
  </si>
  <si>
    <t>6-ФОК</t>
  </si>
  <si>
    <t>7-ФОК</t>
  </si>
  <si>
    <t>2-50лет ВЛКСМ 11</t>
  </si>
  <si>
    <t>8-Школьная</t>
  </si>
  <si>
    <t>4-ГСК "Сплав"</t>
  </si>
  <si>
    <t>2-ГСК "Сплав"</t>
  </si>
  <si>
    <t>2-дом учителя</t>
  </si>
  <si>
    <t xml:space="preserve">3-ГСК </t>
  </si>
  <si>
    <t>9-ОДС</t>
  </si>
  <si>
    <t>1-Октябрьская 10А-12А</t>
  </si>
  <si>
    <t>1-Космонавтов 27А</t>
  </si>
  <si>
    <t>1-компрессор</t>
  </si>
  <si>
    <t>6-катодная защита</t>
  </si>
  <si>
    <t>5-Инфолайн</t>
  </si>
  <si>
    <t>1-Мичурина 27 корп.4</t>
  </si>
  <si>
    <t>6-Кооперативная 12</t>
  </si>
  <si>
    <t>3-К.Маркса 15</t>
  </si>
  <si>
    <t>1-Циолковского 16/23</t>
  </si>
  <si>
    <t>3-К.Маркса 27/21</t>
  </si>
  <si>
    <t>5-ЩВР-1</t>
  </si>
  <si>
    <t>1-Мичурина 9А, 11, 13,15,17</t>
  </si>
  <si>
    <t>10-ТСН</t>
  </si>
  <si>
    <t>7-ЩСН</t>
  </si>
  <si>
    <t>5-Дзержинского 25; 27</t>
  </si>
  <si>
    <t>7-Антей 1</t>
  </si>
  <si>
    <t>2-столярка</t>
  </si>
  <si>
    <t>3-Пенсионный Фонд</t>
  </si>
  <si>
    <t>1-Октябрьский бульвар 14 щит 1 ВРУ-2</t>
  </si>
  <si>
    <t>4-ВИД</t>
  </si>
  <si>
    <t>8-ВЛ-0,4кВ Санаторная</t>
  </si>
  <si>
    <t>4-скважина</t>
  </si>
  <si>
    <t>4-Чайковского 26/5; 24</t>
  </si>
  <si>
    <t>1-Фрунзе 12</t>
  </si>
  <si>
    <t>3-"Вулкан"</t>
  </si>
  <si>
    <t>3-Фрунзе 18</t>
  </si>
  <si>
    <t>4-Фрунзе 16</t>
  </si>
  <si>
    <t>5-Фрунзе 14</t>
  </si>
  <si>
    <t>6-Маяковского 11/19</t>
  </si>
  <si>
    <t>7-Тихомировой 5</t>
  </si>
  <si>
    <t>6-Нестеренко 20</t>
  </si>
  <si>
    <t>4-ГОРЗЕЛЕНХОЗСТРОЙ</t>
  </si>
  <si>
    <t>1-м-н Продукты</t>
  </si>
  <si>
    <t>6-Военных строителей 3, 5</t>
  </si>
  <si>
    <t>7-Военных строителей 12, 14</t>
  </si>
  <si>
    <t>5-Военных строитлей 1</t>
  </si>
  <si>
    <t>8-Военных строителей 3, 5</t>
  </si>
  <si>
    <t>2-торговый центр</t>
  </si>
  <si>
    <t>3-м-н Силикатная 8</t>
  </si>
  <si>
    <t>4-ЦТП-3</t>
  </si>
  <si>
    <t>6-Свешникова 10</t>
  </si>
  <si>
    <t>5-светофор</t>
  </si>
  <si>
    <t>6-Космонавтов 24 под.2</t>
  </si>
  <si>
    <t>3-ЩВР-3</t>
  </si>
  <si>
    <t>4-ЩВР-1</t>
  </si>
  <si>
    <t>5-Коммунальная 28 п.1</t>
  </si>
  <si>
    <t>2-ремонт обуви</t>
  </si>
  <si>
    <t>1-Калинина 2 кр.2</t>
  </si>
  <si>
    <t>2-Калинина 4</t>
  </si>
  <si>
    <t>3-Калинина 2 кор.1</t>
  </si>
  <si>
    <t>3-Коминтерна 16</t>
  </si>
  <si>
    <t>4-Калинина 2 кор.2</t>
  </si>
  <si>
    <t>3-Пионерская 17/15 вв.1</t>
  </si>
  <si>
    <t>1-переход</t>
  </si>
  <si>
    <t>1-Кутузова 3Б</t>
  </si>
  <si>
    <t>2-Кутузова 3Б</t>
  </si>
  <si>
    <t xml:space="preserve">8-Космонавтов 34 </t>
  </si>
  <si>
    <t>4-Космонавов 38 п.6</t>
  </si>
  <si>
    <t>1-гостиница</t>
  </si>
  <si>
    <t>2-"Дюшес"</t>
  </si>
  <si>
    <t>1-Пионерская 37А</t>
  </si>
  <si>
    <t>3-"Дюшес"</t>
  </si>
  <si>
    <t>3-Исаева 3Б кор.2</t>
  </si>
  <si>
    <t>2-Пионерская 12А кор. 2, 3</t>
  </si>
  <si>
    <t>2-Пионерская 12А кор. 2,3</t>
  </si>
  <si>
    <t>3-Пионерская 12А кор.1</t>
  </si>
  <si>
    <t>1-Грабина 11/2</t>
  </si>
  <si>
    <t>1-Школьная 6</t>
  </si>
  <si>
    <t>2-Советская 30</t>
  </si>
  <si>
    <t>3-Советская 30</t>
  </si>
  <si>
    <t>3-Советская 5</t>
  </si>
  <si>
    <t>4-Советская 32</t>
  </si>
  <si>
    <t>3-д.16</t>
  </si>
  <si>
    <t>5-д.24</t>
  </si>
  <si>
    <t>8-Центральная 12</t>
  </si>
  <si>
    <t>9-ВЛ-0,4 коттеджи левая сторона оп.47</t>
  </si>
  <si>
    <t>10-ВЛ-0,4 коттеджи правая сторона оп.47</t>
  </si>
  <si>
    <t>11-ВЛ-0,4кВ оп.61</t>
  </si>
  <si>
    <t xml:space="preserve">ВЛ 1 2-я территория </t>
  </si>
  <si>
    <t xml:space="preserve">ВРУ 1-я территория </t>
  </si>
  <si>
    <t>аб.</t>
  </si>
  <si>
    <t>5-не опр.</t>
  </si>
  <si>
    <t>5-7-2</t>
  </si>
  <si>
    <t>5-8-5</t>
  </si>
  <si>
    <t>5-7-4</t>
  </si>
  <si>
    <t xml:space="preserve">ВЛ 2 2-я территория </t>
  </si>
  <si>
    <t>2-клуб</t>
  </si>
  <si>
    <t>4-автобаза</t>
  </si>
  <si>
    <t>2-Королева 2Б</t>
  </si>
  <si>
    <t>3-милиция</t>
  </si>
  <si>
    <t>1-Богомолова 2</t>
  </si>
  <si>
    <t>2-Богомолова 2А</t>
  </si>
  <si>
    <t>3-Богомолова 6</t>
  </si>
  <si>
    <t>4-дом быта</t>
  </si>
  <si>
    <t>2-Грабина 4-6</t>
  </si>
  <si>
    <t>5-ЩР-14</t>
  </si>
  <si>
    <t>6-ЩР-2</t>
  </si>
  <si>
    <t>7-ЩР-9</t>
  </si>
  <si>
    <t>Ф1</t>
  </si>
  <si>
    <t>Ф2</t>
  </si>
  <si>
    <t>Ф3</t>
  </si>
  <si>
    <t>Ф4</t>
  </si>
  <si>
    <t>Ф5</t>
  </si>
  <si>
    <t>Ф33</t>
  </si>
  <si>
    <t>5-Лермонтова 2 п.2</t>
  </si>
  <si>
    <t>6-Горького 41</t>
  </si>
  <si>
    <t>8-Космонавтов м-н "Эльдорадо"</t>
  </si>
  <si>
    <t>8-тонар</t>
  </si>
  <si>
    <t>9-Космонавтов м-н  "Эльдорадо"</t>
  </si>
  <si>
    <t>8-собств. Нужд</t>
  </si>
  <si>
    <t>8-Космонавтов 19</t>
  </si>
  <si>
    <t>11-ВНС</t>
  </si>
  <si>
    <t>4-пожар.депо</t>
  </si>
  <si>
    <t>12-ГСК "Искра-3"</t>
  </si>
  <si>
    <t>1-Сосновый бор 11персоналка</t>
  </si>
  <si>
    <t>2-стройка</t>
  </si>
  <si>
    <t>4-Богомолова 4А</t>
  </si>
  <si>
    <t>2-5</t>
  </si>
  <si>
    <t>3-Октябрьская 6</t>
  </si>
  <si>
    <t>4-профилакторий</t>
  </si>
  <si>
    <t xml:space="preserve">5-теплица </t>
  </si>
  <si>
    <t>6-Советская 6</t>
  </si>
  <si>
    <t>7-Речная 4-6</t>
  </si>
  <si>
    <t>7-ВЛ-0,4кВ Санаторная</t>
  </si>
  <si>
    <t>8-Советская 4А</t>
  </si>
  <si>
    <t>9-Советская 4</t>
  </si>
  <si>
    <t xml:space="preserve">7-собственных нужд </t>
  </si>
  <si>
    <t>2-д.44 сек.3</t>
  </si>
  <si>
    <t>4-д.42 с1</t>
  </si>
  <si>
    <t>4-ЦТП</t>
  </si>
  <si>
    <t>5-ЦТП</t>
  </si>
  <si>
    <t>1-КЭС</t>
  </si>
  <si>
    <t>4-дет.больница</t>
  </si>
  <si>
    <t>8-"Заря"</t>
  </si>
  <si>
    <t>3 - 6</t>
  </si>
  <si>
    <t>1 - 6</t>
  </si>
  <si>
    <t>4 - 6</t>
  </si>
  <si>
    <t>1 - 3</t>
  </si>
  <si>
    <t>3 - 3</t>
  </si>
  <si>
    <t>4 - 3</t>
  </si>
  <si>
    <t>3 - 2</t>
  </si>
  <si>
    <t>4 - 2</t>
  </si>
  <si>
    <t>10-клуб, проходная</t>
  </si>
  <si>
    <t>отдельно стоящая панель</t>
  </si>
  <si>
    <t>9-ВЛ-0,4кВ Советская палатка</t>
  </si>
  <si>
    <t>13-Горького 25</t>
  </si>
  <si>
    <t>3-ГРП</t>
  </si>
  <si>
    <t>5-магазин</t>
  </si>
  <si>
    <t>4-д.7 под.6</t>
  </si>
  <si>
    <t>5-"Эргон"</t>
  </si>
  <si>
    <t>1-ж/д 6/2</t>
  </si>
  <si>
    <t>3-Школьная 8</t>
  </si>
  <si>
    <t>2-кафе</t>
  </si>
  <si>
    <t>5-ВНС, ЦТП</t>
  </si>
  <si>
    <t>6-ВЛ-0,4кВ Первомайский, Зеленая</t>
  </si>
  <si>
    <t>8-ЦТП</t>
  </si>
  <si>
    <t>6-</t>
  </si>
  <si>
    <t>7-</t>
  </si>
  <si>
    <t>2-Воровского 3</t>
  </si>
  <si>
    <t>6-ВЛ-0,4кВ Дачная</t>
  </si>
  <si>
    <t>1-аптека</t>
  </si>
  <si>
    <t>2-милиция</t>
  </si>
  <si>
    <t>1-Гагарина 15/9</t>
  </si>
  <si>
    <t>4-Кирова вв.1 3-1</t>
  </si>
  <si>
    <t>1-Калинина 15</t>
  </si>
  <si>
    <t>4-Корсакова 8-6</t>
  </si>
  <si>
    <t>1-Горького 43</t>
  </si>
  <si>
    <t>2-Горького 39</t>
  </si>
  <si>
    <t>3-Космонавтов 19</t>
  </si>
  <si>
    <t>7-катод.защита мастерская</t>
  </si>
  <si>
    <t>3-Гагарина 34</t>
  </si>
  <si>
    <t>4-Гагарина 34А</t>
  </si>
  <si>
    <t>4-К.Либкнехта 3</t>
  </si>
  <si>
    <t>1-Спартаковская 20-54, Чкаловская 30</t>
  </si>
  <si>
    <t>ф21</t>
  </si>
  <si>
    <t>ф22</t>
  </si>
  <si>
    <t>ф23</t>
  </si>
  <si>
    <t>ф27</t>
  </si>
  <si>
    <t>3-Вокзальная 18</t>
  </si>
  <si>
    <t>1- Хвойная 31</t>
  </si>
  <si>
    <t>2-Краснооктябрьская 5Б; 5В</t>
  </si>
  <si>
    <t>2-новая поликлиника</t>
  </si>
  <si>
    <t>3-кухня эл.плиты</t>
  </si>
  <si>
    <t>2-насос №2</t>
  </si>
  <si>
    <t>1-тр-р №1(1000)</t>
  </si>
  <si>
    <t>3-тр-р №1 (630)</t>
  </si>
  <si>
    <t>1-тр-р №2</t>
  </si>
  <si>
    <t>2-фид 13 вв.2 п/ст255</t>
  </si>
  <si>
    <t>4-фид 110 п/ст336</t>
  </si>
  <si>
    <t>3-насос №5</t>
  </si>
  <si>
    <t>4-Лин 17 ТП400</t>
  </si>
  <si>
    <t>2-фид 106 п/ст336</t>
  </si>
  <si>
    <t>3-Лин 513 ТП15</t>
  </si>
  <si>
    <t>4-50лет ВЛКСМ 10А</t>
  </si>
  <si>
    <t>3-Лучевая 20А</t>
  </si>
  <si>
    <t>1-коттеджи 8</t>
  </si>
  <si>
    <t>9-кафе "Торнадо"</t>
  </si>
  <si>
    <t>4-"Торнадо"</t>
  </si>
  <si>
    <t>9-ЩСН</t>
  </si>
  <si>
    <t>1-ДСК "Энергия" оп.1</t>
  </si>
  <si>
    <t>1-Щепкина 17</t>
  </si>
  <si>
    <t>2-м-н "Мир продуктов"</t>
  </si>
  <si>
    <t>1-м-н "Мир продуктов"</t>
  </si>
  <si>
    <t>8-АТС</t>
  </si>
  <si>
    <t>5-"Трэвэл"</t>
  </si>
  <si>
    <t>4-офис банк</t>
  </si>
  <si>
    <t>Ф32</t>
  </si>
  <si>
    <t>Ф31</t>
  </si>
  <si>
    <t>Ф34</t>
  </si>
  <si>
    <t>Ф35</t>
  </si>
  <si>
    <t>Ф37</t>
  </si>
  <si>
    <t>Ф36</t>
  </si>
  <si>
    <t>Ф38</t>
  </si>
  <si>
    <t>Ф41</t>
  </si>
  <si>
    <t>Ф42</t>
  </si>
  <si>
    <t>ВШР</t>
  </si>
  <si>
    <t>Н-С-3</t>
  </si>
  <si>
    <t>Н-С-4</t>
  </si>
  <si>
    <t>ВШР48</t>
  </si>
  <si>
    <t>6-Космонавтов 6</t>
  </si>
  <si>
    <t>4-Метатр</t>
  </si>
  <si>
    <t>5-Метатр</t>
  </si>
  <si>
    <t>1-светофор пр-кт Космонавтов-Горького</t>
  </si>
  <si>
    <t>2-фирма "Пр-кт"</t>
  </si>
  <si>
    <t>4-Горького 33</t>
  </si>
  <si>
    <t>1-ЩР-12</t>
  </si>
  <si>
    <t>2-ЩР-1</t>
  </si>
  <si>
    <t>3-Калинина 48А; 48Б; 48В; 48Г</t>
  </si>
  <si>
    <t>тр-р №3</t>
  </si>
  <si>
    <t>4-ТНС</t>
  </si>
  <si>
    <t>7-ГСК "Москвич"</t>
  </si>
  <si>
    <t>8-Собств.нужд</t>
  </si>
  <si>
    <t>6-Комитетская 1</t>
  </si>
  <si>
    <t>1-уч-ки № 44; 46; 47; 57-83</t>
  </si>
  <si>
    <t>2-уч-ки - 1-42; 48-56;</t>
  </si>
  <si>
    <t>3-уч-к №45</t>
  </si>
  <si>
    <t>4-у-к №43</t>
  </si>
  <si>
    <t>2-ВЛ-0,4кВ Мира</t>
  </si>
  <si>
    <t>3-котельная ПТО ГХ</t>
  </si>
  <si>
    <t>2-К.Либкнехта 5/7</t>
  </si>
  <si>
    <t>2-Победы 36Б, 45, 45Б</t>
  </si>
  <si>
    <t>3-Победы 35В</t>
  </si>
  <si>
    <t>9-Нестерова 13Г</t>
  </si>
  <si>
    <t>4-д/к №24</t>
  </si>
  <si>
    <t>6-хоз.общ. "Подлипки"</t>
  </si>
  <si>
    <t>10-ГСК "Воин"</t>
  </si>
  <si>
    <t>5-Болдырева 5</t>
  </si>
  <si>
    <t>7-Циолковского 27</t>
  </si>
  <si>
    <t>2-Книжная 10</t>
  </si>
  <si>
    <t>ИВРУС-1</t>
  </si>
  <si>
    <t>ВРУ "Роберт"</t>
  </si>
  <si>
    <t>1-ГИБДД</t>
  </si>
  <si>
    <t>2-50лет ВЛКСМ 10В</t>
  </si>
  <si>
    <t>2-50лет ВЛКСМ 10Г</t>
  </si>
  <si>
    <t>3-50 лет ВЛКСМ 10Б</t>
  </si>
  <si>
    <t>3-ЦТП</t>
  </si>
  <si>
    <t>4-з/д "Нева"</t>
  </si>
  <si>
    <t>4-50лет ВЛКСМ 10Б</t>
  </si>
  <si>
    <t>5-50 летВЛКСМ 10Г</t>
  </si>
  <si>
    <t>5-з/д "Нева"</t>
  </si>
  <si>
    <t>7-ИЧП "Чайка"</t>
  </si>
  <si>
    <t>2-ЗАГС</t>
  </si>
  <si>
    <t>2-Солнечная 11</t>
  </si>
  <si>
    <t>7-школа</t>
  </si>
  <si>
    <t>6-Комсомольская 20</t>
  </si>
  <si>
    <t>1-ЩР-14</t>
  </si>
  <si>
    <t>трансформаторов нет</t>
  </si>
  <si>
    <t>2-Советская 36</t>
  </si>
  <si>
    <t xml:space="preserve">тп    </t>
  </si>
  <si>
    <t>5-</t>
  </si>
  <si>
    <t xml:space="preserve">тп   </t>
  </si>
  <si>
    <t>5-2</t>
  </si>
  <si>
    <t>5-4</t>
  </si>
  <si>
    <t>6-Садовая 6</t>
  </si>
  <si>
    <t xml:space="preserve">7- УО </t>
  </si>
  <si>
    <t>1-Лобачевского 4</t>
  </si>
  <si>
    <t>2-Лобачевского 3</t>
  </si>
  <si>
    <t>2-Кольцова 26/15</t>
  </si>
  <si>
    <t>3-питомник</t>
  </si>
  <si>
    <t>4-Кольцова, Крупской, Южная, Мичурина</t>
  </si>
  <si>
    <t>5-Б.Хмельницкого 25А</t>
  </si>
  <si>
    <t>4-Станционная 35-35/2</t>
  </si>
  <si>
    <t xml:space="preserve">5-ВЛ Станционная, Дурылина </t>
  </si>
  <si>
    <t>1-автосервис</t>
  </si>
  <si>
    <t>1-хоккейная площадка</t>
  </si>
  <si>
    <t>1-Советская 8</t>
  </si>
  <si>
    <t>6-50летВЛКСМ 10В</t>
  </si>
  <si>
    <t>8-Дзержинского 24/2 техникум</t>
  </si>
  <si>
    <t>7-Ф-2 ГО</t>
  </si>
  <si>
    <t>1-д/к №6</t>
  </si>
  <si>
    <t>5-ВЛ-0,4 Журнальная 6А</t>
  </si>
  <si>
    <t>2-ИВРУС1</t>
  </si>
  <si>
    <t>3-ИВРУС2</t>
  </si>
  <si>
    <t>1-ИВРУС-3</t>
  </si>
  <si>
    <t xml:space="preserve">3-Победы </t>
  </si>
  <si>
    <t>1-Победы 25/2</t>
  </si>
  <si>
    <t>2-автостоянка</t>
  </si>
  <si>
    <t>7-д.31 с1</t>
  </si>
  <si>
    <t>3-ф5</t>
  </si>
  <si>
    <t>4-ф18</t>
  </si>
  <si>
    <t>5-Ленина 7</t>
  </si>
  <si>
    <t>5-Горького 4Г</t>
  </si>
  <si>
    <t>1-Горького 43А</t>
  </si>
  <si>
    <t>1-Космонавтов 13</t>
  </si>
  <si>
    <t>2-д.11</t>
  </si>
  <si>
    <t>1-ж/д 21 кор.1</t>
  </si>
  <si>
    <t>2-школа №1</t>
  </si>
  <si>
    <t>1-фидер №8</t>
  </si>
  <si>
    <t>1-Горького 6 вв.2</t>
  </si>
  <si>
    <t>2-Горького 4 вв.2</t>
  </si>
  <si>
    <t>6-водоканал</t>
  </si>
  <si>
    <t>7-ГРП</t>
  </si>
  <si>
    <t>8-общежитие</t>
  </si>
  <si>
    <t>9-водоканал</t>
  </si>
  <si>
    <t>4-Калинина 48А; 48Б; 48В; 48Г</t>
  </si>
  <si>
    <t>1-Лесная 3Г</t>
  </si>
  <si>
    <t>2-Лесная 3</t>
  </si>
  <si>
    <t>2-склад "Маркет"</t>
  </si>
  <si>
    <t>3-поликлиника</t>
  </si>
  <si>
    <t>1-ГСК "Лада"</t>
  </si>
  <si>
    <t>2-ВЛ-0,4кВ М.Комитетская, Б.Комитетская</t>
  </si>
  <si>
    <t>6-К.Либкнехта 6/5</t>
  </si>
  <si>
    <t>5-автостоянка</t>
  </si>
  <si>
    <t>6-УСЦ "Росто"</t>
  </si>
  <si>
    <t>8-Речная 9А</t>
  </si>
  <si>
    <t>7-бассейн</t>
  </si>
  <si>
    <t>8-"Стимул"</t>
  </si>
  <si>
    <t>8-УО</t>
  </si>
  <si>
    <t>9-Спартаковская</t>
  </si>
  <si>
    <t>'7-скважина</t>
  </si>
  <si>
    <t>Спартаковская</t>
  </si>
  <si>
    <t>2-Болдырева 12</t>
  </si>
  <si>
    <t>1-Кирова 61-91</t>
  </si>
  <si>
    <t>1-Газетная 5; 10; 12</t>
  </si>
  <si>
    <t>7-Культурно-развлекательный центр</t>
  </si>
  <si>
    <t>6-Пушкинская 13 К</t>
  </si>
  <si>
    <t>9-Маяковского 10 коттеджи 10-17</t>
  </si>
  <si>
    <t>тр №1</t>
  </si>
  <si>
    <t>тр №2</t>
  </si>
  <si>
    <t>5-Административное здание ВРУ-2</t>
  </si>
  <si>
    <t>7-Административное здание ВРУ-1</t>
  </si>
  <si>
    <t>3-Терешковой 6</t>
  </si>
  <si>
    <t>2-д.34/2 цех</t>
  </si>
  <si>
    <t>3-Горького 6А под.3</t>
  </si>
  <si>
    <t>4-Горького 4В</t>
  </si>
  <si>
    <t>4-киоск</t>
  </si>
  <si>
    <t>1-Больница Г.Ц.</t>
  </si>
  <si>
    <t>2-поликлиника</t>
  </si>
  <si>
    <t>3-РП Учительская 1, 3</t>
  </si>
  <si>
    <t>4-гостиница, почта</t>
  </si>
  <si>
    <t>9-Кат.защита</t>
  </si>
  <si>
    <t>10-стройка д.108</t>
  </si>
  <si>
    <t>1-Школьный тупик 4 (РП-52)</t>
  </si>
  <si>
    <t>1)</t>
  </si>
  <si>
    <t>1-Любимовка</t>
  </si>
  <si>
    <t>2-Стартовая</t>
  </si>
  <si>
    <t>3-Дачная, Санаторная</t>
  </si>
  <si>
    <t>2-Королевское АТП</t>
  </si>
  <si>
    <t>3-ГИБДД</t>
  </si>
  <si>
    <t>2-д.38 под.2</t>
  </si>
  <si>
    <t>4-д.38 под.5</t>
  </si>
  <si>
    <t>6-д.40 под.1</t>
  </si>
  <si>
    <t>7-д.40 под.3</t>
  </si>
  <si>
    <t>8-д.40 под.3</t>
  </si>
  <si>
    <t>9-д.36 под.2</t>
  </si>
  <si>
    <t>9-д.38 под.5</t>
  </si>
  <si>
    <t>10-д.44 под.1</t>
  </si>
  <si>
    <t>4-Победы 30В</t>
  </si>
  <si>
    <t>11-д.42 под.1</t>
  </si>
  <si>
    <t>5-Полевая 59</t>
  </si>
  <si>
    <t xml:space="preserve">8-Полевая 68А </t>
  </si>
  <si>
    <t xml:space="preserve">10-Высоковольтная, Главная </t>
  </si>
  <si>
    <t>1-дачи №10</t>
  </si>
  <si>
    <t>6-RК-38 старый</t>
  </si>
  <si>
    <t>7-RК-38 - новый</t>
  </si>
  <si>
    <t>8-перемычка ПР-1</t>
  </si>
  <si>
    <t>9-соник ДУО  вв.2</t>
  </si>
  <si>
    <t>8-Рынок ГРЩ2</t>
  </si>
  <si>
    <t>1-Пионерская 12А кор.4,5</t>
  </si>
  <si>
    <t>1-Пионерская 12А кор.4, 5</t>
  </si>
  <si>
    <t>1-Либкнехта 6А</t>
  </si>
  <si>
    <t>2-Либкнехта 6</t>
  </si>
  <si>
    <t>2-школа №2</t>
  </si>
  <si>
    <t>3-школа №2</t>
  </si>
  <si>
    <t>5-Школьный тупик 4 (РП-52)</t>
  </si>
  <si>
    <t>1-Мира 23/13</t>
  </si>
  <si>
    <t>2-Иранское посольство</t>
  </si>
  <si>
    <t>1-Ульянова 6-12; Мира 47-41; Куприна; Державина, Хвойная 15-27; 28; 40; Потемкинцев, Ватутина</t>
  </si>
  <si>
    <t>2-Хвойная 23А</t>
  </si>
  <si>
    <t>4-Светлая 6; 15</t>
  </si>
  <si>
    <t>3-Макаренко</t>
  </si>
  <si>
    <t>4-Нестерова 6-10-19, Боткина, Бородинская</t>
  </si>
  <si>
    <t>2-школа №1 вв2</t>
  </si>
  <si>
    <t>4-столовая школы №1</t>
  </si>
  <si>
    <t>5-м-н "Пирамида"</t>
  </si>
  <si>
    <t>5-Ватутина 13А; 15; Нестерова 1-9</t>
  </si>
  <si>
    <t>6-Потемкинцев 6</t>
  </si>
  <si>
    <t>7-Госпитальная 25</t>
  </si>
  <si>
    <t>1-скважина</t>
  </si>
  <si>
    <t>1-котельная</t>
  </si>
  <si>
    <t>4-КНС-7</t>
  </si>
  <si>
    <t>2-Мичурина 1-1А</t>
  </si>
  <si>
    <t>3-Мичурина 8-6, 4-2</t>
  </si>
  <si>
    <t>3-стройка СатурнАвто</t>
  </si>
  <si>
    <t>6-Исаева 3</t>
  </si>
  <si>
    <t>6-"Селена" ангар</t>
  </si>
  <si>
    <t>8-Исаева 1А</t>
  </si>
  <si>
    <t>5-ул.Ленина 19 м-н №20</t>
  </si>
  <si>
    <t>6-Горького 33А под.3, 4</t>
  </si>
  <si>
    <t>6-СБС</t>
  </si>
  <si>
    <t>6-Сакко и Ванцетти 26</t>
  </si>
  <si>
    <t>6-Сакко и Ванцетти 26А</t>
  </si>
  <si>
    <t>7-Сакко и Ванцетти 26</t>
  </si>
  <si>
    <t>1-столовая КБ Химмаш</t>
  </si>
  <si>
    <t>1-резерв</t>
  </si>
  <si>
    <t>1-Ленина 5; 3А; 3</t>
  </si>
  <si>
    <t>2-Дет.сад №3</t>
  </si>
  <si>
    <t>4-'ЖЭК №1</t>
  </si>
  <si>
    <t>3-ул.Ударника 5</t>
  </si>
  <si>
    <t>1-профилакторий</t>
  </si>
  <si>
    <t>3-гл.корпус "Селена"</t>
  </si>
  <si>
    <t>8-мастерские ЖЭУ-4</t>
  </si>
  <si>
    <t>9-д.22 бл.3</t>
  </si>
  <si>
    <t>9-ООО п-он "Аннушка"</t>
  </si>
  <si>
    <t>10-Суворова 15А</t>
  </si>
  <si>
    <t>1-пр-т Космонавтов 22/10 под.6</t>
  </si>
  <si>
    <t>2-пр-т Космонавтов 22/10 под.3</t>
  </si>
  <si>
    <t>1-ГРП</t>
  </si>
  <si>
    <t>2-ГСК  "Подлипки-2"</t>
  </si>
  <si>
    <t>1-насос №3</t>
  </si>
  <si>
    <t>3-д/сад 24</t>
  </si>
  <si>
    <t>4-Толстого 4А; 4Б</t>
  </si>
  <si>
    <t>5-Гоголя 7/8</t>
  </si>
  <si>
    <t>6-Фрунзе 1Б офис</t>
  </si>
  <si>
    <t>4-Фрунзе 1Б офис</t>
  </si>
  <si>
    <t>1-стройка "Мост"</t>
  </si>
  <si>
    <t>3-Стадион</t>
  </si>
  <si>
    <t>1-Лесная 14, спорт.клуб</t>
  </si>
  <si>
    <t>2-дом быта</t>
  </si>
  <si>
    <t>3-К.Маркса 1</t>
  </si>
  <si>
    <t>4-Лесная 1</t>
  </si>
  <si>
    <t>3-ул.Мира 46</t>
  </si>
  <si>
    <t>4-корп.1</t>
  </si>
  <si>
    <t>2-боулинг</t>
  </si>
  <si>
    <t>3-общежитие</t>
  </si>
  <si>
    <t>2 руб.</t>
  </si>
  <si>
    <t>6 панель 1 руб.</t>
  </si>
  <si>
    <t>7-ПСН</t>
  </si>
  <si>
    <t>10-КНС коттеджи</t>
  </si>
  <si>
    <t>3-столовая</t>
  </si>
  <si>
    <t>7-УО</t>
  </si>
  <si>
    <t>1-Дзержинского 25-27</t>
  </si>
  <si>
    <t>1-д.32</t>
  </si>
  <si>
    <t>5-Сакко и Ванцетти 34</t>
  </si>
  <si>
    <t>6-Королева 11В</t>
  </si>
  <si>
    <t>8-ГСК "Юпитер"</t>
  </si>
  <si>
    <t>9-ГСК "Юпитер"</t>
  </si>
  <si>
    <t>3-КУЛЬТТОВАРЫ</t>
  </si>
  <si>
    <t>3-Октябрьская 15/16</t>
  </si>
  <si>
    <t>1-ВЛ-0,4кВ Советская</t>
  </si>
  <si>
    <t>ПБВ</t>
  </si>
  <si>
    <t>2-Освещ.Яр.шоссе</t>
  </si>
  <si>
    <t>4-Ватутина, Суворова</t>
  </si>
  <si>
    <t>3-кафе "Атолл"</t>
  </si>
  <si>
    <t>8-узел связи</t>
  </si>
  <si>
    <t>2-дет.клуб вв.1</t>
  </si>
  <si>
    <t>3-Космонавтов 17</t>
  </si>
  <si>
    <t>1-Пограничников 54-58</t>
  </si>
  <si>
    <t>2-профилакторий</t>
  </si>
  <si>
    <t>3-Солнечная 9</t>
  </si>
  <si>
    <t>1-Калининградская 17 к.1 п.4,5,6</t>
  </si>
  <si>
    <t>1-УКП 2</t>
  </si>
  <si>
    <t>4-ФОК</t>
  </si>
  <si>
    <t>1-Горького 29</t>
  </si>
  <si>
    <t>1-Макаренко 12</t>
  </si>
  <si>
    <t>2-Горького 25Б</t>
  </si>
  <si>
    <t>2-Горького 29</t>
  </si>
  <si>
    <t>1-Коммунальная 28 п.1</t>
  </si>
  <si>
    <t>3-клуб Советская 69</t>
  </si>
  <si>
    <t>2-Октябрьский бульвар щит 2 ВРУ-4</t>
  </si>
  <si>
    <t>3-Октябрьский бульвар щит 1 ВРУ-1</t>
  </si>
  <si>
    <t>10-гараж</t>
  </si>
  <si>
    <t>4-ул.Аржакова 14</t>
  </si>
  <si>
    <t>7-ЦТП-24 вв.1</t>
  </si>
  <si>
    <t>8-ул.Коммунальная 12; 13</t>
  </si>
  <si>
    <t>1-ВНС</t>
  </si>
  <si>
    <t>5-ул.Аржакова 14</t>
  </si>
  <si>
    <t>9-Пионерская 10А кор.3</t>
  </si>
  <si>
    <t>4-ВЛ-0,4кВ Зеленовод</t>
  </si>
  <si>
    <t>2-Калининградская 17 к1 щ1 п.1,2,3</t>
  </si>
  <si>
    <t>3-Калининградская 17 к1 щ3 неж.помещ.</t>
  </si>
  <si>
    <t>5-Калининградская 17 к2 щ4 п.10,11</t>
  </si>
  <si>
    <t>1-Калининградская 17 к1 щ2 п.4,5,6</t>
  </si>
  <si>
    <t>4-Калининградская 17 к1 щ3 п.10,11</t>
  </si>
  <si>
    <t>5-Калининградская 17 к2 щ4 неж.помещ.</t>
  </si>
  <si>
    <t>6-Бурковский проезд</t>
  </si>
  <si>
    <t>5-палатка ТОО "Болшево"</t>
  </si>
  <si>
    <t>13-гараж</t>
  </si>
  <si>
    <t>1-Лесная</t>
  </si>
  <si>
    <t>3-1-й Пролетарский тупик</t>
  </si>
  <si>
    <t>4-2-й Пролетарский тупик</t>
  </si>
  <si>
    <t>5-Пролетарская 3</t>
  </si>
  <si>
    <t>13-УО</t>
  </si>
  <si>
    <t>14-кафе</t>
  </si>
  <si>
    <t>мп</t>
  </si>
  <si>
    <t>1-главный корпус</t>
  </si>
  <si>
    <t>2-склад</t>
  </si>
  <si>
    <t>3-Мойка</t>
  </si>
  <si>
    <t>2-малярка</t>
  </si>
  <si>
    <t>4-малярка</t>
  </si>
  <si>
    <t>2-Маяковского 18Г</t>
  </si>
  <si>
    <t>1-Маяковского 18Г</t>
  </si>
  <si>
    <t>2-Маяковского 18</t>
  </si>
  <si>
    <t>7-4</t>
  </si>
  <si>
    <t>3-Пионерская 43</t>
  </si>
  <si>
    <t>4-Пионерская 47</t>
  </si>
  <si>
    <t>1-насосная</t>
  </si>
  <si>
    <t>1-Грабина 10</t>
  </si>
  <si>
    <t>2-Грабина 10</t>
  </si>
  <si>
    <t>3-Грабина 8</t>
  </si>
  <si>
    <t>5-пож.депо</t>
  </si>
  <si>
    <t>5-"ВЕСТА"</t>
  </si>
  <si>
    <t>1-хоз.корп.</t>
  </si>
  <si>
    <t>2-хоз.блок</t>
  </si>
  <si>
    <t>3-гл.корпус блок.Г, Д</t>
  </si>
  <si>
    <t>4-пищеблок</t>
  </si>
  <si>
    <t>4-кислород</t>
  </si>
  <si>
    <t>5-инфекц.корпус</t>
  </si>
  <si>
    <t>6-гл.корпус блок Г, Д</t>
  </si>
  <si>
    <t>7-блок Б г.корпуса</t>
  </si>
  <si>
    <t>1-ГСК "Заря"</t>
  </si>
  <si>
    <t>4-хоз.блок ЖКО</t>
  </si>
  <si>
    <t>4-пекарня ЧП Степанов</t>
  </si>
  <si>
    <t>5-пекарня</t>
  </si>
  <si>
    <t>8-Космонавтов 2</t>
  </si>
  <si>
    <t>12-д/к 41</t>
  </si>
  <si>
    <t>1-Королева 9А,Б</t>
  </si>
  <si>
    <t>5-ЦТП-2</t>
  </si>
  <si>
    <t>7-Болдырева 5</t>
  </si>
  <si>
    <t>3-производст.уч-к ЗЭМ кор.д.8</t>
  </si>
  <si>
    <t>7-школа №12 сил.</t>
  </si>
  <si>
    <t>8-школа №12 освещение</t>
  </si>
  <si>
    <t>4-Уч.пр.кор. Д.8</t>
  </si>
  <si>
    <t>2-Гражданская 39А</t>
  </si>
  <si>
    <t>2-ВЛ-0,4кВ ул.Горького, Пушкина</t>
  </si>
  <si>
    <t>2-ЩВР-3</t>
  </si>
  <si>
    <t>1-Терешковой 12</t>
  </si>
  <si>
    <t>2-К.Маркса 25 под.4</t>
  </si>
  <si>
    <t>5-К.Маркса 25 под.3</t>
  </si>
  <si>
    <t>9-гараж</t>
  </si>
  <si>
    <t>5-ВЛ-0,4кВ 2-ой Гражданский пер., д/у, котельная</t>
  </si>
  <si>
    <t>4-Воровского 1</t>
  </si>
  <si>
    <t>2-д.4А</t>
  </si>
  <si>
    <t>5-Кирова 54Б</t>
  </si>
  <si>
    <t>Л366</t>
  </si>
  <si>
    <t>Л578</t>
  </si>
  <si>
    <t>Л310</t>
  </si>
  <si>
    <t>ТП</t>
  </si>
  <si>
    <t>Iср</t>
  </si>
  <si>
    <t>Л376</t>
  </si>
  <si>
    <t>7-Пушкинская 13 блок Е</t>
  </si>
  <si>
    <t>8-Пушкинская 13 блок Ж</t>
  </si>
  <si>
    <t>9-Пушкинская 13 блок Е</t>
  </si>
  <si>
    <t>1-ВЛ-0,4кВ Щорса</t>
  </si>
  <si>
    <t>1-ВЛ-0,4кВ Маяковского</t>
  </si>
  <si>
    <t>8-торсада</t>
  </si>
  <si>
    <t>11- торсада</t>
  </si>
  <si>
    <t>ТРАНСФОРМАТОРОВ</t>
  </si>
  <si>
    <t xml:space="preserve">З А М Е Р Ы </t>
  </si>
  <si>
    <t>НАГРУЗОК  ТРАНСФОРМАТОРОВ</t>
  </si>
  <si>
    <t>1-Грабина 26-30-28</t>
  </si>
  <si>
    <t>1-Грабина 20</t>
  </si>
  <si>
    <t>2-Грабина 18-16</t>
  </si>
  <si>
    <t>6-скорая помощь</t>
  </si>
  <si>
    <t>6-м-н "Андреев"</t>
  </si>
  <si>
    <t>3-д.15</t>
  </si>
  <si>
    <t>9-д.15А</t>
  </si>
  <si>
    <t xml:space="preserve">12-д.44 под.3  </t>
  </si>
  <si>
    <t>3-ЩПСН</t>
  </si>
  <si>
    <t>5-дет.ясли №18</t>
  </si>
  <si>
    <t>6-Баумана 7/1; 7/2; 7/4; 7/5; 7/6; 7/8</t>
  </si>
  <si>
    <t>1-Поликлиника Павлова 10</t>
  </si>
  <si>
    <t>4-центр занятости</t>
  </si>
  <si>
    <t>1-ВЕСТА-СА</t>
  </si>
  <si>
    <t>4-Грабина 6-4</t>
  </si>
  <si>
    <t>7-Циолковского 5Б</t>
  </si>
  <si>
    <t>2-гараж, ангар ул.Первомайская 8</t>
  </si>
  <si>
    <t>5-ВЛ-0,4кВ Железнодорожная аллея</t>
  </si>
  <si>
    <t>6-Чехова 13 ЦТП</t>
  </si>
  <si>
    <t>8-Чехова 13 ЦТП</t>
  </si>
  <si>
    <t>9-Чехова 13 ВРУ-3</t>
  </si>
  <si>
    <t>2-Суворова 19</t>
  </si>
  <si>
    <t>4-Суворова 20</t>
  </si>
  <si>
    <t>6-Суворова 16А</t>
  </si>
  <si>
    <t>7-Суворова 17</t>
  </si>
  <si>
    <t>4-ВНС</t>
  </si>
  <si>
    <t>1-Лучевая 6</t>
  </si>
  <si>
    <t>5-аптека</t>
  </si>
  <si>
    <t>14-Советская 24</t>
  </si>
  <si>
    <t>15-Советская 44</t>
  </si>
  <si>
    <t xml:space="preserve">НАГРУЗОК </t>
  </si>
  <si>
    <t>6-дет.сад</t>
  </si>
  <si>
    <t>2-АТС</t>
  </si>
  <si>
    <t>11-Уткина 22</t>
  </si>
  <si>
    <t>8-Королева 9А, 9Б</t>
  </si>
  <si>
    <t>1-ф-ка Кухня; ф-р 5-6-7 п/с 2 сек 1</t>
  </si>
  <si>
    <t>3-ф-ка Кухня; ф-р 2-3-4 п/с 1 сек 2</t>
  </si>
  <si>
    <t>6-ул.Ленина 17</t>
  </si>
  <si>
    <t>2-ВЛ-0,4кВ</t>
  </si>
  <si>
    <t>1-ДПШО "Юность"</t>
  </si>
  <si>
    <t>3-ЖЭУ-2</t>
  </si>
  <si>
    <t>2-ИВРУС 1</t>
  </si>
  <si>
    <t>3-тр- прогревочныый 2</t>
  </si>
  <si>
    <t>1-гл.корпус в.5</t>
  </si>
  <si>
    <t>1-гл.корпус вв.6</t>
  </si>
  <si>
    <t>3-ПП2 больница</t>
  </si>
  <si>
    <t>5-поликлиника</t>
  </si>
  <si>
    <t>5-ГО</t>
  </si>
  <si>
    <t>6-ГО</t>
  </si>
  <si>
    <t>4-Октябрьская 2; 4А; 6А; 6Б</t>
  </si>
  <si>
    <t>1-рыбхоз, ул.Полевая</t>
  </si>
  <si>
    <t>2-ОГМ</t>
  </si>
  <si>
    <t>4-РБУ</t>
  </si>
  <si>
    <t>6-кафе администрация парка</t>
  </si>
  <si>
    <t>3-Площадка техосмотра</t>
  </si>
  <si>
    <t>6-Богомолова 2А</t>
  </si>
  <si>
    <t>1-пр-д Циолковского 6</t>
  </si>
  <si>
    <t>3-пр-д Циолковского 2</t>
  </si>
  <si>
    <t>КТП</t>
  </si>
  <si>
    <t>4-пр-д Циолковского 4</t>
  </si>
  <si>
    <t>4-Звездная 13</t>
  </si>
  <si>
    <t>8-Гоголя в сторону поля</t>
  </si>
  <si>
    <t>1-Чернышевского 19</t>
  </si>
  <si>
    <t>3-Цветочная 2-12; Полевая 17-21</t>
  </si>
  <si>
    <t>3-авт.№3 Чкаловская</t>
  </si>
  <si>
    <t>5-скважина</t>
  </si>
  <si>
    <t>4-Глинкина 6</t>
  </si>
  <si>
    <t>3-Чайковского 4</t>
  </si>
  <si>
    <t>4-Гагарина 46</t>
  </si>
  <si>
    <t>4-Чайковского 6</t>
  </si>
  <si>
    <t>5-Гагарина 44А</t>
  </si>
  <si>
    <t>7-пекарня</t>
  </si>
  <si>
    <t>1-д/с №38</t>
  </si>
  <si>
    <t>2-Пионерская 33</t>
  </si>
  <si>
    <t>3-Пионерская 37</t>
  </si>
  <si>
    <t>4-ЩР-10</t>
  </si>
  <si>
    <t>1-Космонатвов 3А</t>
  </si>
  <si>
    <t>1-Катодная защита</t>
  </si>
  <si>
    <t>2-Космонавтов 1Б</t>
  </si>
  <si>
    <t>3-Космонавтов 1А</t>
  </si>
  <si>
    <t>5-Космонавтов 12</t>
  </si>
  <si>
    <t>1-Космонавтов 16А</t>
  </si>
  <si>
    <t>1-Космонавтов 16</t>
  </si>
  <si>
    <t>4-Космонавтов 16</t>
  </si>
  <si>
    <t>1-Космонавтов 28 под.2</t>
  </si>
  <si>
    <t>7-собственные нужды</t>
  </si>
  <si>
    <t>3-музей Ленина</t>
  </si>
  <si>
    <t>4-д.28; 30</t>
  </si>
  <si>
    <t>2-д.8Б ВРУ магазины</t>
  </si>
  <si>
    <t>2-Ермоловой 9</t>
  </si>
  <si>
    <t>6-Ермоловой 62</t>
  </si>
  <si>
    <t>8-Ермоловой 42</t>
  </si>
  <si>
    <t>10-Ермоловой 7</t>
  </si>
  <si>
    <t>1-ВРУ-1 Журнальная 10</t>
  </si>
  <si>
    <t>2-ВЛ-0,4 Журнальный тупик 1,2,3</t>
  </si>
  <si>
    <t>3-ВРУ-3 Журнальная 10</t>
  </si>
  <si>
    <t>2-КБО</t>
  </si>
  <si>
    <t>9-освещ.ТП</t>
  </si>
  <si>
    <t>6-ЦТП-3</t>
  </si>
  <si>
    <t>2-ВЛ-0,4кВ Школьная</t>
  </si>
  <si>
    <t>3-ГСК</t>
  </si>
  <si>
    <t xml:space="preserve">4-школа </t>
  </si>
  <si>
    <t>2-Сосновый бор 7</t>
  </si>
  <si>
    <t>2-Центральная 4</t>
  </si>
  <si>
    <t>1-водозабор</t>
  </si>
  <si>
    <t>2-Мичурина 1</t>
  </si>
  <si>
    <t>3-ж/д 106</t>
  </si>
  <si>
    <t>5-магазин "Галакс"</t>
  </si>
  <si>
    <t>4-стомат.пол-ка</t>
  </si>
  <si>
    <t>8-школа №1</t>
  </si>
  <si>
    <t>2-Космонавтов 11</t>
  </si>
  <si>
    <t>4-Космонавтов 11</t>
  </si>
  <si>
    <t>3-м-н "Зодиак"</t>
  </si>
  <si>
    <t>9-часовня</t>
  </si>
  <si>
    <t>8-церковь</t>
  </si>
  <si>
    <t>3-"Метатр" вв.№3</t>
  </si>
  <si>
    <t>Линия 1</t>
  </si>
  <si>
    <t>Линия 5</t>
  </si>
  <si>
    <t>Линия 4</t>
  </si>
  <si>
    <t>Линия 3</t>
  </si>
  <si>
    <t>Линия 2</t>
  </si>
  <si>
    <t>№3</t>
  </si>
  <si>
    <t>4-"Метатр" вв. №1</t>
  </si>
  <si>
    <t>6-"Андрей"</t>
  </si>
  <si>
    <t>8-д.24 п.2</t>
  </si>
  <si>
    <t>трансформатор №1</t>
  </si>
  <si>
    <t>1-Б.Тарасовская 66-66А</t>
  </si>
  <si>
    <t>3-Б.Тарасовская 68-102</t>
  </si>
  <si>
    <t>4-ВЛ-0,4кВ Б.Тарасовская 2-64</t>
  </si>
  <si>
    <t>9-м-н "Карандаш"</t>
  </si>
  <si>
    <t>5-Центральная 8 м-н</t>
  </si>
  <si>
    <t>4-Центральная 11, 12</t>
  </si>
  <si>
    <t>6- Центральная 12</t>
  </si>
  <si>
    <t>7-Центральная 7</t>
  </si>
  <si>
    <t>7-Болшевское шоссе 7</t>
  </si>
  <si>
    <t>9-3-й Дачный 8</t>
  </si>
  <si>
    <t>8-Болшевскон шоссе ВЛ-0,4кВ</t>
  </si>
  <si>
    <t>1-Дом творчества</t>
  </si>
  <si>
    <t>1-Исаева 2 сек 2</t>
  </si>
  <si>
    <t>3-К.Либкнехта 4</t>
  </si>
  <si>
    <t>4-1ш .щ вв.2 общ-е</t>
  </si>
  <si>
    <t>5-столовая ЩАО 1А, 2А</t>
  </si>
  <si>
    <t>6-уч.корпус ЩРО 10; 11; 12</t>
  </si>
  <si>
    <t>4-50лет ВЛКСМ 9</t>
  </si>
  <si>
    <t>4-Королева 5</t>
  </si>
  <si>
    <t>5-Королева 5</t>
  </si>
  <si>
    <t>1-торговый центр</t>
  </si>
  <si>
    <t>1-пр.Циолковского 5Б</t>
  </si>
  <si>
    <t>2-БПО "Орбита"</t>
  </si>
  <si>
    <t>5-Советская 28</t>
  </si>
  <si>
    <t>7-Советская 26</t>
  </si>
  <si>
    <t>3-Советская 11</t>
  </si>
  <si>
    <t>8-МЧС</t>
  </si>
  <si>
    <t>10-Советская 24</t>
  </si>
  <si>
    <t>1-Макаренко 1 ВРУ-5 вв.1</t>
  </si>
  <si>
    <t>2-Макаренко 1 ВНС  вв.1</t>
  </si>
  <si>
    <t>3-Макаренко 1 ЦТП вв.1</t>
  </si>
  <si>
    <t>4-Макаренко 10А, гимназия 19</t>
  </si>
  <si>
    <t>5-Макаренко 3/4 ВНС вв.1</t>
  </si>
  <si>
    <t>6-Макаренко 1 офис вв.1</t>
  </si>
  <si>
    <t>7-Макаренко 3/4 ЦТП вв.1</t>
  </si>
  <si>
    <t>8-Макаренко 1 ВРУ-1 вв.1</t>
  </si>
  <si>
    <t>9-Макаренко 1 ВРУ-2 вв.1</t>
  </si>
  <si>
    <t>10-Макаренко 1 ВРУ-3 вв.1</t>
  </si>
  <si>
    <t>11-Макаренко 1 ВРУ-4 вв.1</t>
  </si>
  <si>
    <t>12-Макаренко 3/4 вв.1</t>
  </si>
  <si>
    <t>1-Макаренко 1 ВРУ-1 вв.2</t>
  </si>
  <si>
    <t>2-Макаренко ВРУ-2 вв.2</t>
  </si>
  <si>
    <t>3-Макаренко 1 ВРУ-3 вв.2</t>
  </si>
  <si>
    <t>4-Макаренко 1 ВРУ-4 вв.2</t>
  </si>
  <si>
    <t>5-Макаренко 3/4 вв.2</t>
  </si>
  <si>
    <t>6-Макаренко 1 ВРУ-5 вв.2 ВНС</t>
  </si>
  <si>
    <t>7-Макаренко 1 ВРУ-5 офис</t>
  </si>
  <si>
    <t>8-Макаренко 1 вв.2 ЦТП</t>
  </si>
  <si>
    <t>5-Панель освещ.</t>
  </si>
  <si>
    <t>6-Горького 6Б вв.2</t>
  </si>
  <si>
    <t>3-ВЛ- служба</t>
  </si>
  <si>
    <t>1-ВРУ-2</t>
  </si>
  <si>
    <t>2-ВРУ-2</t>
  </si>
  <si>
    <t>3-ВРУ-1</t>
  </si>
  <si>
    <t>5-ИВРУС-1</t>
  </si>
  <si>
    <t>7-Глиникина 10</t>
  </si>
  <si>
    <t>5-Глинкина 4</t>
  </si>
  <si>
    <t>8-Нестеренко 7/8</t>
  </si>
  <si>
    <t>3-Глинкина 3</t>
  </si>
  <si>
    <t>3-д/к №28</t>
  </si>
  <si>
    <t>1-насос №1</t>
  </si>
  <si>
    <t>2-насос №5</t>
  </si>
  <si>
    <t>3-насос №2</t>
  </si>
  <si>
    <t>3-гараж, мойка КБ Химмаш</t>
  </si>
  <si>
    <t>4-КНС</t>
  </si>
  <si>
    <t>3-Стоматология</t>
  </si>
  <si>
    <t>5-торговая палатка "Мечта"</t>
  </si>
  <si>
    <t>1-учебн.корп.</t>
  </si>
  <si>
    <t>4-Пушкинская 15 с5 ВРУ-2</t>
  </si>
  <si>
    <t>5-Пушкинская 15 с8 вв.1</t>
  </si>
  <si>
    <t>2-Пушкинская 15 с5</t>
  </si>
  <si>
    <t>4-ГСК "Мираж"</t>
  </si>
  <si>
    <t>5-Солнечная 4</t>
  </si>
  <si>
    <t>7-депо</t>
  </si>
  <si>
    <t>13-коттеджи</t>
  </si>
  <si>
    <t>1-Фруктохранилище</t>
  </si>
  <si>
    <t>1-"Метатр" торг.база, весовые, проходная</t>
  </si>
  <si>
    <t>2-Фруктохранилище</t>
  </si>
  <si>
    <t>2-Промбаза</t>
  </si>
  <si>
    <t>6-Гагарина 40</t>
  </si>
  <si>
    <t>3-1-я Валентиновская</t>
  </si>
  <si>
    <t>4-Спортивная</t>
  </si>
  <si>
    <t>9-Декабристов 22, Макаренко 18 "РОЯЛ"</t>
  </si>
  <si>
    <t>8-Космонавтов 32</t>
  </si>
  <si>
    <t>1-Космонавтов 20/35 под.4</t>
  </si>
  <si>
    <t>2-Горького 33</t>
  </si>
  <si>
    <t>1-ВИД</t>
  </si>
  <si>
    <t>4-Дворцовая 4 под.1</t>
  </si>
  <si>
    <t>5-Дворцовая 4 под.3</t>
  </si>
  <si>
    <t>1-Державина, КНС</t>
  </si>
  <si>
    <t>2-Державина, КНС</t>
  </si>
  <si>
    <t>9-щит фермер</t>
  </si>
  <si>
    <t>6-Космонавтов 3</t>
  </si>
  <si>
    <t>6-Космонавтов 9</t>
  </si>
  <si>
    <t>7-школа №20 эл.щит</t>
  </si>
  <si>
    <t>5-Интерхлеб</t>
  </si>
  <si>
    <t>7-ВЕСТА</t>
  </si>
  <si>
    <t>1-пр-т Королева 20</t>
  </si>
  <si>
    <t>3-ФАЭТОН</t>
  </si>
  <si>
    <t>5-50лет ВЛКСМ 4В</t>
  </si>
  <si>
    <t>8-ж/д 4Б</t>
  </si>
  <si>
    <t>9-дача №10</t>
  </si>
  <si>
    <t>10-общеж.д.7А блок 1</t>
  </si>
  <si>
    <t>12-общеж. Д.7А блок 2</t>
  </si>
  <si>
    <t>1-склад</t>
  </si>
  <si>
    <t>авт.СИП "Торсада" направление не указано</t>
  </si>
  <si>
    <t>авт.СИП "Торсада" Спартаковская</t>
  </si>
  <si>
    <t>4-школа вв.1</t>
  </si>
  <si>
    <t>4-Мичурина 1Б</t>
  </si>
  <si>
    <t>7-Мичурина 1Б</t>
  </si>
  <si>
    <t>8-Мичурина 7Б</t>
  </si>
  <si>
    <t>8-школа вв.2</t>
  </si>
  <si>
    <t>2-ВЛ-0,4кВ Болшевская</t>
  </si>
  <si>
    <t>7-освещ.эстакады</t>
  </si>
  <si>
    <t>12-УКП-1</t>
  </si>
  <si>
    <t>3-ЦТП-2</t>
  </si>
  <si>
    <t>1-Победы 19А</t>
  </si>
  <si>
    <t>5-столовая</t>
  </si>
  <si>
    <t>4-АЗС</t>
  </si>
  <si>
    <t>5-гл.корпус "Селена"</t>
  </si>
  <si>
    <t>9-Королева 11Г</t>
  </si>
  <si>
    <t>7-Толстого 6</t>
  </si>
  <si>
    <t>7-Пионерская 16-18</t>
  </si>
  <si>
    <t>8-Пионерская 12-14</t>
  </si>
  <si>
    <t>10-резерв</t>
  </si>
  <si>
    <t>2-УО</t>
  </si>
  <si>
    <t>3-Садовая 6</t>
  </si>
  <si>
    <t>4-Садовая 6</t>
  </si>
  <si>
    <t>1-Грабина 17</t>
  </si>
  <si>
    <t>2-Грабина 19</t>
  </si>
  <si>
    <t>2-стадион</t>
  </si>
  <si>
    <t>3-ТП-33 стар.</t>
  </si>
  <si>
    <t>4-д/с</t>
  </si>
  <si>
    <t>3-ВЛ-0,4кВ</t>
  </si>
  <si>
    <t>5-кинозал</t>
  </si>
  <si>
    <t>7-база торга</t>
  </si>
  <si>
    <t>10-пищеблок</t>
  </si>
  <si>
    <t>1-Грабина 1</t>
  </si>
  <si>
    <t>2-Садовая 3</t>
  </si>
  <si>
    <t>3-Трудовая 2</t>
  </si>
  <si>
    <t>3-Горького 69А</t>
  </si>
  <si>
    <t>8-Пионерская 10А к.2</t>
  </si>
  <si>
    <t>1-АТС фид 1</t>
  </si>
  <si>
    <t>1-поликлиника</t>
  </si>
  <si>
    <t>3-катод.защита</t>
  </si>
  <si>
    <t xml:space="preserve">2-д.35А </t>
  </si>
  <si>
    <t>8-м-н "Кактус"</t>
  </si>
  <si>
    <t>2-Горького 16А п.2</t>
  </si>
  <si>
    <t>5-Баумана 7</t>
  </si>
  <si>
    <t>2-Островского 2; Толстого 5,7; Пушкина 1/9</t>
  </si>
  <si>
    <t>1-Октябрьская 13</t>
  </si>
  <si>
    <t>2-Октябрьская 9</t>
  </si>
  <si>
    <t>3-Циолковского 6/12</t>
  </si>
  <si>
    <t>4-Циолковского 6/12</t>
  </si>
  <si>
    <t>1-кафе</t>
  </si>
  <si>
    <t>2-муз.школа №2</t>
  </si>
  <si>
    <t>СИП "Торсада"</t>
  </si>
  <si>
    <t>5-3-й Гражданский</t>
  </si>
  <si>
    <t>Бурк. 20А</t>
  </si>
  <si>
    <t>5-Космонавтов 20/35 под.1</t>
  </si>
  <si>
    <t>6-детская п-ка</t>
  </si>
  <si>
    <t>7-детская п-ка</t>
  </si>
  <si>
    <t>9-Космонавтов 20/35 под.9</t>
  </si>
  <si>
    <t>3-Горького 45</t>
  </si>
  <si>
    <t>4-д.11</t>
  </si>
  <si>
    <t>5-Горького 45</t>
  </si>
  <si>
    <t>5-"Сатурн"</t>
  </si>
  <si>
    <t>1-Метатр</t>
  </si>
  <si>
    <t>2-вв.2 ул.Зубова 5</t>
  </si>
  <si>
    <t>1-вв.1 ул.Зубова 7</t>
  </si>
  <si>
    <t>5-Пролетарская 36-40</t>
  </si>
  <si>
    <t xml:space="preserve">4-кафе </t>
  </si>
  <si>
    <t>6-КНС</t>
  </si>
  <si>
    <t>2-дет.сад</t>
  </si>
  <si>
    <t>2-Тарасовская 19</t>
  </si>
  <si>
    <t>3-д.5</t>
  </si>
  <si>
    <t>4-магазин</t>
  </si>
  <si>
    <t>7-дет.сад</t>
  </si>
  <si>
    <t>5-"Метатр" администрация, база продторга</t>
  </si>
  <si>
    <t>1-ВЛ-0,4кВ Первомайская, Октябрьская, Тарасовская</t>
  </si>
  <si>
    <t>10-Зеленовод</t>
  </si>
  <si>
    <t>3-резерв</t>
  </si>
  <si>
    <t>1-Горького 16Г п.2</t>
  </si>
  <si>
    <t>2-Горького 14Б п.6</t>
  </si>
  <si>
    <t>3-Горького 16В вв.2</t>
  </si>
  <si>
    <t>4-Горького 16А вв.1</t>
  </si>
  <si>
    <t>7-Горького 16Б п.1</t>
  </si>
  <si>
    <t>2-Космонавтов 37 кор.2 вв.1</t>
  </si>
  <si>
    <t>2-д.35 п.1</t>
  </si>
  <si>
    <t>8-д.37А п.1</t>
  </si>
  <si>
    <t>11-магазин</t>
  </si>
  <si>
    <t>12-д.37А п.1</t>
  </si>
  <si>
    <t>9-Торг. Ярм.компл. "Болшево"</t>
  </si>
  <si>
    <t>2-Мира 46-56, Тургенева</t>
  </si>
  <si>
    <t>2-ВЛ-0,4кВ Вокзальная</t>
  </si>
  <si>
    <t>4-ж/д 21А</t>
  </si>
  <si>
    <t>7-Горького 1</t>
  </si>
  <si>
    <t>11-д/сад</t>
  </si>
  <si>
    <t>4-Кооперативная 3</t>
  </si>
  <si>
    <t>5-ПСН</t>
  </si>
  <si>
    <t>6-Грабина 13</t>
  </si>
  <si>
    <t>9-1-я Тракторная 2</t>
  </si>
  <si>
    <t>7-Комсомольская 3</t>
  </si>
  <si>
    <t>7-Грабина 9</t>
  </si>
  <si>
    <t>8-ПСН</t>
  </si>
  <si>
    <t>8-Грабина 7</t>
  </si>
  <si>
    <t>4-д.2</t>
  </si>
  <si>
    <t>4-Вокзальная пл.- магазин продукты "Алиса"</t>
  </si>
  <si>
    <t>3-терапия</t>
  </si>
  <si>
    <t>1-стационар</t>
  </si>
  <si>
    <t>4-поликлиника</t>
  </si>
  <si>
    <t>4-терапия</t>
  </si>
  <si>
    <t>1-"Карат-Е"</t>
  </si>
  <si>
    <t>3-мастерские ЖКО</t>
  </si>
  <si>
    <t>1-автостоянка</t>
  </si>
  <si>
    <t xml:space="preserve">11-УО </t>
  </si>
  <si>
    <t>1-Циолковского 25</t>
  </si>
  <si>
    <t>2-Бурковский проезд 9</t>
  </si>
  <si>
    <t>6-котельная</t>
  </si>
  <si>
    <t>4-школа №4</t>
  </si>
  <si>
    <t>1-ГСК "Энергия"</t>
  </si>
  <si>
    <t>2-школа №4</t>
  </si>
  <si>
    <t>1-Ермоловой 50</t>
  </si>
  <si>
    <t>3-Мичурина 27 корп.3</t>
  </si>
  <si>
    <t>3-Мичурина 21 п.8</t>
  </si>
  <si>
    <t>11-Фурманова 6, 8</t>
  </si>
  <si>
    <t>4-ВЛ-0,4кВ Беломытцев</t>
  </si>
  <si>
    <t>10-админстрация</t>
  </si>
  <si>
    <t>проезд Воровского 7</t>
  </si>
  <si>
    <t>1-м-н "ЗАРЯ"</t>
  </si>
  <si>
    <t>10-м-н "РайСИ"</t>
  </si>
  <si>
    <t>11-гаражи</t>
  </si>
  <si>
    <t>5-Фрунзе 1Б</t>
  </si>
  <si>
    <t>2-Ударника 9</t>
  </si>
  <si>
    <t>7-Циолковского 2А сек.5</t>
  </si>
  <si>
    <t>1-Кирова 52В</t>
  </si>
  <si>
    <t xml:space="preserve">4-д.12А </t>
  </si>
  <si>
    <t>Принадлежность</t>
  </si>
  <si>
    <t>6-Королева 1 Радиоузел</t>
  </si>
  <si>
    <t>6-пр.Циолковского 5А</t>
  </si>
  <si>
    <t>8-ООО "Браво"</t>
  </si>
  <si>
    <t>1-Гаражи "Аэлита"</t>
  </si>
  <si>
    <t>1-газ.защита</t>
  </si>
  <si>
    <t>2-ГСК</t>
  </si>
  <si>
    <t>4-коттедж 4</t>
  </si>
  <si>
    <t>8-Полевая, Урицкого, Спартаковская</t>
  </si>
  <si>
    <t>9-Цветаевой, Свердлова</t>
  </si>
  <si>
    <t>11-ВЛ-0,4кВ</t>
  </si>
  <si>
    <t>6-гостиница</t>
  </si>
  <si>
    <t>2-Школьная 8</t>
  </si>
  <si>
    <t>2-Садовая (четн) 2-22, Ленина 16-24, Мира 2</t>
  </si>
  <si>
    <t>2-Горького 2,3,10,6,7</t>
  </si>
  <si>
    <t>3-Горького 8,8А, 4,5</t>
  </si>
  <si>
    <t>3-Садовая (четн) 28-46, Лесная 1/44, К.Либкнехта 31</t>
  </si>
  <si>
    <t>5-Садовая (нечет.) 33-49</t>
  </si>
  <si>
    <t>7-АТС</t>
  </si>
  <si>
    <t>3-Садовая 4</t>
  </si>
  <si>
    <t>4-Садовая 2</t>
  </si>
  <si>
    <t>5-Садовая 5</t>
  </si>
  <si>
    <t>3-50лет ВЛКСМ 10</t>
  </si>
  <si>
    <t>1-Королева 7</t>
  </si>
  <si>
    <t xml:space="preserve">3-гаражи </t>
  </si>
  <si>
    <t>5-Сакко и Ванцетти 26А</t>
  </si>
  <si>
    <t>5-ГАЗКОМ</t>
  </si>
  <si>
    <t>1-пр.Кольцова, Ушакова, Восточная</t>
  </si>
  <si>
    <t>3-Калинина 13/8</t>
  </si>
  <si>
    <t>1-Чапаева 1</t>
  </si>
  <si>
    <t>2-Гражданская 1-5</t>
  </si>
  <si>
    <t>2-Луначарского 1-6</t>
  </si>
  <si>
    <t>5-гл.корпус</t>
  </si>
  <si>
    <t>2-Ермоловой 6А</t>
  </si>
  <si>
    <t>6-Книжный пер. 6</t>
  </si>
  <si>
    <t>7-АТП</t>
  </si>
  <si>
    <t>1-Ленина 4А</t>
  </si>
  <si>
    <t>13-Советсвкая 14 вв.2</t>
  </si>
  <si>
    <t>4-Исаева 2 сек 5</t>
  </si>
  <si>
    <t>5-Кооперативная 5</t>
  </si>
  <si>
    <t>6-Исаева 2 сек 5</t>
  </si>
  <si>
    <t>2-Королева 28 под.4 фид.6</t>
  </si>
  <si>
    <t>3-ЖЭК-9</t>
  </si>
  <si>
    <t>5-ЖЭК №9</t>
  </si>
  <si>
    <t>1-Космонавтов 6</t>
  </si>
  <si>
    <t>2-Космонавтов 8А</t>
  </si>
  <si>
    <t>4-Космонавтов 8</t>
  </si>
  <si>
    <t>1-столярка, весовая</t>
  </si>
  <si>
    <t>1-АНГАР</t>
  </si>
  <si>
    <t>3-Горького 6Б вв.1</t>
  </si>
  <si>
    <t>4-"ОКТЭН" филиал</t>
  </si>
  <si>
    <t>6-Свердлова 8</t>
  </si>
  <si>
    <t>6-резев</t>
  </si>
  <si>
    <t>7-магазин</t>
  </si>
  <si>
    <t>1-Королева 5А; 5Б; 50летВЛКСМ 9Б</t>
  </si>
  <si>
    <t>5-Королева 5А</t>
  </si>
  <si>
    <t>4-Пушкинская 15 с8</t>
  </si>
  <si>
    <t>6-Горького 16 корп.4</t>
  </si>
  <si>
    <t>3-Калинина 1</t>
  </si>
  <si>
    <t>5-пр.Циолковского 5А</t>
  </si>
  <si>
    <t>1-Исаева 3Б кор.3</t>
  </si>
  <si>
    <t>1-Исаева 3Б кор.2</t>
  </si>
  <si>
    <t>2-Исаева 3Б кор.1</t>
  </si>
  <si>
    <t>2-Исаева 3Б кор.3</t>
  </si>
  <si>
    <t>5-Королева 3Г кор.1</t>
  </si>
  <si>
    <t>1-АЗС</t>
  </si>
  <si>
    <t>1-столовая</t>
  </si>
  <si>
    <t>2-насосная</t>
  </si>
  <si>
    <t>3-котельная</t>
  </si>
  <si>
    <t>4-котельная</t>
  </si>
  <si>
    <t>1-Советская 38</t>
  </si>
  <si>
    <t>3-Учительская 2</t>
  </si>
  <si>
    <t>2-Садовая 25А</t>
  </si>
  <si>
    <t>2-пр-т Королева 20А</t>
  </si>
  <si>
    <t>3-пр-т Королева 24 - библиотека</t>
  </si>
  <si>
    <t>4-Суворова 8А</t>
  </si>
  <si>
    <t>5-Суворова 8А</t>
  </si>
  <si>
    <t>6-д.22 "Детский мир"</t>
  </si>
  <si>
    <t>8-Мастерские ЖЭУ-4</t>
  </si>
  <si>
    <t>3-театр.сцена</t>
  </si>
  <si>
    <t>3-кинотеатр №2</t>
  </si>
  <si>
    <t>4-кинотеатр №1</t>
  </si>
  <si>
    <t>5-дет.клуб</t>
  </si>
  <si>
    <t>6-муз.школа №1</t>
  </si>
  <si>
    <t>2-резерв</t>
  </si>
  <si>
    <t>8-Тихонравова 40 с1</t>
  </si>
  <si>
    <t>9-Школьный пр. 3 п.2</t>
  </si>
  <si>
    <t>3-Школьный проезд 3</t>
  </si>
  <si>
    <t>1- Мега</t>
  </si>
  <si>
    <t>7-ВНС</t>
  </si>
  <si>
    <t>1-Космонавтов 4А ф7</t>
  </si>
  <si>
    <t>1-Исаева 12/2 ф10</t>
  </si>
  <si>
    <t>3-автозапчасти</t>
  </si>
  <si>
    <t>3-Исаева 3Б кор.1</t>
  </si>
  <si>
    <t>2-Исаева 3А</t>
  </si>
  <si>
    <t>2-Исаева 1А</t>
  </si>
  <si>
    <t>4-Исаева 3А</t>
  </si>
  <si>
    <t>5-Разгрузочная площадка</t>
  </si>
  <si>
    <t>1-Войкова</t>
  </si>
  <si>
    <t>3-Горького 27 "Карандаш"</t>
  </si>
  <si>
    <t>3-Горького 27 "Эконом"</t>
  </si>
  <si>
    <t>4-Горького 25</t>
  </si>
  <si>
    <t>4-Котельная 3</t>
  </si>
  <si>
    <t>5-Горького 33А, под.3, 4</t>
  </si>
  <si>
    <t>5-Горького 33А под.1, 2</t>
  </si>
  <si>
    <t>6-Горького 33А под.1, 2</t>
  </si>
  <si>
    <t>5-ПКФ ТМА</t>
  </si>
  <si>
    <t>10-Исаева 1</t>
  </si>
  <si>
    <t>4-Космонавтов 27 п.4</t>
  </si>
  <si>
    <t>7-Торг. Ярм.компл. "Болшево"</t>
  </si>
  <si>
    <t>2-Королева 9</t>
  </si>
  <si>
    <t>3-насосная</t>
  </si>
  <si>
    <t>3-Королева 7</t>
  </si>
  <si>
    <t>4-Королева 9</t>
  </si>
  <si>
    <t>5-Королева 7А</t>
  </si>
  <si>
    <t>5-Королева 7Б</t>
  </si>
  <si>
    <t>6-Королева 11</t>
  </si>
  <si>
    <t>6-насосная</t>
  </si>
  <si>
    <t>1-50лет ВЛКСМ 12</t>
  </si>
  <si>
    <t>2-50лет ВЛКСМ 10А</t>
  </si>
  <si>
    <t>2-50лет ВЛКСМ 12</t>
  </si>
  <si>
    <t>4-Октябрькая 14</t>
  </si>
  <si>
    <t>5-Октябрьская 14</t>
  </si>
  <si>
    <t>6-Пл.Победы</t>
  </si>
  <si>
    <t>1-Горзеленхозстрой</t>
  </si>
  <si>
    <t>7-Автотрэвэл</t>
  </si>
  <si>
    <t>3-Королева 3</t>
  </si>
  <si>
    <t>3-Молочная кухня</t>
  </si>
  <si>
    <t>1-Гражданская 23-25, Кутузова 20</t>
  </si>
  <si>
    <t>1-Королева 7А</t>
  </si>
  <si>
    <t>5-освещение стадиона</t>
  </si>
  <si>
    <t>10-Советская 4А</t>
  </si>
  <si>
    <t>6-Фрунзе, Новая</t>
  </si>
  <si>
    <t>1-Советская 5</t>
  </si>
  <si>
    <t>1-Советская 34</t>
  </si>
  <si>
    <t>2-Советская 34</t>
  </si>
  <si>
    <t>4-Королева 16/5 вв.2 с10</t>
  </si>
  <si>
    <t>3-3</t>
  </si>
  <si>
    <t>6-4</t>
  </si>
  <si>
    <t>6-Циолковского 2А под.2</t>
  </si>
  <si>
    <t>10-теплотрасса</t>
  </si>
  <si>
    <t>насосная</t>
  </si>
  <si>
    <t>храм</t>
  </si>
  <si>
    <t>цветы</t>
  </si>
  <si>
    <t>склад</t>
  </si>
  <si>
    <t>8-ГСК "Подлипки"</t>
  </si>
  <si>
    <t>1-строит. Магазин</t>
  </si>
  <si>
    <t>1-Солнечная 7</t>
  </si>
  <si>
    <t>1-Яблочкина 31</t>
  </si>
  <si>
    <t>8-ВЛ Гражданская 45</t>
  </si>
  <si>
    <t>1-Полевая нечетная</t>
  </si>
  <si>
    <t>8-Советская 14 вв1</t>
  </si>
  <si>
    <t>4-ВЛ-0,4кВ Новая</t>
  </si>
  <si>
    <t>3-МТС</t>
  </si>
  <si>
    <t>7-СИП Болшевское шоссе 7</t>
  </si>
  <si>
    <t>8-3-й Дачный 8</t>
  </si>
  <si>
    <t>1-гаражи "Сигнал"</t>
  </si>
  <si>
    <t>4-д/я №1</t>
  </si>
  <si>
    <t>5-центр занятости</t>
  </si>
  <si>
    <t>6-котельная душ</t>
  </si>
  <si>
    <t>7-дачи</t>
  </si>
  <si>
    <t>8-медпункт</t>
  </si>
  <si>
    <t>9-дачи</t>
  </si>
  <si>
    <t>4-Декабристов 22; 26</t>
  </si>
  <si>
    <t>3-ВЛ-0,4кВ Советская 16</t>
  </si>
  <si>
    <t>6-д.35 п.3</t>
  </si>
  <si>
    <t>4-д.4В</t>
  </si>
  <si>
    <t>6-д.4Б</t>
  </si>
  <si>
    <t>6-50лет ВЛКСМ 4Г кор.В</t>
  </si>
  <si>
    <t>7-д.4Г кор.Б</t>
  </si>
  <si>
    <t>6-Космонавтов корп.2А</t>
  </si>
  <si>
    <t>4-Шоссейна 2, 4</t>
  </si>
  <si>
    <t>3-Пионерская 10А к.3</t>
  </si>
  <si>
    <t>13-ЦТП</t>
  </si>
  <si>
    <t>14-КНС</t>
  </si>
  <si>
    <t>4-д.7 п.2</t>
  </si>
  <si>
    <t>7-гараж</t>
  </si>
  <si>
    <t>10-д.41 кор.1</t>
  </si>
  <si>
    <t>3-Полевая 6; 8; 9, склад ГОРПО</t>
  </si>
  <si>
    <t>4-Толстого, Гоголя, Спартаковская нечетные, Полевая</t>
  </si>
  <si>
    <t>Аб.</t>
  </si>
  <si>
    <t>2-Гоголя-40</t>
  </si>
  <si>
    <t>3-Полевая 16</t>
  </si>
  <si>
    <t>3-Гагарина 44</t>
  </si>
  <si>
    <t>4-Сакко и Ванцетти 4</t>
  </si>
  <si>
    <t>6-мастерс. ЖКХ</t>
  </si>
  <si>
    <t>8-пр.Циолковского 3-3А</t>
  </si>
  <si>
    <t>1-ЦТП</t>
  </si>
  <si>
    <t>4-Исаева 12/2 ф5</t>
  </si>
  <si>
    <t>1-Чехова 13 ВРУ-1</t>
  </si>
  <si>
    <t>2-Чехова 13 ВРУ-4</t>
  </si>
  <si>
    <t>3-Горького 12А</t>
  </si>
  <si>
    <t>4-Горького 12Б щ-1</t>
  </si>
  <si>
    <t>5-Горького 12Б щ-2</t>
  </si>
  <si>
    <t>7-Чехова 13 ВРУ-3 вв.1</t>
  </si>
  <si>
    <t>1-СПТУ-116</t>
  </si>
  <si>
    <t xml:space="preserve">5-д.35А </t>
  </si>
  <si>
    <t>6-д.31 с.3</t>
  </si>
  <si>
    <t>10-33А с3</t>
  </si>
  <si>
    <t>6-гл.корпус блок А</t>
  </si>
  <si>
    <t>4-Мичурина 2А общежитие</t>
  </si>
  <si>
    <t>6-Мичурина 21А</t>
  </si>
  <si>
    <t>9-Мичурина 21А</t>
  </si>
  <si>
    <t>4-Мичурина 27 кор.1 под.4,5</t>
  </si>
  <si>
    <t>5-Мичурина 27 кор.1 под.4,5</t>
  </si>
  <si>
    <t>6-Мичурина 27 кор.1под.1,2,3</t>
  </si>
  <si>
    <t>5-д.21 сек 1 под.5</t>
  </si>
  <si>
    <t>5-Мичурина д.21 под.5</t>
  </si>
  <si>
    <t>6-д.21 под.2</t>
  </si>
  <si>
    <t>9-д.21под.8</t>
  </si>
  <si>
    <t>3-ВЛ-0,4кВ Маяковского, Ленинская</t>
  </si>
  <si>
    <t>1-ВЛ-0,4кВ</t>
  </si>
  <si>
    <t>левый кабель</t>
  </si>
  <si>
    <t>правый кабель</t>
  </si>
  <si>
    <t>1-Лесная 25</t>
  </si>
  <si>
    <t>1-"Росток"</t>
  </si>
  <si>
    <t>2-"Отдых"</t>
  </si>
  <si>
    <t>1-1-й Спортивный тупик</t>
  </si>
  <si>
    <t>2-Вокзальная 4</t>
  </si>
  <si>
    <t>2-туб.профилакторий</t>
  </si>
  <si>
    <t>6-торговый павильон "Селена"</t>
  </si>
  <si>
    <t>АТС ВРУ панель-2</t>
  </si>
  <si>
    <t>4-ГСК "Юпитер"</t>
  </si>
  <si>
    <t>1-Мод.офисы Ф-3</t>
  </si>
  <si>
    <t>6-ШВ-2 Ф-2</t>
  </si>
  <si>
    <t>7-ШВ-4 ф-6</t>
  </si>
  <si>
    <t>9-Садовая 4Б</t>
  </si>
  <si>
    <t>4-Комсомольская 3</t>
  </si>
  <si>
    <t>авт 1 - стройка АО "Болшево"</t>
  </si>
  <si>
    <t>2-ВЛ-0,4кВ Новая, Колхозный тупик</t>
  </si>
  <si>
    <t>5-ВЛ-0,4кВ Ленина</t>
  </si>
  <si>
    <t>3-Мичурина 7Б</t>
  </si>
  <si>
    <t>7-Коминтерна 3</t>
  </si>
  <si>
    <t>2-д.12</t>
  </si>
  <si>
    <t>8-Галактика ВРУ-3</t>
  </si>
  <si>
    <t>7-торг.дом "Галактика" ВРУ-1</t>
  </si>
  <si>
    <t>2-дет.комбинат №43</t>
  </si>
  <si>
    <t>9-Чехова 13 ВРУ-2 вв.1</t>
  </si>
  <si>
    <t>2-Горького 12Б щ-1</t>
  </si>
  <si>
    <t>1-Горького 12Б щ-2</t>
  </si>
  <si>
    <t>2-Исаева 2 сек 7</t>
  </si>
  <si>
    <t>3-Кооперативная 3</t>
  </si>
  <si>
    <t>4-Исаева 2 сек 7</t>
  </si>
  <si>
    <t>2-д.21Б</t>
  </si>
  <si>
    <t>3-д.21Б ввод 1</t>
  </si>
  <si>
    <t>4-д.21В</t>
  </si>
  <si>
    <t>7-школа №1</t>
  </si>
  <si>
    <t>1-пр. Воровского 5</t>
  </si>
  <si>
    <t>7-детская больница</t>
  </si>
  <si>
    <t>7-Строителей 3, 5</t>
  </si>
  <si>
    <t>3-ВЛ-0,4кВ Рабочая</t>
  </si>
  <si>
    <t>5-гаражи РСУ</t>
  </si>
  <si>
    <t>РУ-0,4кВ абонента</t>
  </si>
  <si>
    <t>1-пожарный пост</t>
  </si>
  <si>
    <t>2-Дом культуры вв.2</t>
  </si>
  <si>
    <t>7-д.20</t>
  </si>
  <si>
    <t>1-Орбита 3</t>
  </si>
  <si>
    <t>1-Орбита-1</t>
  </si>
  <si>
    <t>2-Орбита 4</t>
  </si>
  <si>
    <t>2-Орбита 2</t>
  </si>
  <si>
    <t>1-корпорация "Подлипки"</t>
  </si>
  <si>
    <t>4-Стадионная 5</t>
  </si>
  <si>
    <t>5-корпорация "Подлипки"</t>
  </si>
  <si>
    <t>8-Стадионная 5</t>
  </si>
  <si>
    <t>тп</t>
  </si>
  <si>
    <t>1-ВЗУ</t>
  </si>
  <si>
    <t>3-д/сад</t>
  </si>
  <si>
    <t>Рембыттехника</t>
  </si>
  <si>
    <t>1-Сиреневая</t>
  </si>
  <si>
    <t>7-Звездная 12</t>
  </si>
  <si>
    <t>1- бизнес сити вв.№1</t>
  </si>
  <si>
    <t xml:space="preserve">5-дачи </t>
  </si>
  <si>
    <t>6-КНС-14</t>
  </si>
  <si>
    <t>1-Спартаковская-39</t>
  </si>
  <si>
    <t>9-Гоголя 35</t>
  </si>
  <si>
    <t>1-</t>
  </si>
  <si>
    <t>7-Дзержинского 22</t>
  </si>
  <si>
    <t>8-Дзержинского 20</t>
  </si>
  <si>
    <t xml:space="preserve">1-стационар </t>
  </si>
  <si>
    <t>2-R-к 2эт.</t>
  </si>
  <si>
    <t>2-Гражданская 43А</t>
  </si>
  <si>
    <t>4-Гражданская 41</t>
  </si>
  <si>
    <t>5-Гражданская 43</t>
  </si>
  <si>
    <t>7-КНС</t>
  </si>
  <si>
    <t>10-ВЛ-0,4кВ Гвардейская 3А, 3Б</t>
  </si>
  <si>
    <t>3-Кутузова 42Б</t>
  </si>
  <si>
    <t>1-КНС</t>
  </si>
  <si>
    <t>9-Переключатель №5</t>
  </si>
  <si>
    <t>6-ТОО "Инвариан"</t>
  </si>
  <si>
    <t>1-ООО "Тисс" вв.1</t>
  </si>
  <si>
    <t>2-ООО "Тисс" вв.2</t>
  </si>
  <si>
    <t>2-школа №19</t>
  </si>
  <si>
    <t>3-Мичурина 34-48, 35-49</t>
  </si>
  <si>
    <t>1-Огарева 11; 9; 7; 5 Ломоносова, Герцена, Гоголя 2-14</t>
  </si>
  <si>
    <t>2-ВЛ-0,4кВ Пушкина, Лермонтова, Толстого, Жуковского</t>
  </si>
  <si>
    <t>14-Пушкинская 13 блок К</t>
  </si>
  <si>
    <t>11-Маяковского 6 вв.1</t>
  </si>
  <si>
    <t>12-гараж</t>
  </si>
  <si>
    <t>9-УО</t>
  </si>
  <si>
    <t>2-К.Маркса 18</t>
  </si>
  <si>
    <t>1-Лин 157 ТП8</t>
  </si>
  <si>
    <t>2-д.5</t>
  </si>
  <si>
    <t xml:space="preserve">2-котельная </t>
  </si>
  <si>
    <t>4-стройка</t>
  </si>
  <si>
    <t>6-Пекцеком</t>
  </si>
  <si>
    <t>1- Шмидта</t>
  </si>
  <si>
    <t>1-Ленина 1</t>
  </si>
  <si>
    <t>2-Ленина 7</t>
  </si>
  <si>
    <t>3-Ленина 3</t>
  </si>
  <si>
    <t>2-Садовое тов-во</t>
  </si>
  <si>
    <t>12-Пушкинская 13 бл.Ж</t>
  </si>
  <si>
    <t>2-Кирова вв.1 7-5</t>
  </si>
  <si>
    <t>5-Горького 4Б</t>
  </si>
  <si>
    <t>1-дома Руси</t>
  </si>
  <si>
    <t>7-ЦТП</t>
  </si>
  <si>
    <t>9-д.39 сек 3</t>
  </si>
  <si>
    <t>10-д.39 сек 1</t>
  </si>
  <si>
    <t>11-гараж</t>
  </si>
  <si>
    <t>2-д.5А - Поляк</t>
  </si>
  <si>
    <t>3-ВЛ-0,4кВ д.3А - Островский</t>
  </si>
  <si>
    <t>3-офис банк</t>
  </si>
  <si>
    <t>1-ВЛ-0,4кВ Торговые ряды</t>
  </si>
  <si>
    <t>2-магазин</t>
  </si>
  <si>
    <t>5-АЗС</t>
  </si>
  <si>
    <t xml:space="preserve">5-стройка </t>
  </si>
  <si>
    <t>2-Тихонравова д.18 ВРУ-2</t>
  </si>
  <si>
    <t>3-Тихонраова д.18 ВРУ-1</t>
  </si>
  <si>
    <t>2-Тихонраова д.18 ВРУ-1</t>
  </si>
  <si>
    <t>3-Тихонравова д.18 ВРУ-2</t>
  </si>
  <si>
    <t>5-палатка</t>
  </si>
  <si>
    <t>1-Нестеренко д.4/4-6</t>
  </si>
  <si>
    <t>4-Спартаковская</t>
  </si>
  <si>
    <t>5-Урицкого</t>
  </si>
  <si>
    <t>4-гимназия №3</t>
  </si>
  <si>
    <t>1-Маяковского 18</t>
  </si>
  <si>
    <t>направление</t>
  </si>
  <si>
    <t xml:space="preserve">№ </t>
  </si>
  <si>
    <t>Дата</t>
  </si>
  <si>
    <t xml:space="preserve">Время </t>
  </si>
  <si>
    <t>не печатается</t>
  </si>
  <si>
    <t>4-Космонавтов 37 кор.1</t>
  </si>
  <si>
    <t>5-д.39А</t>
  </si>
  <si>
    <t>6-"Фитнес"</t>
  </si>
  <si>
    <r>
      <t xml:space="preserve">t - </t>
    </r>
    <r>
      <rPr>
        <b/>
        <sz val="10"/>
        <rFont val="Symbol"/>
        <family val="1"/>
        <charset val="2"/>
      </rPr>
      <t>°</t>
    </r>
    <r>
      <rPr>
        <b/>
        <sz val="10"/>
        <rFont val="Arial Cyr"/>
        <family val="2"/>
        <charset val="204"/>
      </rPr>
      <t>С</t>
    </r>
  </si>
  <si>
    <t>13-Пушкинская 13 пентобокс</t>
  </si>
  <si>
    <t>2-Солнечный проезд 6</t>
  </si>
  <si>
    <t>3-Бородинская 16А, 20</t>
  </si>
  <si>
    <t>6-Минина и Пожарского 37</t>
  </si>
  <si>
    <t>5-театр вв.1</t>
  </si>
  <si>
    <t>4-сцена вв.2</t>
  </si>
  <si>
    <t>7-автомойка технология</t>
  </si>
  <si>
    <t>4-автомойка отопление</t>
  </si>
  <si>
    <t>5-Пионерская 51 автостоянка "Мосссад"</t>
  </si>
  <si>
    <t>14-столовая КБ "Химмаш"</t>
  </si>
  <si>
    <t>6-"Метатр" вв.2</t>
  </si>
  <si>
    <t>3-"Метатр" вв.4</t>
  </si>
  <si>
    <t>2-ВЛ-0,4 гараж "Волна"</t>
  </si>
  <si>
    <t>7-Сакко и Ванцетти 10А, 12</t>
  </si>
  <si>
    <t>6-автостоянка</t>
  </si>
  <si>
    <t>2-Гоголя 5</t>
  </si>
  <si>
    <t xml:space="preserve">3-ВЛ-0,4кВ начало ул.Свердлова </t>
  </si>
  <si>
    <t>3-Ленина 1-5-3</t>
  </si>
  <si>
    <t>6-МКС</t>
  </si>
  <si>
    <t>6-Заводская</t>
  </si>
  <si>
    <t>2-Халтурина 1-21; 22; 24</t>
  </si>
  <si>
    <t>7- подмоск ?</t>
  </si>
  <si>
    <t>4-п-н "Селена"</t>
  </si>
  <si>
    <t>1-хоз.корпус</t>
  </si>
  <si>
    <t>2-хоз.проф.туб.</t>
  </si>
  <si>
    <t>3-туб.профилакторий</t>
  </si>
  <si>
    <t>4-Суворова 1</t>
  </si>
  <si>
    <t>9-Болшевское шоссе</t>
  </si>
  <si>
    <t>10-мегафон</t>
  </si>
  <si>
    <t>5-гл.корпус щит 2ШР</t>
  </si>
  <si>
    <t>11-мегафон</t>
  </si>
  <si>
    <t>12-подземный переход</t>
  </si>
  <si>
    <t>4-гл.корп. 2каб.</t>
  </si>
  <si>
    <t>3-АЗС Болшевское шоссе</t>
  </si>
  <si>
    <t>7-Урицкого 3</t>
  </si>
  <si>
    <t>11- насосная морг</t>
  </si>
  <si>
    <t>1-Маяковского 41, 41а, 43а</t>
  </si>
  <si>
    <t>4-Пушкина, Горького, Сосновая аллея</t>
  </si>
  <si>
    <t xml:space="preserve">8-Садовая </t>
  </si>
  <si>
    <t>10-Добролюбова 13-25; Театральная 23-25, 26-32</t>
  </si>
  <si>
    <t>3-Маяковского 18В</t>
  </si>
  <si>
    <t>4-Грабина 3/1</t>
  </si>
  <si>
    <t>2-Кирова 45</t>
  </si>
  <si>
    <t>5-швейный техникум</t>
  </si>
  <si>
    <t>2-д/к №11</t>
  </si>
  <si>
    <t>3-Королева 6</t>
  </si>
  <si>
    <t>4-Королева 2</t>
  </si>
  <si>
    <t>6-Королева 4</t>
  </si>
  <si>
    <t>7-д/к №28</t>
  </si>
  <si>
    <t>10-Королева 2А</t>
  </si>
  <si>
    <t>11-Королева 6б</t>
  </si>
  <si>
    <t>7-ОВД д.29</t>
  </si>
  <si>
    <t>8-ОВД, д.29</t>
  </si>
  <si>
    <t>5-зерновая комп.</t>
  </si>
  <si>
    <t>3-ж/д 1</t>
  </si>
  <si>
    <t>4-ж/д 2</t>
  </si>
  <si>
    <t>1-ж/д 3</t>
  </si>
  <si>
    <t>3-РП-12,13, 15, 16</t>
  </si>
  <si>
    <t>4-РП-4/1, 7/2, 8/1</t>
  </si>
  <si>
    <t>5-РП-6/1, 6/2, 5/1</t>
  </si>
  <si>
    <t>7-РП-11, 14, 10, 9</t>
  </si>
  <si>
    <t>1- ж/д 3</t>
  </si>
  <si>
    <t>2-ж/д 3 паркинг</t>
  </si>
  <si>
    <t>2-ж/д 3, паркинг</t>
  </si>
  <si>
    <t>3-РП-12,13,15,6</t>
  </si>
  <si>
    <t>4-РП-7/1,7/2,8/1,8/2</t>
  </si>
  <si>
    <t>5-РП-6/1,6/2,5/1,5/2</t>
  </si>
  <si>
    <t>6-РП-11,14,10,9</t>
  </si>
  <si>
    <t>6-Садовая 6А, 8А, 8</t>
  </si>
  <si>
    <t>4-Королева 16/5 с14</t>
  </si>
  <si>
    <t>6-Бьюти центр</t>
  </si>
  <si>
    <t>18-газоубежище</t>
  </si>
  <si>
    <t>6-молочная кухня</t>
  </si>
  <si>
    <t>7-Королева 1Б</t>
  </si>
  <si>
    <t>2-Богомолова 4Б</t>
  </si>
  <si>
    <t>6-спорт.комплекс</t>
  </si>
  <si>
    <t>2-Пролетарский тупик 38</t>
  </si>
  <si>
    <t>5-Краснооктябрьская 4А</t>
  </si>
  <si>
    <t>4-ДСК "Красная Новь"</t>
  </si>
  <si>
    <t>2-ул.Военных строителей 1</t>
  </si>
  <si>
    <t>3-д.7</t>
  </si>
  <si>
    <t>6-ул.Военных строителей 4, 10</t>
  </si>
  <si>
    <t>2-в/ч 96663</t>
  </si>
  <si>
    <t>4-Комсомольская 4</t>
  </si>
  <si>
    <t>5-Комсомольская 5</t>
  </si>
  <si>
    <t>13-УКП2</t>
  </si>
  <si>
    <t>8-Суворова 17</t>
  </si>
  <si>
    <t>1-дачи, клуб, проходная</t>
  </si>
  <si>
    <t>2-сов.мин.</t>
  </si>
  <si>
    <t>6-скважина сов.мин.</t>
  </si>
  <si>
    <t>Зеленовод</t>
  </si>
  <si>
    <t>7-Горького 4Б, 4В</t>
  </si>
  <si>
    <t>5-Декабристов, Готвальда</t>
  </si>
  <si>
    <t>3-Ермоловой 6Б</t>
  </si>
  <si>
    <t>2-Коммунальная 32</t>
  </si>
  <si>
    <t>9-Центральная 1-6</t>
  </si>
  <si>
    <t>6-гаражи</t>
  </si>
  <si>
    <t>1-Бурковский проезд 1А</t>
  </si>
  <si>
    <t>5- д.34</t>
  </si>
  <si>
    <t>6-Школьная 32</t>
  </si>
  <si>
    <t>2-ж/д 56</t>
  </si>
  <si>
    <t>4-ИВРУС-2</t>
  </si>
  <si>
    <t>3-ж/д 28 стройка Конюхов</t>
  </si>
  <si>
    <t>6-СНТ "Наука"</t>
  </si>
  <si>
    <t>5-Стройтехинвест</t>
  </si>
  <si>
    <t>1-ВНС-7, ЦТП</t>
  </si>
  <si>
    <t>4-ВНС-7</t>
  </si>
  <si>
    <t>3-РЩ</t>
  </si>
  <si>
    <t>1-мех.цех</t>
  </si>
  <si>
    <t>2-шлиф.цех</t>
  </si>
  <si>
    <t>4-термичка</t>
  </si>
  <si>
    <t>5-ВЛ-0,4кВ Строителей</t>
  </si>
  <si>
    <t xml:space="preserve">6- </t>
  </si>
  <si>
    <t>4-Исаева 6</t>
  </si>
  <si>
    <t>8-освещ.ТП</t>
  </si>
  <si>
    <t>10-Космон. 23А</t>
  </si>
  <si>
    <t>3-Дзержинского 7, 7А, 9А</t>
  </si>
  <si>
    <t>6-Дзержинского 16</t>
  </si>
  <si>
    <t>3-Полевой проезд 8</t>
  </si>
  <si>
    <t>3-деревобраб.цех</t>
  </si>
  <si>
    <t>4-ВЛ-0,4кВ тарн.база</t>
  </si>
  <si>
    <t>5-14 п.2</t>
  </si>
  <si>
    <t>6-АХЗ "Водоканал"</t>
  </si>
  <si>
    <t>9-АХЗ "Водоканал"</t>
  </si>
  <si>
    <t>12-Автостоянка</t>
  </si>
  <si>
    <t>8-Горького 6В</t>
  </si>
  <si>
    <t>7-Горького 6В</t>
  </si>
  <si>
    <t>5-Ермоловой 38</t>
  </si>
  <si>
    <t>6-мол.кухня</t>
  </si>
  <si>
    <t>6-Чехова 13 ВНС</t>
  </si>
  <si>
    <t>10-Подлесная 11</t>
  </si>
  <si>
    <t>9-Подлесная 5А</t>
  </si>
  <si>
    <t>4-Космонавтов 27Б культ-равл.</t>
  </si>
  <si>
    <t>5-Космонавтов 27Б культ-разв.</t>
  </si>
  <si>
    <t>5-м-н "Уют"</t>
  </si>
  <si>
    <t>10-геликон</t>
  </si>
  <si>
    <t>11-собст.нужд</t>
  </si>
  <si>
    <t>16-УО</t>
  </si>
  <si>
    <t>1-Суворова 9Б</t>
  </si>
  <si>
    <t>6-Ермоловой 30</t>
  </si>
  <si>
    <t>1-Б.Комитетская 12</t>
  </si>
  <si>
    <t>6-Б.Комитетская 12</t>
  </si>
  <si>
    <t>2-Нестеренко 4/4</t>
  </si>
  <si>
    <t>15-Советская 24</t>
  </si>
  <si>
    <t>17-Учительская 4</t>
  </si>
  <si>
    <t>2-ж/д 30</t>
  </si>
  <si>
    <t>3-ж/д 16</t>
  </si>
  <si>
    <t>4-ж/д 4</t>
  </si>
  <si>
    <t>5-ж/д 12</t>
  </si>
  <si>
    <t>5-Фабричная 1, 3</t>
  </si>
  <si>
    <t>2-Тарасовская 1</t>
  </si>
  <si>
    <t>3-Фабричная 1, 3</t>
  </si>
  <si>
    <t>5-кафе Фабричная 4</t>
  </si>
  <si>
    <t>1-д.16 п.2</t>
  </si>
  <si>
    <t>3-д.16 п.5</t>
  </si>
  <si>
    <t>5-Метатр Тарасовская 10</t>
  </si>
  <si>
    <t>8-поселок "быт"</t>
  </si>
  <si>
    <t>3-Б.Тарасовская</t>
  </si>
  <si>
    <t>5-Горького 37</t>
  </si>
  <si>
    <t>авт.№5</t>
  </si>
  <si>
    <t>3-стройка Ленина 2</t>
  </si>
  <si>
    <t>2-Тихонравова 30</t>
  </si>
  <si>
    <t>13-кафе</t>
  </si>
  <si>
    <t>11-ПСН №2</t>
  </si>
  <si>
    <t>10-ВНС-35</t>
  </si>
  <si>
    <t>10-Калининградская 6 п.2</t>
  </si>
  <si>
    <t>8-Калининградская 6 п.4</t>
  </si>
  <si>
    <t>1-щит</t>
  </si>
  <si>
    <t>Сосновая аллея 5</t>
  </si>
  <si>
    <t>8-Краснооктябрьская четная</t>
  </si>
  <si>
    <t>9-Свешникова 4</t>
  </si>
  <si>
    <t>3-Хвойная 42А</t>
  </si>
  <si>
    <t>8-Б.Комитетская 6/25 цветы</t>
  </si>
  <si>
    <t>9-Гимназия 3</t>
  </si>
  <si>
    <t>11-Нестеренко 20 п.1</t>
  </si>
  <si>
    <t>1-Тихомировой 10</t>
  </si>
  <si>
    <t>2-Тихомировой 3, 1/21</t>
  </si>
  <si>
    <t>3-Тихомировой 2/23; 4</t>
  </si>
  <si>
    <t>8-Нестеренко, стройка, гаражи</t>
  </si>
  <si>
    <t>5-Тихомировой 13/26, 11</t>
  </si>
  <si>
    <t>6-Тихомировой 27</t>
  </si>
  <si>
    <t>7-Тихомировой 9</t>
  </si>
  <si>
    <t>4-Хмельницкого 33</t>
  </si>
  <si>
    <t>5-Тихонравова д.38/2  с-2</t>
  </si>
  <si>
    <t>1-38/2 с-2 Тихонравова</t>
  </si>
  <si>
    <t>1-УО - ВЛ-0,4кВ</t>
  </si>
  <si>
    <t>1-Светлая</t>
  </si>
  <si>
    <t>7-Огарева 11</t>
  </si>
  <si>
    <t>8-Пушкина, гаражи, Жуковского, Лермонтова</t>
  </si>
  <si>
    <t>4-Пионерская 10</t>
  </si>
  <si>
    <t>8-Пионерская 6б</t>
  </si>
  <si>
    <t>13-Пионерская 8А к.3</t>
  </si>
  <si>
    <t>1-ГСК "Коммунар"</t>
  </si>
  <si>
    <t>3-фидер 1</t>
  </si>
  <si>
    <t>фидер 7</t>
  </si>
  <si>
    <t>фидер 6</t>
  </si>
  <si>
    <t>фидер 9</t>
  </si>
  <si>
    <t>6-ВНС вв.1</t>
  </si>
  <si>
    <t>2-Кафе "ГРОТ"</t>
  </si>
  <si>
    <t>6-Октябрьская 1</t>
  </si>
  <si>
    <t>7-Циолковского м-н "Молочные реки"</t>
  </si>
  <si>
    <t>8-Циолковского 2А под.5</t>
  </si>
  <si>
    <t>9-Циолковского 2А с2</t>
  </si>
  <si>
    <t>2-Терешковой 4</t>
  </si>
  <si>
    <t>3-Октябрьская 12/2</t>
  </si>
  <si>
    <t>4-Терешковой 6</t>
  </si>
  <si>
    <t>1-Кирова 5, 7</t>
  </si>
  <si>
    <t>3-Кирова 54Д</t>
  </si>
  <si>
    <t>4-Кирова 93А</t>
  </si>
  <si>
    <t>3- Пограничников 52А</t>
  </si>
  <si>
    <t>4-ВЛ-0,4кВ Пограничников 46-52</t>
  </si>
  <si>
    <t>6-Циолковского 5</t>
  </si>
  <si>
    <t>2-К.Маркса 13/19</t>
  </si>
  <si>
    <t>1-Болдырева 8; 10</t>
  </si>
  <si>
    <t>3-Болдырева 6</t>
  </si>
  <si>
    <t>4-Циолковского 29</t>
  </si>
  <si>
    <t>6-Циолковского 27</t>
  </si>
  <si>
    <t>3-Богомолова 5</t>
  </si>
  <si>
    <t>2-Коминтерна 16</t>
  </si>
  <si>
    <t>7-Королева 11</t>
  </si>
  <si>
    <t>7-Королева 7Б</t>
  </si>
  <si>
    <t>6-Юнит</t>
  </si>
  <si>
    <t>7-Юнит</t>
  </si>
  <si>
    <t>1-маст. ЖЭКа</t>
  </si>
  <si>
    <t>5-Д/к №15</t>
  </si>
  <si>
    <t>4-Разина 6</t>
  </si>
  <si>
    <t>2-Королева 3Д под.2</t>
  </si>
  <si>
    <t>5-Королева 3Д под.3</t>
  </si>
  <si>
    <t>2- пр-т Королева 5Д ВРУ-1</t>
  </si>
  <si>
    <t>1-пр-т Королева 5Д ВРУ-4</t>
  </si>
  <si>
    <t>2-Цветаевой 27</t>
  </si>
  <si>
    <t>4-Королева 9, 9А</t>
  </si>
  <si>
    <t>5-Королева 11; 13; 15</t>
  </si>
  <si>
    <t>6-Горького 16 корп.1</t>
  </si>
  <si>
    <t>7-стройка мед.центр</t>
  </si>
  <si>
    <t>7-ВЛ-0,4 Журнальная</t>
  </si>
  <si>
    <t>4-ВРУ-2 Журнальная 10</t>
  </si>
  <si>
    <t>17-Метатр</t>
  </si>
  <si>
    <t>4-автостоянка</t>
  </si>
  <si>
    <t>5-Ковчег</t>
  </si>
  <si>
    <t>2-Королева 6</t>
  </si>
  <si>
    <t>9-Королева 2</t>
  </si>
  <si>
    <t>9-Собст.нужд</t>
  </si>
  <si>
    <t>1-м-н Купец</t>
  </si>
  <si>
    <t>18-Советская 26</t>
  </si>
  <si>
    <t>13-закусочная</t>
  </si>
  <si>
    <t>5-Советская 36 ЖКО</t>
  </si>
  <si>
    <t>4-пож.пост</t>
  </si>
  <si>
    <t>3-вентиляция</t>
  </si>
  <si>
    <t>2-Строителей 11</t>
  </si>
  <si>
    <t>6-школа №19</t>
  </si>
  <si>
    <t>7-школа №9</t>
  </si>
  <si>
    <t>3-Строителей 17</t>
  </si>
  <si>
    <t>1-Ватутина 7; 9</t>
  </si>
  <si>
    <t>авт 3 -Щорса д.7</t>
  </si>
  <si>
    <t>Береговая 23</t>
  </si>
  <si>
    <t>Чкаловская</t>
  </si>
  <si>
    <t>3-ВЛ-0,4 Б.Тарасовская 1-37</t>
  </si>
  <si>
    <t>7-Ленина 6 Храм</t>
  </si>
  <si>
    <t>1-ВЛ Набережная</t>
  </si>
  <si>
    <t>3-ВЛ Лесная, 1-й, 2-й, 3-й Лесной переулки</t>
  </si>
  <si>
    <t>4-Набережная 20</t>
  </si>
  <si>
    <t>6-ВЛ Набережная 2А</t>
  </si>
  <si>
    <t>1-ф №1</t>
  </si>
  <si>
    <t>3-ф №3</t>
  </si>
  <si>
    <t>3-Б.Тарасовская д.39-79</t>
  </si>
  <si>
    <t>Ватутина 1/2 корп.В</t>
  </si>
  <si>
    <t>Ватутина 1/2 корп.А</t>
  </si>
  <si>
    <t>Ватутина 1/2 корп.Б</t>
  </si>
  <si>
    <t>8-Шоссейная 3</t>
  </si>
  <si>
    <t>9-кафе ТМА</t>
  </si>
  <si>
    <t>3-Шоссейная 3</t>
  </si>
  <si>
    <t>7-Трудовая 1</t>
  </si>
  <si>
    <t>1-Колхозная пл.</t>
  </si>
  <si>
    <t>3-ГСК "КВАЗАР" вв.2</t>
  </si>
  <si>
    <t>2-ГСК "КВАЗАР" вв.1</t>
  </si>
  <si>
    <t>5-Грабина 8Б</t>
  </si>
  <si>
    <t>7- УО</t>
  </si>
  <si>
    <t>4-Грабина 8Б</t>
  </si>
  <si>
    <t>1-Комитет.лес 11; 12; 13</t>
  </si>
  <si>
    <t>1-Королева 12</t>
  </si>
  <si>
    <t>1-Королева 6В</t>
  </si>
  <si>
    <t>3-Ком.лес 8</t>
  </si>
  <si>
    <t>2-Ком.лес 4</t>
  </si>
  <si>
    <t>4-Ком.лес  3</t>
  </si>
  <si>
    <t>5-Маяковского 15 Щ №2</t>
  </si>
  <si>
    <t>6-15 Щ №1</t>
  </si>
  <si>
    <t xml:space="preserve">4-ВЛ-0,4кВ Школьная </t>
  </si>
  <si>
    <t>2-Цветочная 2А</t>
  </si>
  <si>
    <t>5-Полевая</t>
  </si>
  <si>
    <t>6-Первомайская 15</t>
  </si>
  <si>
    <t>8-Цветочная</t>
  </si>
  <si>
    <t>6-Пролетарская 17/13</t>
  </si>
  <si>
    <t>7-ВЛ-0,4кВ Береговая 9А</t>
  </si>
  <si>
    <t>4-м-н Подмосковье</t>
  </si>
  <si>
    <t>9-ВЛ</t>
  </si>
  <si>
    <t>7-Коммунальная 42</t>
  </si>
  <si>
    <t>8-Коммунальная 38</t>
  </si>
  <si>
    <t>11-автостоянка</t>
  </si>
  <si>
    <t>10-Дзержинского 4</t>
  </si>
  <si>
    <t>1-Дзержинского 6</t>
  </si>
  <si>
    <t>6-Дзержинского 18Б</t>
  </si>
  <si>
    <t>3-Дзержинского 18Б</t>
  </si>
  <si>
    <t>5-д/с №42</t>
  </si>
  <si>
    <t>3-автомойка</t>
  </si>
  <si>
    <t>4-иврус</t>
  </si>
  <si>
    <t>3-Попова 5</t>
  </si>
  <si>
    <t>5-Малышева 1</t>
  </si>
  <si>
    <t>6-Лебедева 4</t>
  </si>
  <si>
    <t>2-ВЕСТА ВРУ-1</t>
  </si>
  <si>
    <t>2-ВЕСТА ВРУ-2</t>
  </si>
  <si>
    <t>2-Стадионная 2А под.1-3</t>
  </si>
  <si>
    <t>3-Стадионная 2 под.4</t>
  </si>
  <si>
    <t>3-Стадионная 2А под.4</t>
  </si>
  <si>
    <t>7-Горького м-н "Андреев"</t>
  </si>
  <si>
    <t>8-Дзержинского 13/2</t>
  </si>
  <si>
    <t>5-Горького 3 по.4-6</t>
  </si>
  <si>
    <t>2-д.30 п.2</t>
  </si>
  <si>
    <t>3-д.30 п.5</t>
  </si>
  <si>
    <t>4-д.30 п.7</t>
  </si>
  <si>
    <t>3-д.30 п.7</t>
  </si>
  <si>
    <t>5-д.30 п.5</t>
  </si>
  <si>
    <t>7-д.30 п.2</t>
  </si>
  <si>
    <t>6-д/к №10</t>
  </si>
  <si>
    <t>6-д.38 п.2</t>
  </si>
  <si>
    <t>5-д.40 п.1</t>
  </si>
  <si>
    <t>1-Молодежная д.1; 2; 5</t>
  </si>
  <si>
    <t>6-Молодежная 4</t>
  </si>
  <si>
    <t>7-Фабричная 4</t>
  </si>
  <si>
    <t>1-Тарасовская 15</t>
  </si>
  <si>
    <t>2-Тарасовская 15</t>
  </si>
  <si>
    <t>3-Молодежная 1 п.5</t>
  </si>
  <si>
    <t>5-Молодежная 3</t>
  </si>
  <si>
    <t>8-Фабричная 4</t>
  </si>
  <si>
    <t>7-Калининградская</t>
  </si>
  <si>
    <t>6-д/с №30 новый корпус</t>
  </si>
  <si>
    <t>7-Калининградская 3</t>
  </si>
  <si>
    <t>6-стадион</t>
  </si>
  <si>
    <t>7-стройка Тарасовская 2</t>
  </si>
  <si>
    <t>2-торг.дом "Костино"</t>
  </si>
  <si>
    <t>6-д/с №16</t>
  </si>
  <si>
    <t>6-Щит пр.</t>
  </si>
  <si>
    <t xml:space="preserve">8-Лучевая </t>
  </si>
  <si>
    <t>2-Стамбет</t>
  </si>
  <si>
    <t>1-ж/д левая сторона</t>
  </si>
  <si>
    <t>2-ж/д правая сторона</t>
  </si>
  <si>
    <t>6-Сосновая аллея 6</t>
  </si>
  <si>
    <t>5-рынок</t>
  </si>
  <si>
    <t>6-Королева 28 п.6 фид.13</t>
  </si>
  <si>
    <t>5-п-ка "Хлеб", обмен валюты (у рынка)</t>
  </si>
  <si>
    <t>4-Королева 28 п.4 фид.5</t>
  </si>
  <si>
    <t>6-д/к №34</t>
  </si>
  <si>
    <t>4-д/к №34</t>
  </si>
  <si>
    <t>3-Исаева 6А</t>
  </si>
  <si>
    <t>1-д/к №31</t>
  </si>
  <si>
    <t>4-Мичурина 2-14, Победы 21-22</t>
  </si>
  <si>
    <t>2-Мичурина 16-32, Чапаева магазин</t>
  </si>
  <si>
    <t>2-Горького 14 п.1</t>
  </si>
  <si>
    <t>8-Космонавтов 29/12 п.4</t>
  </si>
  <si>
    <t>9-Горького 14 п.5</t>
  </si>
  <si>
    <t>2-Космонавтов 29/12 п.2</t>
  </si>
  <si>
    <t>4-Космонавтов 29/12 п.4</t>
  </si>
  <si>
    <t>1-Космонавтов 27 п.2</t>
  </si>
  <si>
    <t>2-Горького 12 п.2</t>
  </si>
  <si>
    <t>1-Баумана 5 п.2</t>
  </si>
  <si>
    <t>2-Баумана 5 п.4</t>
  </si>
  <si>
    <t>2-Баумна 5 п.4</t>
  </si>
  <si>
    <t>5-Космонавтов 14 п.5</t>
  </si>
  <si>
    <t>2-Космонавтов 14 п.2</t>
  </si>
  <si>
    <t>3-Космонавтов 14 п.2</t>
  </si>
  <si>
    <t>4-д.14 п.5</t>
  </si>
  <si>
    <t>5-Победы 38/3</t>
  </si>
  <si>
    <t>13-Автолицей</t>
  </si>
  <si>
    <t>12-Подлесная 11</t>
  </si>
  <si>
    <t>8-д.35 п.1</t>
  </si>
  <si>
    <t>11-д.37А п.3</t>
  </si>
  <si>
    <t>4-д.35 п.3</t>
  </si>
  <si>
    <t>6-д.37А п.3</t>
  </si>
  <si>
    <t>10-Космонавтов 37 к.1</t>
  </si>
  <si>
    <t>12-Космонавтов 37 вв.2</t>
  </si>
  <si>
    <t>3-Космонавтов 33А с3</t>
  </si>
  <si>
    <t>8-Горького 14Б п.6</t>
  </si>
  <si>
    <t>6-39 с1</t>
  </si>
  <si>
    <t>7-Прудная 8, 10</t>
  </si>
  <si>
    <t>2-мех.цех</t>
  </si>
  <si>
    <t>3-шлиф.цех</t>
  </si>
  <si>
    <t>4-терм.уч-к</t>
  </si>
  <si>
    <t>5-терм.уч-к</t>
  </si>
  <si>
    <t>2-Акуловский переключатель 6</t>
  </si>
  <si>
    <t>3-1-я Тракторная 1</t>
  </si>
  <si>
    <t>5-Акуловский переключатель 6</t>
  </si>
  <si>
    <t>Колхозная 9 (Абносов)</t>
  </si>
  <si>
    <t>1-Кирова 93/13</t>
  </si>
  <si>
    <t>3-ВЛ-0,4кВ Центральная 9</t>
  </si>
  <si>
    <t>5-ГРП</t>
  </si>
  <si>
    <t>6-КПП1</t>
  </si>
  <si>
    <t>7-КПП2</t>
  </si>
  <si>
    <t>5-КПП2</t>
  </si>
  <si>
    <t>8-котельная</t>
  </si>
  <si>
    <t>11-КНС Нахимова</t>
  </si>
  <si>
    <t>5-Пушкинская 15 с11</t>
  </si>
  <si>
    <t>5-1+Z10</t>
  </si>
  <si>
    <t>______________Давыдов С.А.</t>
  </si>
  <si>
    <t>8- Ангар УЖКХ вв.1</t>
  </si>
  <si>
    <t>9-ангар вв.2</t>
  </si>
  <si>
    <t>2-ООО "Прогресс"</t>
  </si>
  <si>
    <t>1-МКС</t>
  </si>
  <si>
    <t>1-Дворцовая 4 п.1-2</t>
  </si>
  <si>
    <t>3-Дворцовая 4 п.3-4</t>
  </si>
  <si>
    <t>2-Коммунальная 28 п.3-4</t>
  </si>
  <si>
    <t>3-Подлипки ТВ</t>
  </si>
  <si>
    <t>3-Дзержинского 8Б</t>
  </si>
  <si>
    <t>12-Дзержинского 4</t>
  </si>
  <si>
    <t>4-магазин №68</t>
  </si>
  <si>
    <t>5-Ленина, 4вв.2  ВОХР</t>
  </si>
  <si>
    <t>6-Ленина 2В АЗС</t>
  </si>
  <si>
    <t>9-подз.гараж "Строитель"</t>
  </si>
  <si>
    <t>2-ЗАО "Промтехэксплуатация"</t>
  </si>
  <si>
    <t>2-насосная, морг</t>
  </si>
  <si>
    <t>8-Гагарина 22, д/сад №25</t>
  </si>
  <si>
    <t>9-Гагарина 22, д/сад №25</t>
  </si>
  <si>
    <t>10-Богомолова 4 налоговая</t>
  </si>
  <si>
    <t>Линия 2 вв.1</t>
  </si>
  <si>
    <t>Линия 2 вв.2</t>
  </si>
  <si>
    <t>2-ГСК "Коммунар 2"</t>
  </si>
  <si>
    <t>4-ГСК "Коммунар 1"</t>
  </si>
  <si>
    <t>3-ГСК "ЭМКА"</t>
  </si>
  <si>
    <t>1-Фрунзенский тупик 1А вв.1</t>
  </si>
  <si>
    <t>2-Фрунзенский тупик 1А вв.2</t>
  </si>
  <si>
    <t>5-ШВ-3 ф-3</t>
  </si>
  <si>
    <t>6-ШВ-2 ф-р 1</t>
  </si>
  <si>
    <t>7-ШВ 4 ф-р 5</t>
  </si>
  <si>
    <t>4-Мод.оф. Пот. Ф.3ШВ-3</t>
  </si>
  <si>
    <t>2-ШВ-3 ф.4</t>
  </si>
  <si>
    <t>3-ШВ-2 Ф-2</t>
  </si>
  <si>
    <t>4-ШВ-4 Ф-6</t>
  </si>
  <si>
    <t>1-Тихонравова 36 с5</t>
  </si>
  <si>
    <t>2-Лесная 17 с1</t>
  </si>
  <si>
    <t>3-Лесная 17 с2</t>
  </si>
  <si>
    <t>4-Лесная 17 с5</t>
  </si>
  <si>
    <t>5-Лесная 17 с3</t>
  </si>
  <si>
    <t>6-Лесная 19 с1</t>
  </si>
  <si>
    <t xml:space="preserve">7-Лесная 19 с2 </t>
  </si>
  <si>
    <t>8-Лесная 19 с2</t>
  </si>
  <si>
    <t>9-Лесная 21 с3</t>
  </si>
  <si>
    <t>10-Лесная 21 с1</t>
  </si>
  <si>
    <t>11-Тихонравова 36 с3</t>
  </si>
  <si>
    <t>12-Тихонравова 36 с1</t>
  </si>
  <si>
    <t>13-аптека</t>
  </si>
  <si>
    <t>1-Лесная 17 п.2</t>
  </si>
  <si>
    <t>2-Лесная 17 п.5</t>
  </si>
  <si>
    <t>3-Лесная 17 п.1</t>
  </si>
  <si>
    <t>4-Лесная 17 п.3</t>
  </si>
  <si>
    <t>5-Лесная 19 с-1</t>
  </si>
  <si>
    <t>6-Лесная 19 с-3</t>
  </si>
  <si>
    <t>7-Лесная 21 п.1</t>
  </si>
  <si>
    <t>10-Тихонравова 36 с-1</t>
  </si>
  <si>
    <t>11-Тихонравова 36 с-3</t>
  </si>
  <si>
    <t>12-Тихонравова 36 с-5</t>
  </si>
  <si>
    <t>14-Лесная 19п.3</t>
  </si>
  <si>
    <t>3-Тихонравова 32</t>
  </si>
  <si>
    <t>4-Тихонравова 28</t>
  </si>
  <si>
    <t>5-Парковая 3 п-4</t>
  </si>
  <si>
    <t>6-Парковая 3 под.2</t>
  </si>
  <si>
    <t>10-Пионерская 6 п.1</t>
  </si>
  <si>
    <t>11-Лесная 15/5 п-3</t>
  </si>
  <si>
    <t>12-Пионерская 4</t>
  </si>
  <si>
    <t>2-Тихонравова 32</t>
  </si>
  <si>
    <t>3-Лесная 15/5 п-1</t>
  </si>
  <si>
    <t>4-Пионерская 6 п-3</t>
  </si>
  <si>
    <t>6-Пионерская 4</t>
  </si>
  <si>
    <t>8-Тихонравова 28</t>
  </si>
  <si>
    <t>10-Тихонравова 30</t>
  </si>
  <si>
    <t>11-Парковая 3 п-2</t>
  </si>
  <si>
    <t>12-Парковая 3 под.4</t>
  </si>
  <si>
    <t>1-торговые ряды</t>
  </si>
  <si>
    <t>8-Пионерская 6 п.5</t>
  </si>
  <si>
    <t>1-Пионерская 6 п-4</t>
  </si>
  <si>
    <t>7-Парковая 3 п.1</t>
  </si>
  <si>
    <t>17-продукты</t>
  </si>
  <si>
    <t>4-Тихонравова 42 с3</t>
  </si>
  <si>
    <t>5-Тихонравова 42 с2</t>
  </si>
  <si>
    <t>2-Комитетская 1</t>
  </si>
  <si>
    <t>5-Тихонравова 42</t>
  </si>
  <si>
    <t>1-Декабристов 8 ВРУ-2</t>
  </si>
  <si>
    <t>2-Декабристов 8 ВРУ-1</t>
  </si>
  <si>
    <t>4-Декабристов 8 ВНС</t>
  </si>
  <si>
    <t>5-Декабристов 8 ЦТП</t>
  </si>
  <si>
    <t>6-Декабристов 6/8 ВНС</t>
  </si>
  <si>
    <t>9-подземные гаражи Декабристов 8</t>
  </si>
  <si>
    <t>1-Декабристов 8 ВРУ-1</t>
  </si>
  <si>
    <t>3-Декабристов 8 ЦТП</t>
  </si>
  <si>
    <t>2-Декабристов 8 ВРУ-2</t>
  </si>
  <si>
    <t>6-Декабристов 6/8 ЦТП</t>
  </si>
  <si>
    <t>7-подземные гаражи Декабристов 8</t>
  </si>
  <si>
    <t>1-ж/д 1/6 к.5</t>
  </si>
  <si>
    <t>2-Матросова 1/6 ВНС</t>
  </si>
  <si>
    <t>3-Матросова 1/6 к.5 офисы</t>
  </si>
  <si>
    <t>7-Декабристов 6/8 офис</t>
  </si>
  <si>
    <t>1-Матросова 1/6 к.5</t>
  </si>
  <si>
    <t>2-Декабристов 6/8 к.3 ВРУ-3</t>
  </si>
  <si>
    <t>3-Декабристов 6/8 к.3 ВРУ-1</t>
  </si>
  <si>
    <t>4-Матросова 1/6 к.5 ВНС</t>
  </si>
  <si>
    <t>5-Матросова 1/6 к.5 офисы</t>
  </si>
  <si>
    <t>7-Декабристов 6/8 к.3 офисы</t>
  </si>
  <si>
    <t>10-стройка д/сада</t>
  </si>
  <si>
    <t>6-Первом.2-магазин</t>
  </si>
  <si>
    <t>1-гл. корпус</t>
  </si>
  <si>
    <t>2-д/сад №40</t>
  </si>
  <si>
    <t>6-д/сад №40</t>
  </si>
  <si>
    <t>2-торг.п-н  ООО "АМИС"</t>
  </si>
  <si>
    <t>6-автомагазин</t>
  </si>
  <si>
    <t>мрп</t>
  </si>
  <si>
    <t>3-лин 6</t>
  </si>
  <si>
    <t>1- лин 3</t>
  </si>
  <si>
    <t>2-лин 4</t>
  </si>
  <si>
    <t>4-лин 8</t>
  </si>
  <si>
    <t>5-Щит цеха оцинковки</t>
  </si>
  <si>
    <t>6-АБК лин 13</t>
  </si>
  <si>
    <t>7-ЩСН лин 14</t>
  </si>
  <si>
    <t>8-лин 16</t>
  </si>
  <si>
    <t>2-комната электрика</t>
  </si>
  <si>
    <t>3-АБК лин 29</t>
  </si>
  <si>
    <t>4-мех.цех лин 30</t>
  </si>
  <si>
    <t>5-БСК лин 32</t>
  </si>
  <si>
    <t>3-произв.корп.1</t>
  </si>
  <si>
    <t>4-произв. Корп.2</t>
  </si>
  <si>
    <t>5- админ.корп.</t>
  </si>
  <si>
    <t>6- мех.мастер.</t>
  </si>
  <si>
    <t>7- админ.корп.2</t>
  </si>
  <si>
    <t>8- мех.корп.2</t>
  </si>
  <si>
    <t>6-д.20 м-н одежда "СИТИ" "ВЕСТА"</t>
  </si>
  <si>
    <t>3-Королева 3Д п.3</t>
  </si>
  <si>
    <t>8-стройка Книжная 7/1</t>
  </si>
  <si>
    <t>7-линия 3 сады</t>
  </si>
  <si>
    <t>3-Линия 4</t>
  </si>
  <si>
    <t>4-ф4 - 2т</t>
  </si>
  <si>
    <t>5-ф5 - 3т</t>
  </si>
  <si>
    <t>5-Торсада б/надписи</t>
  </si>
  <si>
    <t>1-стройка "Олимп"</t>
  </si>
  <si>
    <t>7-выст. Павильон</t>
  </si>
  <si>
    <t>2-торг.п-ны "У Палыча", "Меха Россиии"</t>
  </si>
  <si>
    <t>3-Космонавтов 13</t>
  </si>
  <si>
    <t>6-д/сад</t>
  </si>
  <si>
    <t>4-Сакко и Ванцетти 30А</t>
  </si>
  <si>
    <t>6-Сакко и Ванцетти 30</t>
  </si>
  <si>
    <t>2-Сакко и Ванцетти 30Б</t>
  </si>
  <si>
    <t>7-Сакко и Ванцетти 32</t>
  </si>
  <si>
    <t>3- пр-т Королева 5Д ВРУ-3</t>
  </si>
  <si>
    <t>4 пр-т Королева 5Д ВРУ-2</t>
  </si>
  <si>
    <t>5- пр-т Королева 5Д ВРУ-6</t>
  </si>
  <si>
    <t>6- пр-т Королева 5Д ВРУ-7</t>
  </si>
  <si>
    <t>7- пр-т Королева 5Д ВРУ-5</t>
  </si>
  <si>
    <t>8- пр-т Королева 5Д ВРУ-8</t>
  </si>
  <si>
    <t>9- пр-т Королева 5Д ВРУ-10</t>
  </si>
  <si>
    <t>10- пр-т Королева 5Д ВРУ-9</t>
  </si>
  <si>
    <t>1-пр-т Королева 5Д ВРУ-9</t>
  </si>
  <si>
    <t>2-пр-т Королева 5Д ВРУ-10</t>
  </si>
  <si>
    <t>3-пр-т Королева 5Д ВРУ-8</t>
  </si>
  <si>
    <t>4- пр-т Королева 5Д ВРУ-5</t>
  </si>
  <si>
    <t>5-пр-т Королева 5Д ВРУ-7</t>
  </si>
  <si>
    <t>6-пр-т Королева 5Д ВРУ-6</t>
  </si>
  <si>
    <t>7-пр-т Королева 5Д ВРУ-4</t>
  </si>
  <si>
    <t>8-пр-т Королева 5Д ВРУ-1</t>
  </si>
  <si>
    <t>9-пр-т Королева 5Д ВРУ-3</t>
  </si>
  <si>
    <t>10-пр-т Королева 5Д ВРУ-2</t>
  </si>
  <si>
    <t>4-старое ТП</t>
  </si>
  <si>
    <t>6-насос ж/д 4</t>
  </si>
  <si>
    <t>7-ж/д 8</t>
  </si>
  <si>
    <t>8-ж/д 2</t>
  </si>
  <si>
    <t>6-автошкола "Калита"</t>
  </si>
  <si>
    <t>7-Победы 47А</t>
  </si>
  <si>
    <t>2-магагзин</t>
  </si>
  <si>
    <t>5-Советская 17-25, 20-24, 22/15</t>
  </si>
  <si>
    <t>5-Б.тупик 7</t>
  </si>
  <si>
    <t>6-Октябрьская 1 м-н</t>
  </si>
  <si>
    <t>3-Сосновый бор 7</t>
  </si>
  <si>
    <t>оп.20  уч-к 1-9</t>
  </si>
  <si>
    <t>оп.20 уч-к 10-18</t>
  </si>
  <si>
    <t>Солнечная 25 1Б-1А</t>
  </si>
  <si>
    <t>10-ВЛ-0,4 Полевая1, 5А</t>
  </si>
  <si>
    <t>11-Советская 4</t>
  </si>
  <si>
    <t>6-Речная 4-6 ВНС-32</t>
  </si>
  <si>
    <t>уч-к</t>
  </si>
  <si>
    <t>2-Прудная 8-10</t>
  </si>
  <si>
    <t>3-Вадим</t>
  </si>
  <si>
    <t>8-КАС-5</t>
  </si>
  <si>
    <t>2-Дзержинского 32</t>
  </si>
  <si>
    <t>4-Дзержинского 25, 27</t>
  </si>
  <si>
    <t>1-Дзержинского 28</t>
  </si>
  <si>
    <t>3-Орджоникидзе 30А</t>
  </si>
  <si>
    <t>4-Музей Ленина</t>
  </si>
  <si>
    <t>6-цех 16</t>
  </si>
  <si>
    <t>8-дом садовника</t>
  </si>
  <si>
    <t>4-Краснооктябрьская 3В</t>
  </si>
  <si>
    <t>3-Щорса 7</t>
  </si>
  <si>
    <t>5-Маяковского 18А</t>
  </si>
  <si>
    <t>6-Маяковского18Б</t>
  </si>
  <si>
    <t>1-Маяковского 18А к.4</t>
  </si>
  <si>
    <t>2-Маяковского 18Б</t>
  </si>
  <si>
    <t>1-Пушкинская 15 с2</t>
  </si>
  <si>
    <t>13-Советская 26</t>
  </si>
  <si>
    <t>2-д/сад №37</t>
  </si>
  <si>
    <t>6-д/сад №37</t>
  </si>
  <si>
    <t>1-д/сад</t>
  </si>
  <si>
    <t>4-Нестеренко 25</t>
  </si>
  <si>
    <t>3-Нестеренко 19, гаражи, стройка</t>
  </si>
  <si>
    <t>8-милиция УФМС</t>
  </si>
  <si>
    <t>3-ОУС "Луч"</t>
  </si>
  <si>
    <t>2-ОУС "Луч"</t>
  </si>
  <si>
    <t>6-д.16А</t>
  </si>
  <si>
    <t>9-СВЛ ангар</t>
  </si>
  <si>
    <t>4-Первомайская  8</t>
  </si>
  <si>
    <t>3-УКП 1</t>
  </si>
  <si>
    <t>4-Дружба уч-ки 270, 290 . . .</t>
  </si>
  <si>
    <t>5-Дружба уч.76</t>
  </si>
  <si>
    <t>7-КНС 14</t>
  </si>
  <si>
    <t>4-3 этаж</t>
  </si>
  <si>
    <t>4-д.10/11</t>
  </si>
  <si>
    <t>3-очистные</t>
  </si>
  <si>
    <t>5-Книжная 21, 3/2, 14</t>
  </si>
  <si>
    <t>1-Космонавтов 29/12 п.2</t>
  </si>
  <si>
    <t>8-д.31 с.1</t>
  </si>
  <si>
    <t>1-Свердлова</t>
  </si>
  <si>
    <t>3-Цветочный проезд</t>
  </si>
  <si>
    <t>5-Калининградская 6</t>
  </si>
  <si>
    <t>2-Краснооктябрьская 32Г</t>
  </si>
  <si>
    <t>8-молочные реки</t>
  </si>
  <si>
    <t>4-спальный корпус</t>
  </si>
  <si>
    <t>8-Горького 41</t>
  </si>
  <si>
    <t>2-Сосоновый бор 12 к1</t>
  </si>
  <si>
    <t>5-Сосновый бор 12 к.3</t>
  </si>
  <si>
    <t xml:space="preserve">3-Сосоновый бор 12 к.5 </t>
  </si>
  <si>
    <t>4-Сосновый бор 12 к.2</t>
  </si>
  <si>
    <t>1-ГСК "Заря2</t>
  </si>
  <si>
    <t>3-Военных строителей 2-4</t>
  </si>
  <si>
    <t>4-Мечта</t>
  </si>
  <si>
    <t>5-Военных строителей 1</t>
  </si>
  <si>
    <t>8-Военных строителей 12, 14</t>
  </si>
  <si>
    <t>2-Военных строителей 10</t>
  </si>
  <si>
    <t>7-Военных строителей 5-3</t>
  </si>
  <si>
    <t>8-Военных строителей 4-2</t>
  </si>
  <si>
    <t>2-Тарасовская 25</t>
  </si>
  <si>
    <t>4-КРАН</t>
  </si>
  <si>
    <t>5-Горького 14Б п.3</t>
  </si>
  <si>
    <t>8-Подлесная 3В</t>
  </si>
  <si>
    <t>8-торг.п-ка</t>
  </si>
  <si>
    <t>2-ГОРПО</t>
  </si>
  <si>
    <t>1-автолицей "Калита"</t>
  </si>
  <si>
    <t>4-Суворова 6</t>
  </si>
  <si>
    <t>9-Космонавтов 23А</t>
  </si>
  <si>
    <t>3-Пионерский проезд 2А кв.4</t>
  </si>
  <si>
    <t>1-Богомолова 3А</t>
  </si>
  <si>
    <t>4-Терешковой 10</t>
  </si>
  <si>
    <t>1-Богомолова 5</t>
  </si>
  <si>
    <t>2-Богомолова 3А</t>
  </si>
  <si>
    <t>4-Богомолова 3</t>
  </si>
  <si>
    <t>5-Гагарина 26</t>
  </si>
  <si>
    <t>6-Д/с 23</t>
  </si>
  <si>
    <t>10-Коммунистическая 10(гостиница)</t>
  </si>
  <si>
    <t>7-Комсомольская 18,18А</t>
  </si>
  <si>
    <t>2-ИВРУС-2</t>
  </si>
  <si>
    <t>6-Гагарина 18</t>
  </si>
  <si>
    <t>1-Циолковского 14/16</t>
  </si>
  <si>
    <t>5-Циолковского 6/12-Окт.13</t>
  </si>
  <si>
    <t>3-магазин Рандеву</t>
  </si>
  <si>
    <t>1-Пластика С ввод-1</t>
  </si>
  <si>
    <t>2-Горького 25А,Б</t>
  </si>
  <si>
    <t>3-Матросова 3А, 5А</t>
  </si>
  <si>
    <t>1-Дет.сад</t>
  </si>
  <si>
    <t>2-Котельная</t>
  </si>
  <si>
    <t>3-Ателье</t>
  </si>
  <si>
    <t>4-Пластика С ввод-2</t>
  </si>
  <si>
    <t>5-Матросова, Строителей</t>
  </si>
  <si>
    <t>1-школа в1 ВРУ-2</t>
  </si>
  <si>
    <t>2-ЦТП вв.1</t>
  </si>
  <si>
    <t>3--Циолковского 7</t>
  </si>
  <si>
    <t>4--ВНС вв.1</t>
  </si>
  <si>
    <t>5-Коминтерна 12</t>
  </si>
  <si>
    <t>6--Коминтерна 14</t>
  </si>
  <si>
    <t>8-Калинина 6А в 1</t>
  </si>
  <si>
    <t>9-Коминтерна 10 в 1</t>
  </si>
  <si>
    <t>10-Циолковского 1/8</t>
  </si>
  <si>
    <t>12-Коминтерна 12 в 1</t>
  </si>
  <si>
    <t>1-Калинина 6А в 2</t>
  </si>
  <si>
    <t>2- Коминтерна 12</t>
  </si>
  <si>
    <t>7-Калинина 6В в 1</t>
  </si>
  <si>
    <t>3-школа в 2 ВРУ-1</t>
  </si>
  <si>
    <t>4-Коминтерна 14</t>
  </si>
  <si>
    <t>5-Коминтерна 10 в 2</t>
  </si>
  <si>
    <t>7-школа в 2 ВРУ-2</t>
  </si>
  <si>
    <t>8-Калинина 6В в 2</t>
  </si>
  <si>
    <t>9-Циолковского 7</t>
  </si>
  <si>
    <t>12-ЦТП в 2</t>
  </si>
  <si>
    <t>13-ВНС в 2</t>
  </si>
  <si>
    <t>3-Октябрьская 3(общежитие)</t>
  </si>
  <si>
    <t xml:space="preserve">11-стомат. пол-ка в 2 </t>
  </si>
  <si>
    <t>6-школа №1 КИУЭС</t>
  </si>
  <si>
    <t>2-фабрика-кухня,мясн. произ-во</t>
  </si>
  <si>
    <t>8-ф-ка-кухня мясн. произв-во</t>
  </si>
  <si>
    <t>3-палатка АИФ</t>
  </si>
  <si>
    <t>4-депо</t>
  </si>
  <si>
    <t>9-АСКУ 3</t>
  </si>
  <si>
    <t>2-палатка</t>
  </si>
  <si>
    <t>6-Болдырева 5</t>
  </si>
  <si>
    <t>1-парк, админ.,кафе</t>
  </si>
  <si>
    <t>1-ООО "Надежда" (СМУ-10)</t>
  </si>
  <si>
    <t>2-Пионерская 10 ВОХР</t>
  </si>
  <si>
    <t>8-Пионерская 10 общ.</t>
  </si>
  <si>
    <t>3-Лом. 7,"ВЕСТА", "РАПИД"</t>
  </si>
  <si>
    <t>6-ООО "Надежда" (СМУ-10)</t>
  </si>
  <si>
    <t>1-мемориал, проезд Маяковского 3, 5</t>
  </si>
  <si>
    <t>9-Фрунзе 1В  нежилые помещения</t>
  </si>
  <si>
    <t>9-Фрунзе 1В неж. помещ.</t>
  </si>
  <si>
    <t>3-подземн. гаражи</t>
  </si>
  <si>
    <t xml:space="preserve">1-Ленина 25А </t>
  </si>
  <si>
    <t xml:space="preserve">2-Ленина 25Б </t>
  </si>
  <si>
    <t>4-Ленина 25Б                 ОТКЛ</t>
  </si>
  <si>
    <t xml:space="preserve">1-Ленина 25Б </t>
  </si>
  <si>
    <t xml:space="preserve">2-Ленина 25А </t>
  </si>
  <si>
    <t xml:space="preserve">4-Ленина 25Б </t>
  </si>
  <si>
    <t>3-Плеханова 1А-Е</t>
  </si>
  <si>
    <t>10-соник ДУО  вв.1</t>
  </si>
  <si>
    <t>1-Третьяков., Спартаковская, Пожарского 1-33</t>
  </si>
  <si>
    <t>2-Филатова четн.</t>
  </si>
  <si>
    <t>3-Минина и Пожарского 25</t>
  </si>
  <si>
    <t>4-Володарского</t>
  </si>
  <si>
    <t>5Филатова нечет.</t>
  </si>
  <si>
    <t>7-Ленинградская 10-10А</t>
  </si>
  <si>
    <t>8-Хмельницкого 18</t>
  </si>
  <si>
    <t>9-Серафимовича 10-12</t>
  </si>
  <si>
    <t>1-Александрова 2-34</t>
  </si>
  <si>
    <t>2-Александрова 2-23</t>
  </si>
  <si>
    <t>5-Народная1-37,Мин. И Пож.36-44</t>
  </si>
  <si>
    <t>9-Вахтан1-34, Б.Хмельн.27-34,Плех.2</t>
  </si>
  <si>
    <t>3-Насосная</t>
  </si>
  <si>
    <t>1-Коттеджный пос.</t>
  </si>
  <si>
    <t>2-Коттеджный пос.</t>
  </si>
  <si>
    <t xml:space="preserve">3-УО </t>
  </si>
  <si>
    <t>2-Полевая 104</t>
  </si>
  <si>
    <t>1-Ленина,4 в.1 ВОХР      ОТКЛ</t>
  </si>
  <si>
    <t>4-Циолковского 25-27</t>
  </si>
  <si>
    <t>4- магазин "хоз.товары"</t>
  </si>
  <si>
    <t>3-гостиница</t>
  </si>
  <si>
    <t>9-Автомат Болдырева</t>
  </si>
  <si>
    <t>4-Октябрьский бульвар щит 1 ВРУ-2</t>
  </si>
  <si>
    <t>5-Октябрьский бульвар щит 2 ВРУ-4</t>
  </si>
  <si>
    <t>6-Октябрьский бульвар щит 1 ВРУ-1</t>
  </si>
  <si>
    <t>7-пл. Победы</t>
  </si>
  <si>
    <t>6-УО, гаражи</t>
  </si>
  <si>
    <t>5-летний кинотеатр (парк)</t>
  </si>
  <si>
    <t>2-кинотеатр (парк)</t>
  </si>
  <si>
    <t>5-К.Маркса 3, 5</t>
  </si>
  <si>
    <t>6-поликлиника</t>
  </si>
  <si>
    <t>6-Калинина 4</t>
  </si>
  <si>
    <t>9- УО</t>
  </si>
  <si>
    <t>1-ООО "Слобода"</t>
  </si>
  <si>
    <t>1-офис "Веста"</t>
  </si>
  <si>
    <t>4-гаражи 1</t>
  </si>
  <si>
    <t>5-гаражи 2</t>
  </si>
  <si>
    <t>3-УМОЦ Грабина 2А</t>
  </si>
  <si>
    <t>2-Павлова 2,4,6</t>
  </si>
  <si>
    <t>1-дренаж 1</t>
  </si>
  <si>
    <t>2-дренаж 2</t>
  </si>
  <si>
    <t>6-Пионерская 10</t>
  </si>
  <si>
    <t>5-магазин 68, д.35</t>
  </si>
  <si>
    <t>4-Пионерская 37Б, дет.сад №22</t>
  </si>
  <si>
    <t>3-д/сад "Юбилейный" (№18)</t>
  </si>
  <si>
    <t>2-д/сад "Юбилейный"(№18)</t>
  </si>
  <si>
    <t>7-ГАЗКОМ</t>
  </si>
  <si>
    <t xml:space="preserve">5-Пионерская 8А к.1 </t>
  </si>
  <si>
    <t>4-Пионерская 8А к.1</t>
  </si>
  <si>
    <t>5-Пионерская 8А к.2</t>
  </si>
  <si>
    <t>7-"Пятёрочка"</t>
  </si>
  <si>
    <t>1- Стройка</t>
  </si>
  <si>
    <t>7-автостоянка</t>
  </si>
  <si>
    <t>4-50 лет ВЛКСМ 13, СиВ 20,22</t>
  </si>
  <si>
    <t>5-д/с №20</t>
  </si>
  <si>
    <t>6-ВЕСТА</t>
  </si>
  <si>
    <t>7-50 лет ВЛКСМ 6/18</t>
  </si>
  <si>
    <t>8-50лет ВЛКСМ 4 вв.2</t>
  </si>
  <si>
    <t>4-Королёва 6А общежитие, гостиница</t>
  </si>
  <si>
    <t>5-Королёва 4Б д/комбинат №28</t>
  </si>
  <si>
    <t>5-Циолковского 1/7 Панда</t>
  </si>
  <si>
    <t>1-школа 17 блок Б</t>
  </si>
  <si>
    <t>3-школа 17блок Е</t>
  </si>
  <si>
    <t>8-школа 17 блок Е</t>
  </si>
  <si>
    <t>1-п-н "Хлеб"</t>
  </si>
  <si>
    <t>2-Мойка</t>
  </si>
  <si>
    <t>3-ГСК "Юпитер"</t>
  </si>
  <si>
    <t>7-Пролетар. тупик, Солнеч. 4А</t>
  </si>
  <si>
    <t>2-МКС</t>
  </si>
  <si>
    <t>3-ул.Кирова</t>
  </si>
  <si>
    <t>4-ул.Кирова Ф-14</t>
  </si>
  <si>
    <t>2-пр-кт Королева 20А вв2</t>
  </si>
  <si>
    <t>10-Королева 20</t>
  </si>
  <si>
    <t>3-ВЛ 0,4кВ Болшевское шоссе (отключ)</t>
  </si>
  <si>
    <t>8-Северная 10</t>
  </si>
  <si>
    <t>4-ЗАО упр. перспект. технолог.</t>
  </si>
  <si>
    <t>7-ООО Техновектор</t>
  </si>
  <si>
    <t>8-д/с</t>
  </si>
  <si>
    <t>3-Комсомольская 7А-7-9-(9А)</t>
  </si>
  <si>
    <t>4-Комсомольская 9А(-7А-7-9)</t>
  </si>
  <si>
    <t>2-Павильоны рынка</t>
  </si>
  <si>
    <t>5-Грабина 20А, 18А</t>
  </si>
  <si>
    <t>перемычка.автомат</t>
  </si>
  <si>
    <t>ОТКЛ за долги</t>
  </si>
  <si>
    <t>7-д/сад 33,д.9-10-Ком. лес</t>
  </si>
  <si>
    <t>АТС ВРУ панель-5</t>
  </si>
  <si>
    <r>
      <t xml:space="preserve">тр-р №2   </t>
    </r>
    <r>
      <rPr>
        <sz val="10"/>
        <color indexed="10"/>
        <rFont val="Arial Cyr"/>
        <family val="2"/>
        <charset val="204"/>
      </rPr>
      <t>ОТКЛ</t>
    </r>
  </si>
  <si>
    <r>
      <t>3-д/с №33</t>
    </r>
    <r>
      <rPr>
        <sz val="10"/>
        <rFont val="Arial Cyr"/>
        <family val="2"/>
        <charset val="204"/>
      </rPr>
      <t>; д.9-10 вв.1 Ком. лес</t>
    </r>
  </si>
  <si>
    <r>
      <t xml:space="preserve">тр-р №1        </t>
    </r>
    <r>
      <rPr>
        <sz val="10"/>
        <color indexed="10"/>
        <rFont val="Arial Cyr"/>
        <family val="2"/>
        <charset val="204"/>
      </rPr>
      <t>ОТКЛ</t>
    </r>
  </si>
  <si>
    <t>2-без надписи (торсада)</t>
  </si>
  <si>
    <t>6-школа</t>
  </si>
  <si>
    <t>5-скорая помощь,прач, пищебл.</t>
  </si>
  <si>
    <t>1-Садовая 26-10, Солнечная</t>
  </si>
  <si>
    <t>4-Солнечная 12,14, Клары Цеткин(лев.ст.)</t>
  </si>
  <si>
    <t>6-Клары Цеткин(правая сторона)</t>
  </si>
  <si>
    <t xml:space="preserve">2-Ломоносова </t>
  </si>
  <si>
    <t>7-Ульянова 23А, Ломоносова-9</t>
  </si>
  <si>
    <t>6-Гранель</t>
  </si>
  <si>
    <t>2-ВЛ-0,4кВ Вокзальная 5-25,64-6-10</t>
  </si>
  <si>
    <t>2-силикатная 67 склад.корпус</t>
  </si>
  <si>
    <t>3-силикатная 63 стр 2</t>
  </si>
  <si>
    <t>4-силикатная 63 в-д 2</t>
  </si>
  <si>
    <t>3-Комунальная 34/7</t>
  </si>
  <si>
    <t>9-Аржакова 3</t>
  </si>
  <si>
    <t>7-дом Крафта</t>
  </si>
  <si>
    <t>6-Стадионная 6,4</t>
  </si>
  <si>
    <t>2-Стадионная 6,4</t>
  </si>
  <si>
    <t>5-Швейн. Техникум</t>
  </si>
  <si>
    <t>7-МАМ ТД  вв.1</t>
  </si>
  <si>
    <t>18-Калининградская 17кор 2 ВРУ 3</t>
  </si>
  <si>
    <t>14-Калин-ая 17/4</t>
  </si>
  <si>
    <t>15-пожар. депо</t>
  </si>
  <si>
    <t>10-Калин-ая 17/4</t>
  </si>
  <si>
    <t>2-Державина</t>
  </si>
  <si>
    <t>4-Ульянова</t>
  </si>
  <si>
    <t>2-Хвойная, Докучаева</t>
  </si>
  <si>
    <t>3-м-н "Копейка"</t>
  </si>
  <si>
    <t xml:space="preserve">2-ВЛ-0,4кВ  ОП 1 Суворова </t>
  </si>
  <si>
    <t>1-ГСК "Заря-2"</t>
  </si>
  <si>
    <t>9-Горького 4 в1</t>
  </si>
  <si>
    <t>7-Горького 6 в1</t>
  </si>
  <si>
    <t>1-стадион, гаражи</t>
  </si>
  <si>
    <t>6-гаражи "Луч"</t>
  </si>
  <si>
    <t>2-ООО "Эльф"</t>
  </si>
  <si>
    <t>4-мастерские теплосети</t>
  </si>
  <si>
    <t>7-мастерские теплосети</t>
  </si>
  <si>
    <t>3--Горького 4а вв.2</t>
  </si>
  <si>
    <t>3-Болшевское шоссе 19</t>
  </si>
  <si>
    <t>2-Мира, Рыбхоз, Речная</t>
  </si>
  <si>
    <t>3-Невского 3а</t>
  </si>
  <si>
    <t>5-Невского, Мира(нечёт)</t>
  </si>
  <si>
    <t>4-Садовая 7</t>
  </si>
  <si>
    <r>
      <t xml:space="preserve">Лингвистический центр    </t>
    </r>
    <r>
      <rPr>
        <sz val="10"/>
        <color indexed="10"/>
        <rFont val="Arial Cyr"/>
        <family val="2"/>
        <charset val="204"/>
      </rPr>
      <t>ОТКЛ</t>
    </r>
  </si>
  <si>
    <t>2-Дом культуры "Костино" вв.1</t>
  </si>
  <si>
    <t>1-неизв. ?? РУ10</t>
  </si>
  <si>
    <t xml:space="preserve">6-КОМ (Костинский отдел милиции) </t>
  </si>
  <si>
    <t>5-Победы 45</t>
  </si>
  <si>
    <t>6-Победы 32/6</t>
  </si>
  <si>
    <t>7-Ушакова пр-д</t>
  </si>
  <si>
    <t>3-Газетная, Шоссейная, Солнечная</t>
  </si>
  <si>
    <t>4-Книжная 2,4,6,20,20А-24Б</t>
  </si>
  <si>
    <t>7-Газетная, Журнальная</t>
  </si>
  <si>
    <t>11-ФОЦ Горького 14Г</t>
  </si>
  <si>
    <t>6-Горького 14А</t>
  </si>
  <si>
    <t>9-Горького 14 п.1</t>
  </si>
  <si>
    <t>10-ООО "РАГА"</t>
  </si>
  <si>
    <t>11-Космонавтов 29/12</t>
  </si>
  <si>
    <t>12-Гаражи</t>
  </si>
  <si>
    <t>13-ФОЦ Горького 14Г</t>
  </si>
  <si>
    <t>14- ГСК "Темп"</t>
  </si>
  <si>
    <t>6-д.33/1  м-н</t>
  </si>
  <si>
    <t>1-д.33/2 в 1</t>
  </si>
  <si>
    <t>4-д.33/2</t>
  </si>
  <si>
    <t>6-Горького 14Б п.3</t>
  </si>
  <si>
    <t>4-похоронное бюро</t>
  </si>
  <si>
    <t>3-парковка  ВРУ-2</t>
  </si>
  <si>
    <t>5-парковка ВРУ-3</t>
  </si>
  <si>
    <t>2-парковка ВРУ-3</t>
  </si>
  <si>
    <t>7-парковка ВРУ-2</t>
  </si>
  <si>
    <r>
      <t xml:space="preserve">тр-р №1   </t>
    </r>
    <r>
      <rPr>
        <sz val="10"/>
        <color indexed="10"/>
        <rFont val="Arial Cyr"/>
        <family val="2"/>
        <charset val="204"/>
      </rPr>
      <t>ОТКЛ</t>
    </r>
  </si>
  <si>
    <t>1-Щит2</t>
  </si>
  <si>
    <t>2-ЧП "Поляков"</t>
  </si>
  <si>
    <t>3-ООО "Радиан-2000"</t>
  </si>
  <si>
    <t>1-ООО "Радиан 2000"</t>
  </si>
  <si>
    <t>2-ЧП Поляков</t>
  </si>
  <si>
    <t>3-ООО "Радиан 2000"</t>
  </si>
  <si>
    <t>4-Зворыгин</t>
  </si>
  <si>
    <t xml:space="preserve">5-щит-2 </t>
  </si>
  <si>
    <t>7-автомат без имени</t>
  </si>
  <si>
    <t xml:space="preserve">8-щит-2 </t>
  </si>
  <si>
    <t>9- "Тополек"- "Магнит"</t>
  </si>
  <si>
    <t>5-"Тополек" - "Магнит"</t>
  </si>
  <si>
    <t>8-Коммунальная д.38</t>
  </si>
  <si>
    <t>9-Дзержинского д.6А</t>
  </si>
  <si>
    <t>7-Дзержинского д.8А</t>
  </si>
  <si>
    <t>3-Дзержинского д.8Б</t>
  </si>
  <si>
    <t>4-Дзержинского д.10</t>
  </si>
  <si>
    <t>3-мойка</t>
  </si>
  <si>
    <t>4-нормаль</t>
  </si>
  <si>
    <t>5-склад "Метатр"</t>
  </si>
  <si>
    <t>11-торг. галлерея</t>
  </si>
  <si>
    <t>1-Космонавтов 30Б (Центел, КБО)</t>
  </si>
  <si>
    <t>2-Дет.комбинат №10 Ф.2</t>
  </si>
  <si>
    <t>7-Декабристов 6/8 ЦТП</t>
  </si>
  <si>
    <t>3-Декабристов 8 офис ВРУ-3</t>
  </si>
  <si>
    <t>8-Декабристов 8 ВРУ-3 офис</t>
  </si>
  <si>
    <t>9-ВРУ-6 Строителей 6А,подзем. Гаражи</t>
  </si>
  <si>
    <t>8-ВРУ-6 Строителей 6А, гаражи подземные</t>
  </si>
  <si>
    <t>5-Декабристов 6/8 к.3 ВРУ-3</t>
  </si>
  <si>
    <t>6-Декабриство 6/8 к.3 ВРУ-1</t>
  </si>
  <si>
    <t>4-Матросова 1/6 ИТП</t>
  </si>
  <si>
    <t>6-Матросова 1/6 к.5 ИТП</t>
  </si>
  <si>
    <t>5-Суворова 1</t>
  </si>
  <si>
    <t>1-ВРШ 11</t>
  </si>
  <si>
    <t>5-ф19</t>
  </si>
  <si>
    <t>6-ф20</t>
  </si>
  <si>
    <r>
      <t xml:space="preserve">тр-р №3   </t>
    </r>
    <r>
      <rPr>
        <sz val="10"/>
        <color indexed="10"/>
        <rFont val="Arial Cyr"/>
        <family val="2"/>
        <charset val="204"/>
      </rPr>
      <t>ОТКЛ</t>
    </r>
  </si>
  <si>
    <t>1-ф45</t>
  </si>
  <si>
    <t>2-ф51</t>
  </si>
  <si>
    <t>2-ф6</t>
  </si>
  <si>
    <t>1-ф2</t>
  </si>
  <si>
    <t>3-ф52</t>
  </si>
  <si>
    <t>4-ф53</t>
  </si>
  <si>
    <t>5-ф59</t>
  </si>
  <si>
    <t>6-ф60</t>
  </si>
  <si>
    <t>7-ф62</t>
  </si>
  <si>
    <t>8-ф63</t>
  </si>
  <si>
    <t>9-ф64</t>
  </si>
  <si>
    <t>10-ф67</t>
  </si>
  <si>
    <t>11-ф69</t>
  </si>
  <si>
    <t>12-ф70</t>
  </si>
  <si>
    <t>13-ф71</t>
  </si>
  <si>
    <t>14-ф74</t>
  </si>
  <si>
    <t>15-ф75</t>
  </si>
  <si>
    <t>16-ф-77</t>
  </si>
  <si>
    <t>1-ф79</t>
  </si>
  <si>
    <t>2-ф81</t>
  </si>
  <si>
    <t>3-ф83</t>
  </si>
  <si>
    <t>4-ф85</t>
  </si>
  <si>
    <t>5-ф89</t>
  </si>
  <si>
    <t>6-ф91</t>
  </si>
  <si>
    <t>7-ф95</t>
  </si>
  <si>
    <t>8-ф96</t>
  </si>
  <si>
    <t>9-ф99</t>
  </si>
  <si>
    <t>10-ф101</t>
  </si>
  <si>
    <t>11-ф80</t>
  </si>
  <si>
    <t>12-ф23</t>
  </si>
  <si>
    <t>13-ф25</t>
  </si>
  <si>
    <t>14-ф32</t>
  </si>
  <si>
    <t>15-ф34</t>
  </si>
  <si>
    <t>17-ф37</t>
  </si>
  <si>
    <t>16-ф36</t>
  </si>
  <si>
    <t>2-Сакко и Ванцетти 34Би А</t>
  </si>
  <si>
    <t>4-Сакко и Ванцетти 34БиА</t>
  </si>
  <si>
    <t>1-ВНС в 1</t>
  </si>
  <si>
    <t>2-"Метатр"</t>
  </si>
  <si>
    <t>5-д.4</t>
  </si>
  <si>
    <t>6-6Б</t>
  </si>
  <si>
    <t>7-д/к 11</t>
  </si>
  <si>
    <t>8-д.2А в 1</t>
  </si>
  <si>
    <t>10-2А в 2</t>
  </si>
  <si>
    <t>8- Королёва 10</t>
  </si>
  <si>
    <t>7-50лет ВЛКСМ 4Г корп.А, вв.1</t>
  </si>
  <si>
    <t>8-д.4Г вв.2, к.Б</t>
  </si>
  <si>
    <t>1-Пушкинская 15 исх ном</t>
  </si>
  <si>
    <t xml:space="preserve">тр-р №2   </t>
  </si>
  <si>
    <t xml:space="preserve">6-Пушкинская 15 с3 </t>
  </si>
  <si>
    <t>Автомат</t>
  </si>
  <si>
    <t>3-храм деревян.</t>
  </si>
  <si>
    <t>1-хоз.блок в- 1</t>
  </si>
  <si>
    <t>2-хоз.блок в-2</t>
  </si>
  <si>
    <t>3-Центр депортации УФМС</t>
  </si>
  <si>
    <t>7-учебный центр УФМС</t>
  </si>
  <si>
    <t>4-Центр депортациии УФМС</t>
  </si>
  <si>
    <t>9-Вокзальная, Добролюбова</t>
  </si>
  <si>
    <t>№1 Яблочкиной,Театр.,Ермоловой</t>
  </si>
  <si>
    <t>7-рубильник 100А ПН</t>
  </si>
  <si>
    <t>3-Бабушкина, Победы</t>
  </si>
  <si>
    <t>6-Победы 18</t>
  </si>
  <si>
    <t xml:space="preserve"> дом 12</t>
  </si>
  <si>
    <t>2--4</t>
  </si>
  <si>
    <t>1--3</t>
  </si>
  <si>
    <t>1-Советская 47-63</t>
  </si>
  <si>
    <t>Спартаковская 1/26</t>
  </si>
  <si>
    <t>котельная</t>
  </si>
  <si>
    <t>3-пекарня</t>
  </si>
  <si>
    <t>6-Водопроводная</t>
  </si>
  <si>
    <t>4-Щит МКС</t>
  </si>
  <si>
    <t xml:space="preserve">1-Граждан. 38-60; Железн.13-26 </t>
  </si>
  <si>
    <t>1-д.21В в-д 2</t>
  </si>
  <si>
    <t>3-Щедрина, Остужева, Салт.</t>
  </si>
  <si>
    <t>4-Пашенная 37</t>
  </si>
  <si>
    <t>5-стройка</t>
  </si>
  <si>
    <t>3-кафе "Русский каравай" м-н</t>
  </si>
  <si>
    <t>1-кафе м-н "Русский каравай"</t>
  </si>
  <si>
    <t>I1</t>
  </si>
  <si>
    <t>I2</t>
  </si>
  <si>
    <t>6-Кирова 52Б</t>
  </si>
  <si>
    <t>1-Дорожная 10А</t>
  </si>
  <si>
    <t xml:space="preserve">Автомат </t>
  </si>
  <si>
    <t>7-Космонавтов 15 Сатурн</t>
  </si>
  <si>
    <t>7-дет. сад</t>
  </si>
  <si>
    <t>6-Горького 43А</t>
  </si>
  <si>
    <t>4-ВЛ-0,4кВ Чайкина, Главная, Урицкого</t>
  </si>
  <si>
    <t>10-Чайкиной 23 Б</t>
  </si>
  <si>
    <t xml:space="preserve">2-Космонавтов 3А </t>
  </si>
  <si>
    <t>1- Дзержинского д.13/2</t>
  </si>
  <si>
    <t>2- Горького д.1</t>
  </si>
  <si>
    <t>4- Дзержинского д.15Б</t>
  </si>
  <si>
    <t>6-Дзержинского д.15А</t>
  </si>
  <si>
    <t>1-Дзержинского 13/2</t>
  </si>
  <si>
    <t>6-Исаева 6А (маг)</t>
  </si>
  <si>
    <t>2-д/к №31</t>
  </si>
  <si>
    <t>1-Космонавтов 20/35 под.9</t>
  </si>
  <si>
    <t>11-ВЛ-0,4кВ м-н, аптека,Кулинария</t>
  </si>
  <si>
    <t>19-Учительская 8</t>
  </si>
  <si>
    <t>2-Советская 37</t>
  </si>
  <si>
    <t>4-Кас 3 гаражи</t>
  </si>
  <si>
    <t>12-Советская 36 А</t>
  </si>
  <si>
    <t>2-Пушкинская 13 вв.2 под.1,2</t>
  </si>
  <si>
    <t>3-Маяковского 8 вв 2</t>
  </si>
  <si>
    <t>4-Маяковского 6 вв.2</t>
  </si>
  <si>
    <t>3-Маяковского 8 вв.1</t>
  </si>
  <si>
    <t>7-Маяковского 4 вв 1</t>
  </si>
  <si>
    <t>1-Г.У.</t>
  </si>
  <si>
    <t>1-Советская 15А</t>
  </si>
  <si>
    <t>6-Российская школа</t>
  </si>
  <si>
    <t>5-Мичурина нечёт. сторона</t>
  </si>
  <si>
    <t>1-Гражданская 7/37 нечёт</t>
  </si>
  <si>
    <t>6-Мичурина 27 корп 6</t>
  </si>
  <si>
    <t>3-Мичурина 27 корп.5</t>
  </si>
  <si>
    <t>9-Мичурина 27 корп 4</t>
  </si>
  <si>
    <t>3-Мичурина 27 корп 6</t>
  </si>
  <si>
    <t>3-Мичурина 27 корп 1 п.1,2,3</t>
  </si>
  <si>
    <t>5-Мичурина 27 корп 2</t>
  </si>
  <si>
    <t>6-Мичурина 27 корп 3</t>
  </si>
  <si>
    <t>9</t>
  </si>
  <si>
    <t>5-дет.сад, Мичурина 9</t>
  </si>
  <si>
    <t>6-Мичурина 12, 14, 16</t>
  </si>
  <si>
    <t>2-ВЛ в сторону озера</t>
  </si>
  <si>
    <t>1-ВЛ-0,4кВ быт пр.сторона</t>
  </si>
  <si>
    <t>4-м-н "Везувий"</t>
  </si>
  <si>
    <t>12-ВЛ Цветаева чёт</t>
  </si>
  <si>
    <t>1-торг.п-оны Болшево</t>
  </si>
  <si>
    <t>7-торг.п-оны Болшево</t>
  </si>
  <si>
    <t>6-школа пищеблок</t>
  </si>
  <si>
    <t>2-Нестеренко 25</t>
  </si>
  <si>
    <t>4-Нестеренко 19,12</t>
  </si>
  <si>
    <t>13-дет\сад</t>
  </si>
  <si>
    <t>14-Нестеренко 17</t>
  </si>
  <si>
    <t>15-УО</t>
  </si>
  <si>
    <t>8-Папанина 4</t>
  </si>
  <si>
    <t>5-Комитет.17</t>
  </si>
  <si>
    <t>тр-р №1    по вв стороне</t>
  </si>
  <si>
    <t>10-ГСК Мост</t>
  </si>
  <si>
    <t>7-автомагазин</t>
  </si>
  <si>
    <t>4-Маяковского 35Б</t>
  </si>
  <si>
    <t>ДСК "Наука"</t>
  </si>
  <si>
    <t>1-Солнечная 26/2</t>
  </si>
  <si>
    <t>2-Солнечная 26/4</t>
  </si>
  <si>
    <t>3-Солнечная 26/4</t>
  </si>
  <si>
    <t>4-Солнечная 5,6</t>
  </si>
  <si>
    <t>5-Солнечная 15</t>
  </si>
  <si>
    <t>6-Солнечная 26/2</t>
  </si>
  <si>
    <t>7-Солнечная 26/3</t>
  </si>
  <si>
    <t>8-Солнечная26/3</t>
  </si>
  <si>
    <t>3-магазин</t>
  </si>
  <si>
    <r>
      <t xml:space="preserve">тр-р №2  </t>
    </r>
    <r>
      <rPr>
        <sz val="10"/>
        <color indexed="10"/>
        <rFont val="Arial Cyr"/>
        <family val="2"/>
        <charset val="204"/>
      </rPr>
      <t>ОТКЛ</t>
    </r>
  </si>
  <si>
    <t>2-ООО "Подмосковье"</t>
  </si>
  <si>
    <t>5-Центральная 11</t>
  </si>
  <si>
    <t>12- ул.Центральная 11</t>
  </si>
  <si>
    <t>13- ул.Центральная 11 неж</t>
  </si>
  <si>
    <t>14- ул.Центральная 34</t>
  </si>
  <si>
    <r>
      <t xml:space="preserve">тр-р №2    </t>
    </r>
    <r>
      <rPr>
        <sz val="10"/>
        <color indexed="10"/>
        <rFont val="Arial Cyr"/>
        <family val="2"/>
        <charset val="204"/>
      </rPr>
      <t>ОТКЛ</t>
    </r>
  </si>
  <si>
    <t xml:space="preserve">5-Тарасовская  110 </t>
  </si>
  <si>
    <t>8-МКС</t>
  </si>
  <si>
    <t>2-Тарасовская 113</t>
  </si>
  <si>
    <t>4-Тарасовская 112</t>
  </si>
  <si>
    <t>5-РИАМА столовая</t>
  </si>
  <si>
    <t>8-выст.п-н</t>
  </si>
  <si>
    <t>8-Садовая 25Б</t>
  </si>
  <si>
    <t>2-Горького 47 ВРУ-1</t>
  </si>
  <si>
    <t>3-Горького 47 неж. помещ.</t>
  </si>
  <si>
    <t>15-Советская 19</t>
  </si>
  <si>
    <t>16-МЧС</t>
  </si>
  <si>
    <t>14-Советская 34</t>
  </si>
  <si>
    <t>9-Горького 16</t>
  </si>
  <si>
    <t xml:space="preserve">2- Первомайская </t>
  </si>
  <si>
    <t>1-"Андрей" вв.1</t>
  </si>
  <si>
    <t>1-"Андрей" вв.2</t>
  </si>
  <si>
    <t>9-без надписи СИП</t>
  </si>
  <si>
    <t>5-Советская 1/2</t>
  </si>
  <si>
    <t>4-Тихонравова 36 с-10</t>
  </si>
  <si>
    <t>5-Лесная 25</t>
  </si>
  <si>
    <t>8-д/сад корп 2</t>
  </si>
  <si>
    <t>2-д/сад корп 1</t>
  </si>
  <si>
    <t>5-Прудная 16, 20</t>
  </si>
  <si>
    <t>1-Свободная, Станционная</t>
  </si>
  <si>
    <t>4-Суворова 8</t>
  </si>
  <si>
    <t>6-Военных строителей 3,5</t>
  </si>
  <si>
    <t>3-Военных строителей 14, 12</t>
  </si>
  <si>
    <t>4-Военных строителей 1</t>
  </si>
  <si>
    <t>5-автомат №16</t>
  </si>
  <si>
    <t>6-ГСК "Луч"</t>
  </si>
  <si>
    <t>7-ландш.проект</t>
  </si>
  <si>
    <t>5-Адм. корп. мех. цех</t>
  </si>
  <si>
    <t>3-УВН 1 этаж</t>
  </si>
  <si>
    <t>2-УВН 3,4,5 (ниж.корп.)</t>
  </si>
  <si>
    <t>1-Участ. обработки</t>
  </si>
  <si>
    <t>7-ул.Аржакова 17,18</t>
  </si>
  <si>
    <t>13-ПСН №1</t>
  </si>
  <si>
    <t>3-ВЛ-0,4кВ Народная, Рузина</t>
  </si>
  <si>
    <t xml:space="preserve">6-ВЛ-0,4кВ Центральная, Октябрьская </t>
  </si>
  <si>
    <t>4-Тарасовская 13</t>
  </si>
  <si>
    <t>3-Тарасовская 13</t>
  </si>
  <si>
    <t>1-стройка ж\д</t>
  </si>
  <si>
    <t>2-дет.сад №30 нов. корп.</t>
  </si>
  <si>
    <t>1-проходная ?</t>
  </si>
  <si>
    <t>2-ангар           ?</t>
  </si>
  <si>
    <t>10-Октябрьская 7</t>
  </si>
  <si>
    <t>13-дет.сад</t>
  </si>
  <si>
    <t>14-Октябрьская 24</t>
  </si>
  <si>
    <t>4-Молодежная 6 (поликлиника)</t>
  </si>
  <si>
    <t>11-Баня</t>
  </si>
  <si>
    <t>7-Молодежная 6 (поликлиника)</t>
  </si>
  <si>
    <t>1-комбикорм. завод  д.10, 8, 9, 11</t>
  </si>
  <si>
    <t>2-комбикорм. завод  д.18, 17</t>
  </si>
  <si>
    <t>3-комбикорм. завод  д.13, 14</t>
  </si>
  <si>
    <t>6-комбикорм. завод  д.11А, 13А</t>
  </si>
  <si>
    <t>7-комбикорм. завод  д.11-9-8-10-д/с</t>
  </si>
  <si>
    <t>11-комбикорм. завод  д.19</t>
  </si>
  <si>
    <t>8-комбикорм. завод  д.35</t>
  </si>
  <si>
    <t>9-комбикорм. завод  д.12,15</t>
  </si>
  <si>
    <t>5-Вокзальный проезд</t>
  </si>
  <si>
    <t>БРЭС</t>
  </si>
  <si>
    <t>2-комбик. завод 29-31</t>
  </si>
  <si>
    <t>3-комбик. завод 15-34</t>
  </si>
  <si>
    <t>4-д.20 пятиэтажка</t>
  </si>
  <si>
    <t>6-комбик. завод 11-14</t>
  </si>
  <si>
    <t>4-Речная нечетная 15-29</t>
  </si>
  <si>
    <t>3-Речная четная 12-36</t>
  </si>
  <si>
    <t>2-</t>
  </si>
  <si>
    <t>8-Кирова 16/1</t>
  </si>
  <si>
    <t xml:space="preserve">тр-р №2 </t>
  </si>
  <si>
    <t>КРЭС</t>
  </si>
  <si>
    <t>8-МКС и УО</t>
  </si>
  <si>
    <t>5-Мира,Фонвизина</t>
  </si>
  <si>
    <t>1-Ватутина</t>
  </si>
  <si>
    <t xml:space="preserve">тр-р №1   </t>
  </si>
  <si>
    <t>3-Станционная 49-47</t>
  </si>
  <si>
    <t>4-ГУ</t>
  </si>
  <si>
    <t>9-Книжный пер. 27</t>
  </si>
  <si>
    <t>1-авт. №1</t>
  </si>
  <si>
    <t>2-авт. №2</t>
  </si>
  <si>
    <t>3-авт.3№3</t>
  </si>
  <si>
    <t>9-Антей</t>
  </si>
  <si>
    <t>10-Космонавтов 24 под.2</t>
  </si>
  <si>
    <t>5-Космонавтов 30Б (Центел, КБО)</t>
  </si>
  <si>
    <t>10-Торговая гал.</t>
  </si>
  <si>
    <t>3-Банк вв 1</t>
  </si>
  <si>
    <t>8-сбербанк вв 3</t>
  </si>
  <si>
    <t>9-ПСН</t>
  </si>
  <si>
    <t>1-сбербанк вв 4</t>
  </si>
  <si>
    <t>8-сбербанк вв 2</t>
  </si>
  <si>
    <t>1-офис.пом. ВНС</t>
  </si>
  <si>
    <t>1-офис  ВНС</t>
  </si>
  <si>
    <t>6-пр-т Королева 28</t>
  </si>
  <si>
    <t>7-освещ. ТП</t>
  </si>
  <si>
    <t>16-Советская 28 д/к 32</t>
  </si>
  <si>
    <t>11-палатка (рынок)</t>
  </si>
  <si>
    <t>18-ТЦ</t>
  </si>
  <si>
    <t>4-Советская 9; 9А; 11; 15 ,д\с новый</t>
  </si>
  <si>
    <t>7-Детский санаторий</t>
  </si>
  <si>
    <t>4-Речная 9А д/с</t>
  </si>
  <si>
    <t>7-Советская 9А д/с</t>
  </si>
  <si>
    <t>1-пр-т Комонавтов 41 кор.1 кафе Пронто</t>
  </si>
  <si>
    <t>15-Кафе Лобокс</t>
  </si>
  <si>
    <t>13-м-н непр. товаров</t>
  </si>
  <si>
    <t>5-м-н  непр. товаров</t>
  </si>
  <si>
    <t>3-гаражи, салон красоты</t>
  </si>
  <si>
    <t>9-ВНС-ЦТП</t>
  </si>
  <si>
    <t>5-ВНС-ЦТП</t>
  </si>
  <si>
    <t>7-гаражи, салон красоты</t>
  </si>
  <si>
    <t>3-Чапаева,Невского</t>
  </si>
  <si>
    <t>4-Мичурина 19-33, вторсырье</t>
  </si>
  <si>
    <t>4-Агрозаготпром, вторсырье</t>
  </si>
  <si>
    <t>1-Мичурина 1Б</t>
  </si>
  <si>
    <t>5-Дикси</t>
  </si>
  <si>
    <t>3-Чапаева 1Б эконом. магазин</t>
  </si>
  <si>
    <t>1-Чапаева магазин, парикмах.</t>
  </si>
  <si>
    <t>2-ВЛ у Гоголя, Толстого, Чехова</t>
  </si>
  <si>
    <t xml:space="preserve">5-Заводская </t>
  </si>
  <si>
    <t>1-ВЛ-0,4кВ Чапаева, Колхозная, Московская</t>
  </si>
  <si>
    <t>4-ВЛ-0,4кВ Чапаевад д.10</t>
  </si>
  <si>
    <t>6-ВЛ-0,4кВ Колхозная</t>
  </si>
  <si>
    <t>7-проезд Свердлова 3; 5; 6; 10</t>
  </si>
  <si>
    <t>5-Чапаева, пр-д Свердлова 8</t>
  </si>
  <si>
    <t>3-ВЛ- Лермонтова,Толстого</t>
  </si>
  <si>
    <t>5-Коминтерна маг-н Пятёрочка</t>
  </si>
  <si>
    <t>5- Кутузова, Баумана</t>
  </si>
  <si>
    <t>8-Баумана</t>
  </si>
  <si>
    <t xml:space="preserve">2-Кутузова, Достоевского </t>
  </si>
  <si>
    <t xml:space="preserve">4-Баумана 7 </t>
  </si>
  <si>
    <t xml:space="preserve">тр-р №1              </t>
  </si>
  <si>
    <t>1-Ударника 1-3, Коминтерна 11</t>
  </si>
  <si>
    <t>5-Ленина 13, Либкнехта 2/11</t>
  </si>
  <si>
    <t>12-УО Циолковского</t>
  </si>
  <si>
    <t>13-УО К. Либкнехта</t>
  </si>
  <si>
    <t xml:space="preserve">1-д.33 </t>
  </si>
  <si>
    <t>3-д.33 магазин</t>
  </si>
  <si>
    <t>3-кухня школы</t>
  </si>
  <si>
    <t>7-кухня школы</t>
  </si>
  <si>
    <r>
      <t xml:space="preserve">3-Подлесная 9                          </t>
    </r>
    <r>
      <rPr>
        <sz val="10"/>
        <color rgb="FFFF0000"/>
        <rFont val="Arial Cyr"/>
        <family val="2"/>
        <charset val="204"/>
      </rPr>
      <t>откл</t>
    </r>
  </si>
  <si>
    <t>3-гаражи от КТП-244 0,4кВ</t>
  </si>
  <si>
    <t>8-УКП №2</t>
  </si>
  <si>
    <t xml:space="preserve">тр-р №1  </t>
  </si>
  <si>
    <t>9- дом 29 (нет в сх)</t>
  </si>
  <si>
    <t>10-Автомойка, стоянка</t>
  </si>
  <si>
    <t>11-Нестеренко 4/4</t>
  </si>
  <si>
    <t>5-ресторан (Патио?)</t>
  </si>
  <si>
    <t>6-ресторан (Патио?)</t>
  </si>
  <si>
    <t>4-Лесная 12 (Эльфа)</t>
  </si>
  <si>
    <t>3-ООО "Комплекс" торг.павильон</t>
  </si>
  <si>
    <t>13-Тихонравова 36 (сберкас?)</t>
  </si>
  <si>
    <t>4-Ленинская 12 "Маяк"</t>
  </si>
  <si>
    <t>5-Ленинская 12 "Маяк"</t>
  </si>
  <si>
    <t>1-Маяковского 10А правая</t>
  </si>
  <si>
    <t>2-Маяковского 10А левая</t>
  </si>
  <si>
    <t>1-проходная</t>
  </si>
  <si>
    <t xml:space="preserve">2-ангар          </t>
  </si>
  <si>
    <t>2-Тихонравова 38/2 с5,6</t>
  </si>
  <si>
    <t xml:space="preserve">3-Тихонравова 36 с8 </t>
  </si>
  <si>
    <t>8-Тихонравова 38/2 с3</t>
  </si>
  <si>
    <t>10-Тихонравова 38/2 с7,8</t>
  </si>
  <si>
    <t>3-38/2 с-3 Тихонравова</t>
  </si>
  <si>
    <t>4-38/2 с-7,8 Тихонравова</t>
  </si>
  <si>
    <t>7-36 с10 Тихонравова</t>
  </si>
  <si>
    <t>9-Тихонравова 36 с8</t>
  </si>
  <si>
    <t>11-Тихонравова 38 с-5,6</t>
  </si>
  <si>
    <t>5-Пушк. 21 ВП1</t>
  </si>
  <si>
    <t>4-Пушк. 21 офисы ВП2</t>
  </si>
  <si>
    <t>4-Пушк. 21 офисы ВП1</t>
  </si>
  <si>
    <t>5-Пушк. 21 ВП2</t>
  </si>
  <si>
    <t>3- подземная автостоянка</t>
  </si>
  <si>
    <t>2-подземная автостоянка</t>
  </si>
  <si>
    <t>5-Пограничников 34а, 34б</t>
  </si>
  <si>
    <t>8-Нахимова 37, Пограничников 40а, 38</t>
  </si>
  <si>
    <t>10-Пограничников 45</t>
  </si>
  <si>
    <t>6- ГОРОНО Октябрьская 8а</t>
  </si>
  <si>
    <t>5-площадь ДК</t>
  </si>
  <si>
    <t>5-Болдырева 6,4,2,Циолковск.23/11</t>
  </si>
  <si>
    <t>1-Циоковского 17/21</t>
  </si>
  <si>
    <t>5-д/сад №2 Садовая 5а</t>
  </si>
  <si>
    <t>6-Садовая 5</t>
  </si>
  <si>
    <t>8-Садовая 7</t>
  </si>
  <si>
    <t xml:space="preserve">2-ШРМ Грабина 2а </t>
  </si>
  <si>
    <t>4-атракционы</t>
  </si>
  <si>
    <t>2-Кинологическая служба</t>
  </si>
  <si>
    <t>5-д/с №23</t>
  </si>
  <si>
    <t>7-Грабина 14</t>
  </si>
  <si>
    <t>3-ТК Подлипки ВРУ 2</t>
  </si>
  <si>
    <t>6-ТК Подлипки ВРУ 1</t>
  </si>
  <si>
    <t>5-Маркса 1А</t>
  </si>
  <si>
    <t>1-ТК Подлипки ВРУ 1</t>
  </si>
  <si>
    <t>2-ТК Подлипки ВРУ-2</t>
  </si>
  <si>
    <t>4-Маркса 1А</t>
  </si>
  <si>
    <t>6-ВЕСТА ввод 2</t>
  </si>
  <si>
    <t>3-50 лет ВЛКСМ 6/18 вв2</t>
  </si>
  <si>
    <t>3-Бурково нечетная ближняя сторона</t>
  </si>
  <si>
    <t>4-Бурково нечетная дальняя сторона</t>
  </si>
  <si>
    <t>8-ВЛ-0,4кВ Бурково 2-74, 77 чётная дальняя ст.</t>
  </si>
  <si>
    <t>9-ВЛ-0,4 Бурково 1-63, 76,78 чётная ближ. Ст.</t>
  </si>
  <si>
    <t>1-ж/д № 6, 2</t>
  </si>
  <si>
    <t>4-Лесная 1/44а</t>
  </si>
  <si>
    <t>7-Халтурина, Чернышевского</t>
  </si>
  <si>
    <t>6-Гоголя 24-44, Октябрьская</t>
  </si>
  <si>
    <t>2-Луговая 7-12, Щепкина 1-6</t>
  </si>
  <si>
    <t>3-ВЛ-0,4кВ Гайдара 10-32, Луговая13-22</t>
  </si>
  <si>
    <t>5-д.22  сек 2 "Детский мир"</t>
  </si>
  <si>
    <t>5-Добролюбова,Магистральная</t>
  </si>
  <si>
    <t>4-Солнечная</t>
  </si>
  <si>
    <t xml:space="preserve">тр-р №1           </t>
  </si>
  <si>
    <t>4-Линейный переулок</t>
  </si>
  <si>
    <t>6-учёт</t>
  </si>
  <si>
    <t>1- УО</t>
  </si>
  <si>
    <t>2-Ушакова 20-Б-18а</t>
  </si>
  <si>
    <t>3-Хмельницкого 9/1, Ушакова 8/17</t>
  </si>
  <si>
    <t>4-Энгельса, Нахимова, Печатников, Восточ.тупик</t>
  </si>
  <si>
    <t>6-Хмельн., Ушакова, Кольцова</t>
  </si>
  <si>
    <t>5-Нахимова КНС-13</t>
  </si>
  <si>
    <t>1-Пограничников 42Б,42А</t>
  </si>
  <si>
    <t>4-Ушакова 8,10,12, Пограничников 45,47</t>
  </si>
  <si>
    <r>
      <t xml:space="preserve">тр-р №2  </t>
    </r>
    <r>
      <rPr>
        <sz val="10"/>
        <color rgb="FFFF0000"/>
        <rFont val="Arial Cyr"/>
        <family val="2"/>
        <charset val="204"/>
      </rPr>
      <t>ОТКЛ</t>
    </r>
  </si>
  <si>
    <t>2-промбаза, типография</t>
  </si>
  <si>
    <t>3-промбаза, типография</t>
  </si>
  <si>
    <t>2-ф №2</t>
  </si>
  <si>
    <t>1-Лесной проезд 5,6</t>
  </si>
  <si>
    <t>8-Газетный переулок 20</t>
  </si>
  <si>
    <t>9-Ангар</t>
  </si>
  <si>
    <t xml:space="preserve">10-Зодиак </t>
  </si>
  <si>
    <t>11-Исаева 3</t>
  </si>
  <si>
    <t>2-Дзержинского д.8а</t>
  </si>
  <si>
    <t>1-Дзержинского д.6</t>
  </si>
  <si>
    <t>2-ЩР-2</t>
  </si>
  <si>
    <t>1-РСУ Водоканал</t>
  </si>
  <si>
    <t>7-ВЛ 0,4 коттеджи</t>
  </si>
  <si>
    <t>Лингвистический центр    лев.руб</t>
  </si>
  <si>
    <t>Лингвистический центр   прав.руб</t>
  </si>
  <si>
    <t>1-ввод1</t>
  </si>
  <si>
    <t>2-Билайн</t>
  </si>
  <si>
    <t>1-ввод2</t>
  </si>
  <si>
    <t>3-Комитет.лес 2 ввод 2</t>
  </si>
  <si>
    <t>2-Ленинская 2 ввод1</t>
  </si>
  <si>
    <t>2-Ленинская 2 ввод 2</t>
  </si>
  <si>
    <t>8-кон.с-за ЖКО</t>
  </si>
  <si>
    <t>3-ПСН, УО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</si>
  <si>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</t>
    </r>
  </si>
  <si>
    <t xml:space="preserve">тр-р №1        </t>
  </si>
  <si>
    <t>7-Грабина 3/1 МУП КЦНИ</t>
  </si>
  <si>
    <t>1-Кат 52 ВНС</t>
  </si>
  <si>
    <t>4--Кат 54 ЦТП в1</t>
  </si>
  <si>
    <t>5--Кат 52 н/ж  в2</t>
  </si>
  <si>
    <t>7-Кат 52 ВРУ1 в1</t>
  </si>
  <si>
    <t>8-Кат 54 Эщ1 в1</t>
  </si>
  <si>
    <t>9-Кат 54 Эщ2 в1</t>
  </si>
  <si>
    <t>1-КНС в2</t>
  </si>
  <si>
    <t>2-Кат 52 Эщ1 в2</t>
  </si>
  <si>
    <t>3-Кат 52 ЦТП в2</t>
  </si>
  <si>
    <t>4--Кат 54 ЦТП в2</t>
  </si>
  <si>
    <t>5--Кат 52 ВНС в2</t>
  </si>
  <si>
    <t>6--Кат 52 н/ж  в1</t>
  </si>
  <si>
    <t>7-Кат 54 Эщ2 в2</t>
  </si>
  <si>
    <t>8-Кат 54 Эщ1 в2</t>
  </si>
  <si>
    <t>9-школа ВРУ1</t>
  </si>
  <si>
    <t>10-школа ВРУ2</t>
  </si>
  <si>
    <t>11-школа ЦТП</t>
  </si>
  <si>
    <t>1-Лобн. бульвар 4 ЦТП</t>
  </si>
  <si>
    <t>2-Ленина 69</t>
  </si>
  <si>
    <t>3-Лобн. бульвар 4 ЭЩ2</t>
  </si>
  <si>
    <t>4-Лобн. бульвар 4 ВНС</t>
  </si>
  <si>
    <t>6-Лобн. бульвар 3</t>
  </si>
  <si>
    <t xml:space="preserve">9-Физкульт. 4 </t>
  </si>
  <si>
    <t>1-Лобн. бульвар 3 ЭЩ3</t>
  </si>
  <si>
    <t>2-Лобн. бульвар 4 ЦТП в2</t>
  </si>
  <si>
    <t>3-Ленина 69 н/ж в2</t>
  </si>
  <si>
    <t>4-Физкульт. 4 ЭЩ1</t>
  </si>
  <si>
    <t>5-Лобн. бульвар 4 ВНС в2</t>
  </si>
  <si>
    <t>6-Физкульт. 4 в2</t>
  </si>
  <si>
    <t>7-Лобн. бульвар 3 в2</t>
  </si>
  <si>
    <t>9-Ленина 69 ВРУ1 в2</t>
  </si>
  <si>
    <t>11-Ленина 69 ВРУ2 в2</t>
  </si>
  <si>
    <t>1-Лобн. бульвар 5 Э1</t>
  </si>
  <si>
    <t>2-Лобн. бульвар 3 ЦТП, ВНС1</t>
  </si>
  <si>
    <t>3-Лобн. бульвар 5 ЦТП, ВНС1</t>
  </si>
  <si>
    <t>4-Лобн. бульвар 3 Э2 в2</t>
  </si>
  <si>
    <t>5-Физкульт. 4 ЦТП, ВНС1</t>
  </si>
  <si>
    <t>6-Физкульт. 4 н/ж Э2 в2</t>
  </si>
  <si>
    <t>7-Физкульт. 6 Э2 в1</t>
  </si>
  <si>
    <t>11-Физкульт. 6 Э1 в2</t>
  </si>
  <si>
    <t>2-Лобн. бульвар 5 Э1 в2</t>
  </si>
  <si>
    <t>3-Физкульт. 4 ЦТП в2</t>
  </si>
  <si>
    <t>4-Физкульт. 4 Э2 в2</t>
  </si>
  <si>
    <t>5-Физкульт. 6 Э1 в2</t>
  </si>
  <si>
    <t>6-Лобн. бульвар 3 ЦТП в2</t>
  </si>
  <si>
    <t>7-Лобн. бульвар 5 ЦТП, ВНС2</t>
  </si>
  <si>
    <t>8-Лобн. бульвар 3 Э1 в2</t>
  </si>
  <si>
    <t>9-Физкульт. 6 Э2 в2</t>
  </si>
  <si>
    <t>10-Физкульт. 6 ЦТП, ВНС в2</t>
  </si>
  <si>
    <t>11-Физкульт. 6 в2</t>
  </si>
  <si>
    <t>12-Физкульт. 6 Э4 в1</t>
  </si>
  <si>
    <t>1-Лобн. бульвар 7 ЦТП в1</t>
  </si>
  <si>
    <t>2-Лобн. бульвар 7 ВНС в1</t>
  </si>
  <si>
    <t>3-Лобн. бульвар 9а Э3 в1</t>
  </si>
  <si>
    <t>4-Лобн. бульвар 9 ЦТП, ВНС</t>
  </si>
  <si>
    <t>5-Лобн. бульвар 9 Э2 в1</t>
  </si>
  <si>
    <t>6-Физкульт. 10 в1</t>
  </si>
  <si>
    <t>8-Лобн. бульвар 7 Э2</t>
  </si>
  <si>
    <t xml:space="preserve">10-Лобн. бульвар 7 Э2 в1     </t>
  </si>
  <si>
    <t>11-Лобн. бульвар 9 Э1</t>
  </si>
  <si>
    <t>12-д/с ВП-1</t>
  </si>
  <si>
    <t>7-Октябрьская 9</t>
  </si>
  <si>
    <t>6-Калинина 14</t>
  </si>
  <si>
    <t>1-театр вв.2</t>
  </si>
  <si>
    <t>4-'К.Маркса 6-4-2</t>
  </si>
  <si>
    <t>6-кафе</t>
  </si>
  <si>
    <t>4-дет.сад</t>
  </si>
  <si>
    <r>
      <t xml:space="preserve">тр-р №1                </t>
    </r>
    <r>
      <rPr>
        <sz val="10"/>
        <color rgb="FFC00000"/>
        <rFont val="Arial Cyr"/>
        <family val="2"/>
        <charset val="204"/>
      </rPr>
      <t>ОТКЛ</t>
    </r>
  </si>
  <si>
    <t>2-Лесная 3 в.2</t>
  </si>
  <si>
    <t>1-Лесная 3 в.1</t>
  </si>
  <si>
    <t>7-Сакко и Ванцетти 26А</t>
  </si>
  <si>
    <t>1-школа 17 Б ввод1</t>
  </si>
  <si>
    <t>4-школа 17 Е ввод2</t>
  </si>
  <si>
    <t>3-школа 17 Е  ввод2</t>
  </si>
  <si>
    <t>2-50лет ВЛКСМ-8,9</t>
  </si>
  <si>
    <t>3-пр.Циолковского 7/1 к1</t>
  </si>
  <si>
    <t>5-пр.Циолковского 7/1 к2</t>
  </si>
  <si>
    <t>10-Горького 14Г автост.</t>
  </si>
  <si>
    <t>5-Горького 14Г автост.</t>
  </si>
  <si>
    <t>8-Горького 14 п.5</t>
  </si>
  <si>
    <t>3- Горького д.3 п4-6</t>
  </si>
  <si>
    <t>5-Горького д.3 п1-3</t>
  </si>
  <si>
    <t xml:space="preserve">4-Дзержинского 13/2 п3 </t>
  </si>
  <si>
    <t>2-Горького 3 под.1-3</t>
  </si>
  <si>
    <t xml:space="preserve">5-Декабристов 6/8 ВНС   </t>
  </si>
  <si>
    <t>1-Лобн. бульвар 7 Э2</t>
  </si>
  <si>
    <t xml:space="preserve">2-Лобн. бульвар 7 Э1 </t>
  </si>
  <si>
    <t>3-Лобн. бульвар 9 Э1 в2</t>
  </si>
  <si>
    <t>4-Лобн. бульвар 7 ЦТП в2</t>
  </si>
  <si>
    <t>5-Лобн. бульвар 7 ВНС в2</t>
  </si>
  <si>
    <t>6-Лобн. бульвар 9 Э3 В2</t>
  </si>
  <si>
    <t>7-Лобн. бульвар 9 ЦТП, ВНС</t>
  </si>
  <si>
    <t>8-Лобн. бульвар 9 Э2 в2</t>
  </si>
  <si>
    <t>9-Лобн. бульвар 9а ЦТП в1</t>
  </si>
  <si>
    <t>10-СИП церковь</t>
  </si>
  <si>
    <t>1-Физкульт. 8 ЦТП в1</t>
  </si>
  <si>
    <t>2-Физкульт. 8 н/ж Э2 в1</t>
  </si>
  <si>
    <t>3-Физкульт. 8 Э1 в1</t>
  </si>
  <si>
    <t>4-Физкульт. 8 н/ж Э1 в1</t>
  </si>
  <si>
    <t>5-Физкульт. 14 Э2 в1</t>
  </si>
  <si>
    <t>6-Физкульт. 8 ВНС в1</t>
  </si>
  <si>
    <t>7-Физкульт. 12 ЦТП в1</t>
  </si>
  <si>
    <t>8-Физкульт. 12 Э3 в1</t>
  </si>
  <si>
    <t>9-автостоянка осв.</t>
  </si>
  <si>
    <t>11-Физкульт. 12 Э1 в1</t>
  </si>
  <si>
    <t>12-Физкульт. 14 ЦТП в1</t>
  </si>
  <si>
    <t>13-Физкульт. 14 Э3 в1</t>
  </si>
  <si>
    <t>14-Физкульт. 14 Э4 в1</t>
  </si>
  <si>
    <t>15-Физкульт. 14 ВНС в1</t>
  </si>
  <si>
    <t>16-Физкульт. 14 Э1 в1</t>
  </si>
  <si>
    <t>17-Физкульт. 12 Э3 в1</t>
  </si>
  <si>
    <t>18-Физкульт. 8 Э4 в1</t>
  </si>
  <si>
    <t>1-Физкульт. 8 Э4 в2</t>
  </si>
  <si>
    <t>2-Физкульт. 8 ЦТП в2</t>
  </si>
  <si>
    <t>3-Физкульт. 8 Э2 в2</t>
  </si>
  <si>
    <t>4-Физкульт. 14 Э1 в2</t>
  </si>
  <si>
    <t>5-Физкульт. 8 Э1 в2</t>
  </si>
  <si>
    <t>6-Физкульт. 8 Э1 в2</t>
  </si>
  <si>
    <t>7-Физкульт. 12 ЦТП в2</t>
  </si>
  <si>
    <t>8-Физкульт. 14 н/ж Э3 в2</t>
  </si>
  <si>
    <t>9-Физкульт. 12 Э2 в2</t>
  </si>
  <si>
    <t>11-Физкульт. 8 ВНС в2</t>
  </si>
  <si>
    <t>12-Физкульт. 12 Э1 в2</t>
  </si>
  <si>
    <t>13-Физкульт. 14 ЦТП в2</t>
  </si>
  <si>
    <t>14-Физкульт. 14 Э1 в2</t>
  </si>
  <si>
    <t>15-Физкульт. 14 Э4 в2</t>
  </si>
  <si>
    <t>16-Физкульт. 12 ВНС в2</t>
  </si>
  <si>
    <t>17-Физкульт. 14 ВНС в2</t>
  </si>
  <si>
    <t>18-Физкульт. 12 Э3 в2</t>
  </si>
  <si>
    <t>1-Катюшки 62 ЦТП, ВНС  в1</t>
  </si>
  <si>
    <t>2-Лобн. бульвар 12 Э1 в1</t>
  </si>
  <si>
    <t>4-Лобн. бульвар 12 Э3 в2</t>
  </si>
  <si>
    <t>5-Лобн. бульвар 12 ЦТП, ВНС  в1</t>
  </si>
  <si>
    <t>6-Лобн. бульвар 12а ЦТП в1</t>
  </si>
  <si>
    <t xml:space="preserve">7-Лобн. бульвар 8 в1       </t>
  </si>
  <si>
    <t>8-Лобн. бульвар 12 Э1 в1</t>
  </si>
  <si>
    <t>9-Катюшки 62 в1</t>
  </si>
  <si>
    <t>10-Катюшки 60 в1</t>
  </si>
  <si>
    <t>1-Катюшки 62 в2</t>
  </si>
  <si>
    <t>2-Катюшки 60 в2</t>
  </si>
  <si>
    <t>3-Лобн. бульвар 12 Э2 в1</t>
  </si>
  <si>
    <t xml:space="preserve">4-Катюшки 60 ЦТП, ВНС  в2 </t>
  </si>
  <si>
    <t xml:space="preserve">5-Катюшки 62 ЦТП, ВНС  в2 </t>
  </si>
  <si>
    <t>6-Лобн. бульвар 12а Э2 В2</t>
  </si>
  <si>
    <t>7-Лобн. бульвар 12 н/ж Э3 в2</t>
  </si>
  <si>
    <t>8-Лобн. бульвар 12 ЦТП, ВНС в2</t>
  </si>
  <si>
    <t>10-Лобн. бульвар 12а ЦТП В2</t>
  </si>
  <si>
    <t>11-Лобн. бульвар 8 В2</t>
  </si>
  <si>
    <t>1-Катюшки 56</t>
  </si>
  <si>
    <t>2-Катюшки 56 ЭЩ3  в1</t>
  </si>
  <si>
    <t xml:space="preserve">3-Катюшки 58 ВРУ3  в1  </t>
  </si>
  <si>
    <t xml:space="preserve">4-Катюшки 58 ВРУ1  в1  </t>
  </si>
  <si>
    <t xml:space="preserve">5-Катюшки 58 ВРУ2  в1  </t>
  </si>
  <si>
    <t xml:space="preserve">6-Катюшки 56 ЦТП, ВНС  в1  </t>
  </si>
  <si>
    <t xml:space="preserve">7-Катюшки 58 ЦТП, ВНС в1  </t>
  </si>
  <si>
    <t>1-Катюшки 56 в2</t>
  </si>
  <si>
    <t>2-Катюшки 56 ЭЩ3  в2</t>
  </si>
  <si>
    <t xml:space="preserve">3-Катюшки 58 ВРУ3  в2  </t>
  </si>
  <si>
    <t xml:space="preserve">4-Катюшки 58 ВРУ2  в2  </t>
  </si>
  <si>
    <t xml:space="preserve">5-Катюшки 56 ВРУ1  в2  </t>
  </si>
  <si>
    <t xml:space="preserve">6-Катюшки 56 ЦТП, ВНС  в2  </t>
  </si>
  <si>
    <t>7-Катюшки 58 ЦТП, ВНС в2</t>
  </si>
  <si>
    <t>6-Сакко и Ванцетти 20-22, 50 лет ВЛКСМ 13</t>
  </si>
  <si>
    <t>7-Сакко и Ванцетти 14,14А, 16, 18</t>
  </si>
  <si>
    <t>3-Сакко и Ванцетти 14, 14А</t>
  </si>
  <si>
    <t>2-50лет ВЛКСМ 2</t>
  </si>
  <si>
    <t>1-50лет ВЛКСМ 2</t>
  </si>
  <si>
    <t>6-50 лет 2</t>
  </si>
  <si>
    <t>5-Богомолова 4 банк</t>
  </si>
  <si>
    <t>4-храм деревян.</t>
  </si>
  <si>
    <t>5-храм в-1</t>
  </si>
  <si>
    <t>6-храм в-2</t>
  </si>
  <si>
    <t>7-АСКУС</t>
  </si>
  <si>
    <t>10-Аржакова 5а</t>
  </si>
  <si>
    <t>12- Аржакова 5</t>
  </si>
  <si>
    <t>3-ЩС 1 котельн</t>
  </si>
  <si>
    <t>5-терминал</t>
  </si>
  <si>
    <t>1-ДОЦ 2</t>
  </si>
  <si>
    <t>2-ДОЦ 1</t>
  </si>
  <si>
    <t>3-ЩС -2 котельн</t>
  </si>
  <si>
    <t>5-РП 2 сборка</t>
  </si>
  <si>
    <t>4-РП гараж</t>
  </si>
  <si>
    <t>3-термич.уч-к 2</t>
  </si>
  <si>
    <t>1-Заготов (пила)</t>
  </si>
  <si>
    <t>4-1-я Тракторная 1 вв.1</t>
  </si>
  <si>
    <t>1-котельная, быт. Маг.</t>
  </si>
  <si>
    <t>6-1-я Тракторная 2</t>
  </si>
  <si>
    <t>10-Б.Тарасовская 118 Электротовары</t>
  </si>
  <si>
    <t>4-Народная 24А</t>
  </si>
  <si>
    <t>4-Галакс</t>
  </si>
  <si>
    <t>6-Общежитие, почта</t>
  </si>
  <si>
    <t>8-Ангар</t>
  </si>
  <si>
    <t>8-типография</t>
  </si>
  <si>
    <t>8-ВЛ-0,4кв Гоголя 5</t>
  </si>
  <si>
    <t xml:space="preserve">7-ВЛ опор.1 ул.Гоголя,Чехова, Толстого </t>
  </si>
  <si>
    <t>7- Чапаева 1А-1Б</t>
  </si>
  <si>
    <t>1-Санаторная 16 (Конюхов)</t>
  </si>
  <si>
    <t>2-Санаторная 16 (ж/д Конюхов)</t>
  </si>
  <si>
    <t>2-Военных строителей 7 ДОСААФ</t>
  </si>
  <si>
    <t>1-Томск</t>
  </si>
  <si>
    <t>6-Военных строителей 7 ДОСААФ</t>
  </si>
  <si>
    <t>2-Б.Тарасовская д.81-107</t>
  </si>
  <si>
    <t>5-общежитие (река)</t>
  </si>
  <si>
    <t>1-ВЛ 0.4 Советская 10</t>
  </si>
  <si>
    <t>6-ВЗУ-4 насосная</t>
  </si>
  <si>
    <t>9-ВЗУ-4 насосная</t>
  </si>
  <si>
    <t>7-ВЛ 0,4кВ Октябрьская; Первомайская</t>
  </si>
  <si>
    <t>3-доктор (Сосновый бор 5)</t>
  </si>
  <si>
    <t>1-ВЛ-0,4кВ Народная 1-16, Вокзальная 12-32,27</t>
  </si>
  <si>
    <t>2-теплицы</t>
  </si>
  <si>
    <t>1-Нестерова 17</t>
  </si>
  <si>
    <t>2-Нестерова 16</t>
  </si>
  <si>
    <t>3-Нестерова 18А</t>
  </si>
  <si>
    <t>1-Лесная 16</t>
  </si>
  <si>
    <t xml:space="preserve">тр-р №2            </t>
  </si>
  <si>
    <t>5-сторожка</t>
  </si>
  <si>
    <t>2- д.16,17,18,19, КПП  - ВРУ 1</t>
  </si>
  <si>
    <t>3- 1,4,8/9,1/10,14,15,КПП -ВРУ 2</t>
  </si>
  <si>
    <t>5- УО</t>
  </si>
  <si>
    <t>3-ул.Военных строителей2 вв2 (60)</t>
  </si>
  <si>
    <t>2-ул.Военных строителей 2 вв1(60)</t>
  </si>
  <si>
    <t xml:space="preserve">тр-р №2  </t>
  </si>
  <si>
    <t>5-ЩСН</t>
  </si>
  <si>
    <t>7- ЩСН</t>
  </si>
  <si>
    <t>5-переход  ВРШ 7</t>
  </si>
  <si>
    <t>9-4Г к.В, вв.1</t>
  </si>
  <si>
    <t>11-Метатр, Королёва 6а</t>
  </si>
  <si>
    <t>10-Королёва 6А, Метатр, Мегаполис 2</t>
  </si>
  <si>
    <t>4-Мегаполис 1</t>
  </si>
  <si>
    <t>5-ОУ</t>
  </si>
  <si>
    <t>1-ВРУ 1 Аквапарк вв.1</t>
  </si>
  <si>
    <t>2-ВРУ1 ГРЩ2 вв.1</t>
  </si>
  <si>
    <t>1-ВРУ 2 вв.3 ГРЩ1 вв. 2</t>
  </si>
  <si>
    <t>2-ВРУ 2 вв.4 ГРЩ2 вв. 2</t>
  </si>
  <si>
    <t>11-школа в1 ВРУ-1</t>
  </si>
  <si>
    <t>10-Коминтерна 12 в2</t>
  </si>
  <si>
    <t>4-торг.дом "Костино"( м-н 38)</t>
  </si>
  <si>
    <t>4-МАМ ТД вв.2</t>
  </si>
  <si>
    <t xml:space="preserve">3-Стар. хлебозавод </t>
  </si>
  <si>
    <t>1-Хлебозавод ВРУ-1 в1</t>
  </si>
  <si>
    <t>2-Хлебозавод ВРУ-2 в2</t>
  </si>
  <si>
    <t>2-Хлебозавод ВРУ-2 в1</t>
  </si>
  <si>
    <t>4-Горького 2а почта</t>
  </si>
  <si>
    <t>14-Автостоянка</t>
  </si>
  <si>
    <t>11-дерев. обраб. Цех</t>
  </si>
  <si>
    <t>12-сушилка</t>
  </si>
  <si>
    <t>13-Стройкомплекс</t>
  </si>
  <si>
    <t>7-катод. защита</t>
  </si>
  <si>
    <t>4-АСКУЭ</t>
  </si>
  <si>
    <r>
      <t xml:space="preserve">тр-р №1    </t>
    </r>
    <r>
      <rPr>
        <sz val="10"/>
        <color rgb="FFFF0000"/>
        <rFont val="Arial Cyr"/>
        <family val="2"/>
        <charset val="204"/>
      </rPr>
      <t>ОТКЛ</t>
    </r>
  </si>
  <si>
    <t xml:space="preserve">тр-р №2                </t>
  </si>
  <si>
    <t>8-Фабричная 4/3 офис</t>
  </si>
  <si>
    <t>7-кафе Фабричная 4</t>
  </si>
  <si>
    <t>2-Северный проезд,К.Либкнехта 29</t>
  </si>
  <si>
    <t>3-К.Либкнехта 11-25,12-26</t>
  </si>
  <si>
    <t>мкр. Медвежьи озёра</t>
  </si>
  <si>
    <t>6-Юбилейная 13 ввод 1</t>
  </si>
  <si>
    <t>8-Юбилейная 13 н. ж</t>
  </si>
  <si>
    <t>1-Юбилейная 11 щит.1 вв2</t>
  </si>
  <si>
    <t>2-Юбилейная 11 щит.2 вв2</t>
  </si>
  <si>
    <t>3-Юбилейная 12 щит.3 вв2</t>
  </si>
  <si>
    <t>4-Юбилейная 12 щит.2 вв2</t>
  </si>
  <si>
    <t>6-отстойник</t>
  </si>
  <si>
    <t>8-Юбилейная 12 щит.1 вв2</t>
  </si>
  <si>
    <t>9-Юбилейная 10 щит.2 вв2</t>
  </si>
  <si>
    <t>10-Юбилейная 10 щит.1 вв2</t>
  </si>
  <si>
    <t>1-Котельная</t>
  </si>
  <si>
    <t>3-профилакторий ввод №1</t>
  </si>
  <si>
    <t>1-Дом творчества ввод 1</t>
  </si>
  <si>
    <t>4-Ульянова 7А,В</t>
  </si>
  <si>
    <t xml:space="preserve">2-Ульянова </t>
  </si>
  <si>
    <t>7-Госпитальная 1А</t>
  </si>
  <si>
    <t>8-Малышева, Лебедева</t>
  </si>
  <si>
    <t xml:space="preserve">4-котельная </t>
  </si>
  <si>
    <t>6-Лесная 4/7 в2</t>
  </si>
  <si>
    <t>8-Лесная 4/7 в1</t>
  </si>
  <si>
    <t>5-Кирова 48А в1</t>
  </si>
  <si>
    <t>3-Лесная 4/7 в1</t>
  </si>
  <si>
    <t>5-Кирова 48А в2</t>
  </si>
  <si>
    <t>7-Лесная 1А</t>
  </si>
  <si>
    <t>8-Пролетарская</t>
  </si>
  <si>
    <t>7-Калинина 10А</t>
  </si>
  <si>
    <t>1-Калинина 13</t>
  </si>
  <si>
    <t>2-д\с водоприбор</t>
  </si>
  <si>
    <t>3-Кирова 101</t>
  </si>
  <si>
    <t>4-Калинина 15</t>
  </si>
  <si>
    <t>8-Калинина 1</t>
  </si>
  <si>
    <t>5-Кирова 56</t>
  </si>
  <si>
    <t>2-ВЛ-0,4кВ Проезжая, Московская</t>
  </si>
  <si>
    <t>Солнечная 26/8 - 26/7</t>
  </si>
  <si>
    <t>Солнечная 26/9 - 26/10</t>
  </si>
  <si>
    <r>
      <t xml:space="preserve">Солнечная 26 (или 25) 9-10 </t>
    </r>
    <r>
      <rPr>
        <sz val="10"/>
        <color rgb="FFFF0000"/>
        <rFont val="Arial Cyr"/>
        <family val="2"/>
        <charset val="204"/>
      </rPr>
      <t>?</t>
    </r>
  </si>
  <si>
    <t>2-Российская школа (?стройка д\с)</t>
  </si>
  <si>
    <t>9- ангар+гараж</t>
  </si>
  <si>
    <t>3-Адм. корпус</t>
  </si>
  <si>
    <t xml:space="preserve">1-Вокзальная </t>
  </si>
  <si>
    <t>4-силикатная 63 в1</t>
  </si>
  <si>
    <t>3-силикатная 63 стр2</t>
  </si>
  <si>
    <t>2-силикатная 67 в2</t>
  </si>
  <si>
    <t>6-нет табл.</t>
  </si>
  <si>
    <t>1-Пограничников 54,56,58</t>
  </si>
  <si>
    <t>3-Пролетарская 30-34</t>
  </si>
  <si>
    <t>6-Пролетарская 38 (ВЛ)</t>
  </si>
  <si>
    <t>7-Ушакова 14/49  (ВЛ)</t>
  </si>
  <si>
    <t>7-Нахимова 25-27, Пограничников 27-33</t>
  </si>
  <si>
    <t>13-Бабушкина 4</t>
  </si>
  <si>
    <t>11--Пограничников 45</t>
  </si>
  <si>
    <t>6-Добролюбова 10; 14</t>
  </si>
  <si>
    <t>2-Березовая, Пролетарская 12Б</t>
  </si>
  <si>
    <t>4-Пограничников 22а</t>
  </si>
  <si>
    <t>6-билайн</t>
  </si>
  <si>
    <t>9-Мичурина 21А под1,2</t>
  </si>
  <si>
    <t>4-Мичурина 21А под.1,2</t>
  </si>
  <si>
    <r>
      <t xml:space="preserve">1-Перемычка на ТП 187   </t>
    </r>
    <r>
      <rPr>
        <sz val="10"/>
        <color rgb="FFFF0000"/>
        <rFont val="Arial Cyr"/>
        <family val="2"/>
        <charset val="204"/>
      </rPr>
      <t>ОТКЛ</t>
    </r>
  </si>
  <si>
    <t>2-д.4 Колесников</t>
  </si>
  <si>
    <t>3-д.3 Попов вв1</t>
  </si>
  <si>
    <t>4-д.3 Попов вв2</t>
  </si>
  <si>
    <t>5-д.1 Лещенко вв1</t>
  </si>
  <si>
    <t>6-д.5 Волков вв2</t>
  </si>
  <si>
    <t>7-д.1 Лещенко вв2</t>
  </si>
  <si>
    <r>
      <t xml:space="preserve">8-ТП-187    </t>
    </r>
    <r>
      <rPr>
        <sz val="10"/>
        <color rgb="FFFF0000"/>
        <rFont val="Arial Cyr"/>
        <family val="2"/>
        <charset val="204"/>
      </rPr>
      <t>ОТКЛ</t>
    </r>
  </si>
  <si>
    <t>9-д.5 Волков вв1</t>
  </si>
  <si>
    <t>10-д.2 Теличкин вв2</t>
  </si>
  <si>
    <t>11-д.2 Теличкин вв1</t>
  </si>
  <si>
    <t xml:space="preserve">Лингвистический центр    </t>
  </si>
  <si>
    <t>6-Заовражная</t>
  </si>
  <si>
    <t>3-Станционная 35</t>
  </si>
  <si>
    <t>1-д/.сад в.1</t>
  </si>
  <si>
    <t>2-д/.сад в.2</t>
  </si>
  <si>
    <t>6-башня БМЗ Прудная 7-9</t>
  </si>
  <si>
    <t>7-Прудная 7-9 башня БМЗ</t>
  </si>
  <si>
    <t>4-УО МКС</t>
  </si>
  <si>
    <t>3-ж/д 21 к.2</t>
  </si>
  <si>
    <t>2-рынок щит 1</t>
  </si>
  <si>
    <t>3-рынок щит 2</t>
  </si>
  <si>
    <t>1-рынок щит 1</t>
  </si>
  <si>
    <t>2-рынок щит 2</t>
  </si>
  <si>
    <t>5-охрана</t>
  </si>
  <si>
    <r>
      <t xml:space="preserve">4-Монинский рынок  </t>
    </r>
    <r>
      <rPr>
        <sz val="10"/>
        <color rgb="FFFF0000"/>
        <rFont val="Arial Cyr"/>
        <family val="2"/>
        <charset val="204"/>
      </rPr>
      <t>ОТКЛ(сгорел)</t>
    </r>
  </si>
  <si>
    <t>7-УО МКС</t>
  </si>
  <si>
    <t>8-Бурковский пр.1-5</t>
  </si>
  <si>
    <t>4-строймаг 2</t>
  </si>
  <si>
    <r>
      <t xml:space="preserve">тр-р №2       </t>
    </r>
    <r>
      <rPr>
        <sz val="10"/>
        <color rgb="FFC00000"/>
        <rFont val="Arial Cyr"/>
        <family val="2"/>
        <charset val="204"/>
      </rPr>
      <t>ОТКЛ</t>
    </r>
  </si>
  <si>
    <t>2-Станционная 44-56, Горпо</t>
  </si>
  <si>
    <t xml:space="preserve">тр-р №1 </t>
  </si>
  <si>
    <t>7-ЦТП,ВНС</t>
  </si>
  <si>
    <t>4-ЦТП,ВНС</t>
  </si>
  <si>
    <t>5-Папанина 2 (29А)</t>
  </si>
  <si>
    <t>6-Папанина 1 (28)</t>
  </si>
  <si>
    <t>10-Папанина 10 (39-38)</t>
  </si>
  <si>
    <t>9-Папанина 7-9 (36?)</t>
  </si>
  <si>
    <t>7-Папанина 5-3 (35)</t>
  </si>
  <si>
    <r>
      <t xml:space="preserve">7-кафе "Атолл"   </t>
    </r>
    <r>
      <rPr>
        <sz val="10"/>
        <color rgb="FFC00000"/>
        <rFont val="Arial Cyr"/>
        <family val="2"/>
        <charset val="204"/>
      </rPr>
      <t>ОТКЛ</t>
    </r>
  </si>
  <si>
    <t>12-Нестеренко 20 п.2</t>
  </si>
  <si>
    <t>4-контора КРЭС</t>
  </si>
  <si>
    <t xml:space="preserve">1-гаражи </t>
  </si>
  <si>
    <t>3-Веста</t>
  </si>
  <si>
    <t>8-Грабина 14</t>
  </si>
  <si>
    <t>6-Грабина 8</t>
  </si>
  <si>
    <t>7-АОЗТ "КАОНИОН" (палатки)</t>
  </si>
  <si>
    <t>4-Грабина 14, 12</t>
  </si>
  <si>
    <t>6-ж.д.9,10</t>
  </si>
  <si>
    <t xml:space="preserve">тр-р №1    </t>
  </si>
  <si>
    <t>10-Пушкинская 13 блЕ "Славянский"</t>
  </si>
  <si>
    <t>8-Пушкинская 13 блок Е п.1,2 "Славянский"</t>
  </si>
  <si>
    <t>2-стройка д/с</t>
  </si>
  <si>
    <t>9-дет.сад</t>
  </si>
  <si>
    <t>3-д/с</t>
  </si>
  <si>
    <t>1-луч Б д.6 ВРУ 2 вв 2</t>
  </si>
  <si>
    <t>2-луч А д.6 ВРУ 2 вв 2</t>
  </si>
  <si>
    <t xml:space="preserve">3-стройка </t>
  </si>
  <si>
    <t>1-луч А д.6 ВРУ 2 вв 1</t>
  </si>
  <si>
    <t>3- "Виктория"</t>
  </si>
  <si>
    <t>гараж совхоза</t>
  </si>
  <si>
    <t>4-ЗАО "Вингс-М" №2</t>
  </si>
  <si>
    <t>5- дет. сад</t>
  </si>
  <si>
    <t>3-дет.сад</t>
  </si>
  <si>
    <t>4-Центральная 4</t>
  </si>
  <si>
    <t>5-ЗАО "Вингс-М" №1</t>
  </si>
  <si>
    <t>2-Слепнева, Чкаловская 6,7,8, Спартаковская 12-18</t>
  </si>
  <si>
    <t>3-ВЛ 0,4кВ оп.1 на школу</t>
  </si>
  <si>
    <t>7-Спартаковская</t>
  </si>
  <si>
    <t>8-Чкаловская</t>
  </si>
  <si>
    <t>9-стройка ж.д.</t>
  </si>
  <si>
    <t>5-ВЛ 0,4кВ оп.2 ДСК "Отдых"</t>
  </si>
  <si>
    <t>6-ВЛ 0,4кВ оп.3 Коттеджи</t>
  </si>
  <si>
    <t>5-Тарасовская 15 прав</t>
  </si>
  <si>
    <t>9-Тарасовская 15 левая</t>
  </si>
  <si>
    <t>1-Тарасовская 3 (общ)</t>
  </si>
  <si>
    <t>4-Королева 11 Дикси</t>
  </si>
  <si>
    <t>4-д/с №20 "Машенька"</t>
  </si>
  <si>
    <t>6-Школа 16</t>
  </si>
  <si>
    <t>5-Суворова 21</t>
  </si>
  <si>
    <t>8-торговач галерея</t>
  </si>
  <si>
    <t>9-Суворова 21</t>
  </si>
  <si>
    <t>10-ГРП</t>
  </si>
  <si>
    <t>7-Богомолова 4 Налоговая</t>
  </si>
  <si>
    <t xml:space="preserve">11-д.22 </t>
  </si>
  <si>
    <t>4-д.20а магазин "СИТИ" одежда</t>
  </si>
  <si>
    <t>6-нет бирки</t>
  </si>
  <si>
    <t>10-Аржакова 7 ?</t>
  </si>
  <si>
    <t>23 ?</t>
  </si>
  <si>
    <t>22 ?</t>
  </si>
  <si>
    <t>24 ?</t>
  </si>
  <si>
    <t>4-ж/д 1   ?6 ?</t>
  </si>
  <si>
    <t>7-ГРП  ?8  ?</t>
  </si>
  <si>
    <t>9-ж/д 2  ?10   ?</t>
  </si>
  <si>
    <t>2-Дзержинского 30-32</t>
  </si>
  <si>
    <t>1-Орджон. 30А</t>
  </si>
  <si>
    <t>3-Орджоникидзе 30</t>
  </si>
  <si>
    <t>5-Мичурина 27 к.7</t>
  </si>
  <si>
    <t>4-Мичурина 27/7</t>
  </si>
  <si>
    <t>2-Мичурина 27 корп 4 магазин "Утконос"</t>
  </si>
  <si>
    <t>7-Мичурина 27корп 6 магазин</t>
  </si>
  <si>
    <t>8-Мичурина 27 корп 5 магазин</t>
  </si>
  <si>
    <t>2-Мичурина 27 корп.4 ВРУ1 п.1-4</t>
  </si>
  <si>
    <t>6-Мичурина 27 корп 4 п.5</t>
  </si>
  <si>
    <t>7-Мичурина 27 корп 5 ВРУ2</t>
  </si>
  <si>
    <t>1-Мичурина 27 корп 5 магазин</t>
  </si>
  <si>
    <t>4-сбербанк Мичурина 7</t>
  </si>
  <si>
    <t>3-Мичурина 7-3 почта</t>
  </si>
  <si>
    <t>15-Полевая 84 к.1</t>
  </si>
  <si>
    <t>16-клуб</t>
  </si>
  <si>
    <t xml:space="preserve">12-ВЛ-0,4кВ гаражи </t>
  </si>
  <si>
    <t>13-гаражи "Ранет"</t>
  </si>
  <si>
    <t>14-гаражи Ранет-204</t>
  </si>
  <si>
    <t xml:space="preserve">16- гаражи </t>
  </si>
  <si>
    <t>5-Пионерская 31А</t>
  </si>
  <si>
    <t>7-гаражи Строитель</t>
  </si>
  <si>
    <t>8-Евросеть</t>
  </si>
  <si>
    <t>10-РайСи</t>
  </si>
  <si>
    <t>11-ВЛ-0,4кВ Виктория-5</t>
  </si>
  <si>
    <t>4-д/сад №13 Пионерская 22</t>
  </si>
  <si>
    <t>1-Пионерская 24</t>
  </si>
  <si>
    <t>5-Пионерская 22</t>
  </si>
  <si>
    <t>4-Пионерская 24</t>
  </si>
  <si>
    <t>3-ЖЭК</t>
  </si>
  <si>
    <t>4-гараж, адм.корп.</t>
  </si>
  <si>
    <t>5-КЭС</t>
  </si>
  <si>
    <t>8-Кирова 3 магазин</t>
  </si>
  <si>
    <t>5-Гагарина 17 магазин</t>
  </si>
  <si>
    <t>5-Болдырева 14</t>
  </si>
  <si>
    <t>12-Болдырева 5</t>
  </si>
  <si>
    <t>13-Болдырева насосная</t>
  </si>
  <si>
    <t>11-ДПШО "Юность"</t>
  </si>
  <si>
    <t>3-Белинского четн 13;15, Гоголя нечетн. 16;18, ВЛ-0,4кВ Чайковского,Тургенева,Некрасова</t>
  </si>
  <si>
    <t>4-соц.защита Энергия</t>
  </si>
  <si>
    <t>1-Соц.защита Энергия</t>
  </si>
  <si>
    <t>2-К.Маркса 8а рем. Группа</t>
  </si>
  <si>
    <t>1-Лесная 3 в.2</t>
  </si>
  <si>
    <t>3Терешковой 8 офис ИП Прусенко?</t>
  </si>
  <si>
    <t>1-пр-д Циолковского 6б дет.сад</t>
  </si>
  <si>
    <t>5-пр-д Циолковского 6</t>
  </si>
  <si>
    <t>7-пр-д Циолковского 6б дет.сад</t>
  </si>
  <si>
    <t>3-Ф-р 3 офисы</t>
  </si>
  <si>
    <r>
      <t xml:space="preserve">тр-р №1           </t>
    </r>
    <r>
      <rPr>
        <sz val="10"/>
        <color rgb="FFFF0000"/>
        <rFont val="Arial Cyr"/>
        <family val="2"/>
        <charset val="204"/>
      </rPr>
      <t>ОТКЛ</t>
    </r>
  </si>
  <si>
    <t>6- ОБ д5А подземн. ст.</t>
  </si>
  <si>
    <t>тр-р №1  нет замеров тока</t>
  </si>
  <si>
    <t>9-Исаева 5 исаевский магазин</t>
  </si>
  <si>
    <t>6-Исаева 5 исаевский магазин</t>
  </si>
  <si>
    <t>7-Исаева 11 дет. товары</t>
  </si>
  <si>
    <r>
      <t xml:space="preserve">тр-р №1      </t>
    </r>
    <r>
      <rPr>
        <sz val="10"/>
        <color rgb="FFFF0000"/>
        <rFont val="Arial Cyr"/>
        <family val="2"/>
        <charset val="204"/>
      </rPr>
      <t>ОТКЛ</t>
    </r>
  </si>
  <si>
    <t>(?фидер 2?) Авт.ВЗУ</t>
  </si>
  <si>
    <t>(?фидер 4?) насос 1</t>
  </si>
  <si>
    <t>4-Дзержинского 8Б магазины</t>
  </si>
  <si>
    <t>2-переход ВРШ 11</t>
  </si>
  <si>
    <t>3-освещ. Яросл. Шоссе ВРШ 9</t>
  </si>
  <si>
    <t>6-освещ. Яросл. Шоссе ВРШ 9</t>
  </si>
  <si>
    <t>4-караул. помещ.?</t>
  </si>
  <si>
    <t>1-Гагарина 10А ВРУ1</t>
  </si>
  <si>
    <t>4-Гагарина 10А ВРУ2</t>
  </si>
  <si>
    <t>4-Гагарина 10А ВРУ1</t>
  </si>
  <si>
    <t>6-Гагарина 10А ВРУ2</t>
  </si>
  <si>
    <t>Начальник ПТС</t>
  </si>
  <si>
    <t>1- Пограничный тупик</t>
  </si>
  <si>
    <t>2- Полевая</t>
  </si>
  <si>
    <t>1-ВРУ отдел. произ-ва панель 6</t>
  </si>
  <si>
    <t xml:space="preserve">2-ВРУ отдел. произ-ва панель1 </t>
  </si>
  <si>
    <t>1-ВРУ отдел. произ-ва панель 5</t>
  </si>
  <si>
    <t>17-Советская 24-26 маг.</t>
  </si>
  <si>
    <t>3-щит №2 ООО "Дар-Трейдинг-2"</t>
  </si>
  <si>
    <t>1- щит №1 ССМТ РП 1</t>
  </si>
  <si>
    <t>2- щит №1 ССМТ  РП 2</t>
  </si>
  <si>
    <t>5-силикатная 63 производ. корпус</t>
  </si>
  <si>
    <t>1-бизнес сити вв 2</t>
  </si>
  <si>
    <t>5-силикатная 63 производ. Корпус</t>
  </si>
  <si>
    <t>1- ВРУ 1</t>
  </si>
  <si>
    <t>2-ковчег ВРУ-2</t>
  </si>
  <si>
    <t>6-СИП</t>
  </si>
  <si>
    <t>1-офис</t>
  </si>
  <si>
    <t>2- пункт приёма</t>
  </si>
  <si>
    <t xml:space="preserve">тр-р №2    </t>
  </si>
  <si>
    <t>1-ул.Советская 71А Интерпрайс</t>
  </si>
  <si>
    <t>9-д/к №26</t>
  </si>
  <si>
    <t>10-д/к №26</t>
  </si>
  <si>
    <t>9-Техникум ШВУ вв2</t>
  </si>
  <si>
    <t>6-техникум ШВУ вв.1</t>
  </si>
  <si>
    <t>2-Техн.ШВУ вв.2</t>
  </si>
  <si>
    <r>
      <t xml:space="preserve">тр-р №2 </t>
    </r>
    <r>
      <rPr>
        <sz val="10"/>
        <color rgb="FFC00000"/>
        <rFont val="Arial Cyr"/>
        <family val="2"/>
        <charset val="204"/>
      </rPr>
      <t xml:space="preserve"> ОТКЛ по 0,4кВ</t>
    </r>
  </si>
  <si>
    <t xml:space="preserve">тр-р №1     </t>
  </si>
  <si>
    <r>
      <t xml:space="preserve">тр-р №2          </t>
    </r>
    <r>
      <rPr>
        <sz val="10"/>
        <color rgb="FFC00000"/>
        <rFont val="Arial Cyr"/>
        <family val="2"/>
        <charset val="204"/>
      </rPr>
      <t>ОТКЛ</t>
    </r>
  </si>
  <si>
    <t xml:space="preserve">тр-р №1         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</si>
  <si>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отключена нагрузка</t>
    </r>
  </si>
  <si>
    <r>
      <t xml:space="preserve">тр-р №1     </t>
    </r>
    <r>
      <rPr>
        <sz val="10"/>
        <color rgb="FFC00000"/>
        <rFont val="Arial Cyr"/>
        <family val="2"/>
        <charset val="204"/>
      </rPr>
      <t>ОТКЛ</t>
    </r>
    <r>
      <rPr>
        <sz val="10"/>
        <rFont val="Arial Cyr"/>
        <family val="2"/>
        <charset val="204"/>
      </rPr>
      <t xml:space="preserve"> </t>
    </r>
  </si>
  <si>
    <r>
      <t xml:space="preserve">тр-р №2            </t>
    </r>
    <r>
      <rPr>
        <sz val="10"/>
        <color rgb="FFC00000"/>
        <rFont val="Arial Cyr"/>
        <family val="2"/>
        <charset val="204"/>
      </rPr>
      <t>ОТКЛ</t>
    </r>
  </si>
  <si>
    <t>3-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</si>
  <si>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ОТКЛ</t>
    </r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</si>
  <si>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ОТКЛ</t>
    </r>
  </si>
  <si>
    <t>Чайк</t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</si>
  <si>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</t>
    </r>
  </si>
  <si>
    <t>229/397</t>
  </si>
  <si>
    <t>228/400</t>
  </si>
  <si>
    <t>Вокзальная</t>
  </si>
  <si>
    <t>230/405</t>
  </si>
  <si>
    <t>7-Победы 25</t>
  </si>
  <si>
    <t>220/389</t>
  </si>
  <si>
    <t>222/388</t>
  </si>
  <si>
    <t>235/411</t>
  </si>
  <si>
    <t>226/392</t>
  </si>
  <si>
    <t>223/390</t>
  </si>
  <si>
    <t>226/393</t>
  </si>
  <si>
    <t>224/394</t>
  </si>
  <si>
    <t>228/395</t>
  </si>
  <si>
    <t>224/391</t>
  </si>
  <si>
    <t>1-Ударника 7,15</t>
  </si>
  <si>
    <t>223/385</t>
  </si>
  <si>
    <t>219/383</t>
  </si>
  <si>
    <t>3-Администрация</t>
  </si>
  <si>
    <t>1-Администрация</t>
  </si>
  <si>
    <t>222/390</t>
  </si>
  <si>
    <t>235/410</t>
  </si>
  <si>
    <t>237/410</t>
  </si>
  <si>
    <t>221/386</t>
  </si>
  <si>
    <t>232/403</t>
  </si>
  <si>
    <t>231/404</t>
  </si>
  <si>
    <t>231/401</t>
  </si>
  <si>
    <t>4- Зеленая пл. д.3</t>
  </si>
  <si>
    <t>1-маг.Стройматериалы, Зелён.пл. -Гайдара1-4</t>
  </si>
  <si>
    <t>4- Щепкина 5-7, УО</t>
  </si>
  <si>
    <t>5-маг.Пятёрочка</t>
  </si>
  <si>
    <t>5-Вокзальная 16, 19,16/1</t>
  </si>
  <si>
    <t>№2 Щепкина 43,45, Театр-ая 2-10, Пашен. 31-33</t>
  </si>
  <si>
    <t>№3 Яблочкиной 3-13,4-12, Пашенная 23-27</t>
  </si>
  <si>
    <t>№4 Щепкина, Зубова, Яблочкиной 14,Пашен.14-26</t>
  </si>
  <si>
    <t>2-Пашенная, Спортивный тупик</t>
  </si>
  <si>
    <t>3-Лесной проезд, Добролюбова, Печатников</t>
  </si>
  <si>
    <t>10-Уткина, Щепкина</t>
  </si>
  <si>
    <t>232/410</t>
  </si>
  <si>
    <t>9-Яблочкиной 33-41</t>
  </si>
  <si>
    <t>229/401</t>
  </si>
  <si>
    <t>1-Королева 1, 1А, 3, 4, 6, 8 ; Валентиновская,Спорт</t>
  </si>
  <si>
    <t>2-Королева 10-24; 17-27/1</t>
  </si>
  <si>
    <t>3-Королева5,5А,7,7А;1-я Валент-кая 9, 11,13,17,19</t>
  </si>
  <si>
    <t>225/392</t>
  </si>
  <si>
    <t>231/400</t>
  </si>
  <si>
    <t>234/406</t>
  </si>
  <si>
    <t>237/408</t>
  </si>
  <si>
    <t>227/395</t>
  </si>
  <si>
    <t>7-Металлист</t>
  </si>
  <si>
    <t>6-Костинострой</t>
  </si>
  <si>
    <t>1-Металлист</t>
  </si>
  <si>
    <t>225/393</t>
  </si>
  <si>
    <t>228/397</t>
  </si>
  <si>
    <t>8-Мичурина 27 корп 6</t>
  </si>
  <si>
    <t>10-Мичурина 27 корп 4 ВРУ магазин</t>
  </si>
  <si>
    <t>229/400</t>
  </si>
  <si>
    <t>11-Деловой центр</t>
  </si>
  <si>
    <t>7-Школа №6</t>
  </si>
  <si>
    <t>1-Школа №6</t>
  </si>
  <si>
    <t>228/394</t>
  </si>
  <si>
    <t>2-Советская 53-67</t>
  </si>
  <si>
    <t>232/404</t>
  </si>
  <si>
    <t>9-БРП2</t>
  </si>
  <si>
    <t>8- ИП Сучков</t>
  </si>
  <si>
    <t>7-БРП2</t>
  </si>
  <si>
    <t>8-ИП Сучков</t>
  </si>
  <si>
    <t>234/409</t>
  </si>
  <si>
    <t>6-Сип 3/25</t>
  </si>
  <si>
    <t>231/403</t>
  </si>
  <si>
    <r>
      <t>6-УО</t>
    </r>
    <r>
      <rPr>
        <sz val="10"/>
        <color rgb="FFC00000"/>
        <rFont val="Arial Cyr"/>
        <family val="2"/>
        <charset val="204"/>
      </rPr>
      <t>??Фонвизина</t>
    </r>
  </si>
  <si>
    <t>234/410</t>
  </si>
  <si>
    <t>238/417</t>
  </si>
  <si>
    <t>221/388</t>
  </si>
  <si>
    <t>227/391</t>
  </si>
  <si>
    <t>238/414</t>
  </si>
  <si>
    <t>235/413</t>
  </si>
  <si>
    <t>226/396</t>
  </si>
  <si>
    <t>232/405</t>
  </si>
  <si>
    <t>232/402</t>
  </si>
  <si>
    <t>234/403</t>
  </si>
  <si>
    <t>234/404</t>
  </si>
  <si>
    <t>2-Мичурина 9Б магазин</t>
  </si>
  <si>
    <t>242/420</t>
  </si>
  <si>
    <t xml:space="preserve">тр-р №2        </t>
  </si>
  <si>
    <t>240/417</t>
  </si>
  <si>
    <t>6-ВРУ 9</t>
  </si>
  <si>
    <t>2- ВРУ 1н</t>
  </si>
  <si>
    <t>3- ВРУ 3н</t>
  </si>
  <si>
    <t>4- ВРУ 2</t>
  </si>
  <si>
    <t>5- ВРУ 8</t>
  </si>
  <si>
    <t>7- ВРУ 3</t>
  </si>
  <si>
    <t>8- ВРУ 11</t>
  </si>
  <si>
    <t>1- ВРУ 10</t>
  </si>
  <si>
    <t>2- ВРУ 7</t>
  </si>
  <si>
    <t>3- ВРУ 4</t>
  </si>
  <si>
    <t>4- ВРУ 2н</t>
  </si>
  <si>
    <t>241/424</t>
  </si>
  <si>
    <t>238/407</t>
  </si>
  <si>
    <t>223/388</t>
  </si>
  <si>
    <t>230/402</t>
  </si>
  <si>
    <t>5-Дружба уч.2-37,328-330</t>
  </si>
  <si>
    <t>4-СНТ "Дружба" уч.-346,394,349</t>
  </si>
  <si>
    <t>217/381</t>
  </si>
  <si>
    <t>230/398</t>
  </si>
  <si>
    <t>234/411</t>
  </si>
  <si>
    <t>227/394</t>
  </si>
  <si>
    <t>233/404</t>
  </si>
  <si>
    <t>1-ЯСН</t>
  </si>
  <si>
    <t>2-Цветаевой 1Б ВРУ 1.2</t>
  </si>
  <si>
    <t>3-Цветаевой 1Б ВРУ 1.1</t>
  </si>
  <si>
    <t>4-Цветаевой 1Б ВРУ 2 неж. помещ.</t>
  </si>
  <si>
    <t>5-Цветаевой 1Б ВРУ 3 паркинг</t>
  </si>
  <si>
    <t>6-Цветаевой 1Б ВРУ 3 ИТП</t>
  </si>
  <si>
    <t>7-Цветаевой 1Б ВРУ 3 ВНС</t>
  </si>
  <si>
    <t>8-Цветаевой 1 офис</t>
  </si>
  <si>
    <t>2-Цветаевой 1Б ВРУ 1.1</t>
  </si>
  <si>
    <t>3-Цветаевой 1Б ВРУ 1.2</t>
  </si>
  <si>
    <t>235/407</t>
  </si>
  <si>
    <t>1-Спортивная, Остужева 1/44, 2-й Спортивный</t>
  </si>
  <si>
    <t xml:space="preserve">2-Остужева 6 </t>
  </si>
  <si>
    <t>226/390</t>
  </si>
  <si>
    <t>227/397</t>
  </si>
  <si>
    <t>223/185</t>
  </si>
  <si>
    <t>231/402</t>
  </si>
  <si>
    <t>1-№1 резерв</t>
  </si>
  <si>
    <t>2-№2 резерв</t>
  </si>
  <si>
    <t xml:space="preserve">3-№3 </t>
  </si>
  <si>
    <t xml:space="preserve">4-№4 </t>
  </si>
  <si>
    <t>5-№5</t>
  </si>
  <si>
    <t>6-№4 резерв</t>
  </si>
  <si>
    <t xml:space="preserve">7-№7 </t>
  </si>
  <si>
    <t>8-№8</t>
  </si>
  <si>
    <t>236/410</t>
  </si>
  <si>
    <t>230/400</t>
  </si>
  <si>
    <t>233/407</t>
  </si>
  <si>
    <t>КАБ 3</t>
  </si>
  <si>
    <t>КАБ 1</t>
  </si>
  <si>
    <t>КАБ 2</t>
  </si>
  <si>
    <t>233/409</t>
  </si>
  <si>
    <t>3-Дом культуры</t>
  </si>
  <si>
    <t>4-Ленина 4</t>
  </si>
  <si>
    <t>5-Ленина 3</t>
  </si>
  <si>
    <t>6-Ленина 2</t>
  </si>
  <si>
    <t>7- ВЛ-0,4кВ Комаровка</t>
  </si>
  <si>
    <t>14-Ленина 8</t>
  </si>
  <si>
    <r>
      <t xml:space="preserve">тр-р №2        </t>
    </r>
    <r>
      <rPr>
        <sz val="10"/>
        <color rgb="FFC00000"/>
        <rFont val="Arial Cyr"/>
        <family val="2"/>
        <charset val="204"/>
      </rPr>
      <t>ОТКЛ.</t>
    </r>
  </si>
  <si>
    <t>1-Ленина 6 Храм</t>
  </si>
  <si>
    <t>8-ж/д 1</t>
  </si>
  <si>
    <t>9-стар.ТП</t>
  </si>
  <si>
    <t>10-торг. павильон</t>
  </si>
  <si>
    <t>11-ЖКО</t>
  </si>
  <si>
    <t>12-ж/д 6</t>
  </si>
  <si>
    <t>13-ж/д 3</t>
  </si>
  <si>
    <t>15-ж/д 7</t>
  </si>
  <si>
    <t>232/407</t>
  </si>
  <si>
    <t>220/385</t>
  </si>
  <si>
    <t>1-Пролетарская 19-23</t>
  </si>
  <si>
    <t>230/399</t>
  </si>
  <si>
    <t>231/399</t>
  </si>
  <si>
    <t>9- Молодежная 5 п.5</t>
  </si>
  <si>
    <t>236/411</t>
  </si>
  <si>
    <r>
      <t xml:space="preserve">5-д/с №30 старый корпус  </t>
    </r>
    <r>
      <rPr>
        <sz val="10"/>
        <color rgb="FFC00000"/>
        <rFont val="Arial Cyr"/>
        <family val="2"/>
        <charset val="204"/>
      </rPr>
      <t>ОТКЛ</t>
    </r>
  </si>
  <si>
    <t>237/413</t>
  </si>
  <si>
    <t>232/408</t>
  </si>
  <si>
    <t>санаторная д.16</t>
  </si>
  <si>
    <t>229/398</t>
  </si>
  <si>
    <t>Авт 5 250А</t>
  </si>
  <si>
    <t>Авт 6 200А</t>
  </si>
  <si>
    <t>Авт 8 160А</t>
  </si>
  <si>
    <t>Авт 7 250А</t>
  </si>
  <si>
    <t>Авт 4 200А</t>
  </si>
  <si>
    <t>Авт 2 200А</t>
  </si>
  <si>
    <t>Авт 1 250А</t>
  </si>
  <si>
    <t>Авт 3 200А</t>
  </si>
  <si>
    <t>240/416</t>
  </si>
  <si>
    <t>Авт 7 200А</t>
  </si>
  <si>
    <t>Авт 6 250А</t>
  </si>
  <si>
    <t>Авт 5 160А</t>
  </si>
  <si>
    <t>Авт 7 160А</t>
  </si>
  <si>
    <t>Авт 2 250А</t>
  </si>
  <si>
    <t>Авт 4 250А</t>
  </si>
  <si>
    <t>239/416</t>
  </si>
  <si>
    <t>Авт 5 200А</t>
  </si>
  <si>
    <t>Авт 1 200А</t>
  </si>
  <si>
    <t>229/399</t>
  </si>
  <si>
    <t>Авт 3 250А</t>
  </si>
  <si>
    <t>Авт 2 160А</t>
  </si>
  <si>
    <t>Авт 5160А</t>
  </si>
  <si>
    <t>228/393</t>
  </si>
  <si>
    <r>
      <t xml:space="preserve">тр-р №1   </t>
    </r>
    <r>
      <rPr>
        <sz val="10"/>
        <color rgb="FFC00000"/>
        <rFont val="Arial Cyr"/>
        <family val="2"/>
        <charset val="204"/>
      </rPr>
      <t>ОТКЛ</t>
    </r>
  </si>
  <si>
    <t>227/396</t>
  </si>
  <si>
    <t xml:space="preserve">Солнечная 26  9-10 </t>
  </si>
  <si>
    <t>226/391</t>
  </si>
  <si>
    <t>228/396</t>
  </si>
  <si>
    <t>8-ВЛ-0,4кВ Комсомольская</t>
  </si>
  <si>
    <t>3-Заводская 8А</t>
  </si>
  <si>
    <t>7-ВЛ-0,4кВ Луговая, Луговой проезд</t>
  </si>
  <si>
    <t>5-Д.сад ввод 1</t>
  </si>
  <si>
    <t>6-Д.сад ввод 2</t>
  </si>
  <si>
    <t>225/394</t>
  </si>
  <si>
    <t>6-Миллер</t>
  </si>
  <si>
    <t>1-Хортус</t>
  </si>
  <si>
    <t>7-Гаражи</t>
  </si>
  <si>
    <t>221/391</t>
  </si>
  <si>
    <t>224/392</t>
  </si>
  <si>
    <t>222/383</t>
  </si>
  <si>
    <t>235/408</t>
  </si>
  <si>
    <t>БРП</t>
  </si>
  <si>
    <t>БРП 5</t>
  </si>
  <si>
    <t>218/382</t>
  </si>
  <si>
    <t>3-Освещ.Яр.шоссе</t>
  </si>
  <si>
    <t>4-Освещ.Яр.шоссе</t>
  </si>
  <si>
    <t>5-Освещ.Яр.шоссе</t>
  </si>
  <si>
    <r>
      <t xml:space="preserve">2-Ленина 4А  </t>
    </r>
    <r>
      <rPr>
        <sz val="10"/>
        <color rgb="FFC00000"/>
        <rFont val="Arial Cyr"/>
        <family val="2"/>
        <charset val="204"/>
      </rPr>
      <t>откл</t>
    </r>
  </si>
  <si>
    <t>4-УО д/с д.18</t>
  </si>
  <si>
    <t>5-Горького 18 ВРУ-1 д/с</t>
  </si>
  <si>
    <t>4-УО д/с Горького 18</t>
  </si>
  <si>
    <t>1-Горького 47 ВРУ-1</t>
  </si>
  <si>
    <t>2-Горького 47 неж. помещ.</t>
  </si>
  <si>
    <t xml:space="preserve">3-Горького 18 ВРУ-2 д/с </t>
  </si>
  <si>
    <t xml:space="preserve">5-Горького 16 д/с ввод 2 </t>
  </si>
  <si>
    <t>6-Горького 16 д/с ввод 1</t>
  </si>
  <si>
    <t>1-Тарас.25 ВРУ-4 в.1</t>
  </si>
  <si>
    <t>2-Тарас.25 ВРУ-3 в.1</t>
  </si>
  <si>
    <t>3-Тарас.25 ВРУ-7 в.1</t>
  </si>
  <si>
    <t>4-Тарас.25 ВРУ-6 в.1</t>
  </si>
  <si>
    <t>5-Тарас.25 ВРУ-1 в.1</t>
  </si>
  <si>
    <t>6-Тарас.25 ВРУ-5 в.1</t>
  </si>
  <si>
    <t>7-Тарас.25 ВРУ-2 в.1</t>
  </si>
  <si>
    <t>1-Тарас.25 ВРУ-4 в.2</t>
  </si>
  <si>
    <t>2-Тарас.25 ВРУ-3 в.2</t>
  </si>
  <si>
    <t>3-Тарас.25 ВРУ-7 в.2</t>
  </si>
  <si>
    <t>4-Тарас.25 ВРУ-6 в.2</t>
  </si>
  <si>
    <r>
      <t xml:space="preserve">5-Тарас.25 ВРУ-1 в.2   </t>
    </r>
    <r>
      <rPr>
        <sz val="10"/>
        <color rgb="FFC00000"/>
        <rFont val="Arial Cyr"/>
        <family val="2"/>
        <charset val="204"/>
      </rPr>
      <t>откл</t>
    </r>
  </si>
  <si>
    <r>
      <t xml:space="preserve">6-Тарас.25 ВРУ-5 в.2   </t>
    </r>
    <r>
      <rPr>
        <sz val="10"/>
        <color rgb="FFC00000"/>
        <rFont val="Arial Cyr"/>
        <family val="2"/>
        <charset val="204"/>
      </rPr>
      <t>откл</t>
    </r>
    <r>
      <rPr>
        <sz val="10"/>
        <rFont val="Arial Cyr"/>
        <family val="2"/>
        <charset val="204"/>
      </rPr>
      <t xml:space="preserve">  </t>
    </r>
  </si>
  <si>
    <r>
      <t xml:space="preserve">7-Тарас.25 ВРУ-2 в.2   </t>
    </r>
    <r>
      <rPr>
        <sz val="10"/>
        <color rgb="FFC00000"/>
        <rFont val="Arial Cyr"/>
        <family val="2"/>
        <charset val="204"/>
      </rPr>
      <t>откл</t>
    </r>
  </si>
  <si>
    <t xml:space="preserve">2-Кирова 1-17 </t>
  </si>
  <si>
    <t xml:space="preserve">3-Кирова, Ленина, Пролет. </t>
  </si>
  <si>
    <t>5-Кирова 12а</t>
  </si>
  <si>
    <t>7-Кирова 16-18</t>
  </si>
  <si>
    <t>10-СИП Торсада</t>
  </si>
  <si>
    <t>11-Кирова 8</t>
  </si>
  <si>
    <t>225/396</t>
  </si>
  <si>
    <t>234/408</t>
  </si>
  <si>
    <t>234/407</t>
  </si>
  <si>
    <t xml:space="preserve">9-Горького 16 </t>
  </si>
  <si>
    <t>238/413</t>
  </si>
  <si>
    <t>218/379</t>
  </si>
  <si>
    <t>230/401</t>
  </si>
  <si>
    <t>10-комбикорм. завод  д.15</t>
  </si>
  <si>
    <t>5-комбикорм. завод  д.36</t>
  </si>
  <si>
    <t>13-комбикорм. завод  д.16-17</t>
  </si>
  <si>
    <t>14-комбикорм. завод  д.16</t>
  </si>
  <si>
    <t>12-котельная</t>
  </si>
  <si>
    <t>4- ЦТП</t>
  </si>
  <si>
    <t>235/409</t>
  </si>
  <si>
    <t>224/390</t>
  </si>
  <si>
    <t>12-Центральная 11неж.</t>
  </si>
  <si>
    <t>224/393</t>
  </si>
  <si>
    <r>
      <t xml:space="preserve">2-лечебный корп.2  </t>
    </r>
    <r>
      <rPr>
        <sz val="10"/>
        <color rgb="FFC00000"/>
        <rFont val="Arial Cyr"/>
        <family val="2"/>
        <charset val="204"/>
      </rPr>
      <t>откл</t>
    </r>
  </si>
  <si>
    <t>1-Северная 14Б</t>
  </si>
  <si>
    <t>11-леч.корп.1 профилакторий</t>
  </si>
  <si>
    <t>3-Грабина 12</t>
  </si>
  <si>
    <t>228/398</t>
  </si>
  <si>
    <t>237/414</t>
  </si>
  <si>
    <t>231/398</t>
  </si>
  <si>
    <t>2-Болшевское шоссе 31</t>
  </si>
  <si>
    <t>4-СИП Торсада</t>
  </si>
  <si>
    <t>223/387</t>
  </si>
  <si>
    <t>4-площадь ДК освещение</t>
  </si>
  <si>
    <t>224/396</t>
  </si>
  <si>
    <t>5-Маяковского 7</t>
  </si>
  <si>
    <t>7-стройка</t>
  </si>
  <si>
    <t>233/403</t>
  </si>
  <si>
    <t>6-Циолковского 26</t>
  </si>
  <si>
    <t xml:space="preserve">2-Циолковского 23А </t>
  </si>
  <si>
    <t>8-Циолковского 23А магазин</t>
  </si>
  <si>
    <t xml:space="preserve">1-ДПШО "Юность"  </t>
  </si>
  <si>
    <t>223/386</t>
  </si>
  <si>
    <t>224/387</t>
  </si>
  <si>
    <t>2-род.дом с1</t>
  </si>
  <si>
    <t>2-роддом 2с</t>
  </si>
  <si>
    <t>225/387</t>
  </si>
  <si>
    <t>233/405</t>
  </si>
  <si>
    <t>333/402</t>
  </si>
  <si>
    <t>5-Коминтерна 17</t>
  </si>
  <si>
    <t>215/376</t>
  </si>
  <si>
    <r>
      <t xml:space="preserve">тр-р №1  </t>
    </r>
    <r>
      <rPr>
        <sz val="10"/>
        <color rgb="FFC00000"/>
        <rFont val="Arial Cyr"/>
        <family val="2"/>
        <charset val="204"/>
      </rPr>
      <t>демонтирован, ТП выведена из схемы</t>
    </r>
  </si>
  <si>
    <t>220/382</t>
  </si>
  <si>
    <t>224/389</t>
  </si>
  <si>
    <t>7-КОМЭМ пром</t>
  </si>
  <si>
    <t>229/402</t>
  </si>
  <si>
    <t>238/415</t>
  </si>
  <si>
    <t>1-ВРУ общежития</t>
  </si>
  <si>
    <t>2- гаражи АЭЛИТА</t>
  </si>
  <si>
    <t>239/417</t>
  </si>
  <si>
    <r>
      <t xml:space="preserve">тр-р №2      </t>
    </r>
    <r>
      <rPr>
        <sz val="10"/>
        <color rgb="FFC00000"/>
        <rFont val="Arial Cyr"/>
        <family val="2"/>
        <charset val="204"/>
      </rPr>
      <t>ОТКЛ</t>
    </r>
  </si>
  <si>
    <t>ВРУ 1</t>
  </si>
  <si>
    <t>ВРУ 3</t>
  </si>
  <si>
    <t>ВРУ 2</t>
  </si>
  <si>
    <t>ВРУ 4</t>
  </si>
  <si>
    <t>223/391</t>
  </si>
  <si>
    <t>1-Цветаевой дет. санаторий</t>
  </si>
  <si>
    <t>232/394</t>
  </si>
  <si>
    <t>222/389</t>
  </si>
  <si>
    <t>221/395</t>
  </si>
  <si>
    <t>238/411</t>
  </si>
  <si>
    <t>8-Баумана 10,12</t>
  </si>
  <si>
    <t>7-Баумана 10,12</t>
  </si>
  <si>
    <t>237/415</t>
  </si>
  <si>
    <r>
      <t xml:space="preserve">тр-р №1  </t>
    </r>
    <r>
      <rPr>
        <sz val="10"/>
        <color rgb="FFC00000"/>
        <rFont val="Arial Cyr"/>
        <family val="2"/>
        <charset val="204"/>
      </rPr>
      <t>ОТКЛ</t>
    </r>
  </si>
  <si>
    <t>4-Книжная 14-16</t>
  </si>
  <si>
    <t>225/390</t>
  </si>
  <si>
    <t>222/385</t>
  </si>
  <si>
    <t>233/408</t>
  </si>
  <si>
    <t>227/392</t>
  </si>
  <si>
    <t>22/385</t>
  </si>
  <si>
    <t>224/388</t>
  </si>
  <si>
    <t>232/400</t>
  </si>
  <si>
    <t xml:space="preserve">тр-р №1      </t>
  </si>
  <si>
    <t>226/394</t>
  </si>
  <si>
    <t>223/392</t>
  </si>
  <si>
    <t>223/394</t>
  </si>
  <si>
    <t>1-Д\с 43</t>
  </si>
  <si>
    <t>12-Д/с 43</t>
  </si>
  <si>
    <t>229/392</t>
  </si>
  <si>
    <t>6-Спартаковская</t>
  </si>
  <si>
    <t>7-Спратаковская 15А ЦТП</t>
  </si>
  <si>
    <t>8-ВНС Урицкого 10</t>
  </si>
  <si>
    <t>6-общежитие</t>
  </si>
  <si>
    <t xml:space="preserve">7-Урицкого 10 </t>
  </si>
  <si>
    <t>8-Спартаковская</t>
  </si>
  <si>
    <t>230/403</t>
  </si>
  <si>
    <t>227/389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</si>
  <si>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  ОТКЛ</t>
    </r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</si>
  <si>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</si>
  <si>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4-гаражи</t>
  </si>
  <si>
    <t>5-Веста</t>
  </si>
  <si>
    <t>2-УМОЦ Грабина 2а</t>
  </si>
  <si>
    <t>6-УМОЦ Грабина 2а</t>
  </si>
  <si>
    <t>7-ЖЭК 5</t>
  </si>
  <si>
    <t>229/394</t>
  </si>
  <si>
    <t>221/385</t>
  </si>
  <si>
    <t>233/406</t>
  </si>
  <si>
    <r>
      <t>6-Комсомольская 2</t>
    </r>
    <r>
      <rPr>
        <sz val="10"/>
        <color rgb="FFFF0000"/>
        <rFont val="Arial Cyr"/>
        <family val="2"/>
        <charset val="204"/>
      </rPr>
      <t>?4</t>
    </r>
  </si>
  <si>
    <r>
      <t xml:space="preserve">1-Комсомольская 2 </t>
    </r>
    <r>
      <rPr>
        <sz val="10"/>
        <color rgb="FFFF0000"/>
        <rFont val="Arial Cyr"/>
        <family val="2"/>
        <charset val="204"/>
      </rPr>
      <t>? 4</t>
    </r>
  </si>
  <si>
    <t>3-Комсомольская 4  ??2</t>
  </si>
  <si>
    <t>232/401</t>
  </si>
  <si>
    <t>1-ввод 1 Станционная 35</t>
  </si>
  <si>
    <t>2-ввод2 Станционная 35 в2</t>
  </si>
  <si>
    <t>3-ввод 3 б/н</t>
  </si>
  <si>
    <t>4-Бородинская 26</t>
  </si>
  <si>
    <t>1-Кранооктябрьская, Боткина нечет</t>
  </si>
  <si>
    <t>236/409</t>
  </si>
  <si>
    <t>235/406</t>
  </si>
  <si>
    <t>236/414</t>
  </si>
  <si>
    <r>
      <t xml:space="preserve">2-1-й Гражданский  </t>
    </r>
    <r>
      <rPr>
        <sz val="10"/>
        <color rgb="FFC00000"/>
        <rFont val="Arial Cyr"/>
        <family val="2"/>
        <charset val="204"/>
      </rPr>
      <t>Радио такси</t>
    </r>
  </si>
  <si>
    <r>
      <t xml:space="preserve">4-м-н "Ветеран"    </t>
    </r>
    <r>
      <rPr>
        <sz val="10"/>
        <color rgb="FFC00000"/>
        <rFont val="Arial Cyr"/>
        <family val="2"/>
        <charset val="204"/>
      </rPr>
      <t>Молоко</t>
    </r>
  </si>
  <si>
    <t>5-Фрязинская сторона ТЯК</t>
  </si>
  <si>
    <t>1-рынок кафе</t>
  </si>
  <si>
    <t>222/387</t>
  </si>
  <si>
    <t>239/418</t>
  </si>
  <si>
    <t>6- Хмельницкого 17,15</t>
  </si>
  <si>
    <t>10-Володарского 22,32</t>
  </si>
  <si>
    <t>235/404</t>
  </si>
  <si>
    <t>1-Ленинская 12 ВРУ 1 в.1</t>
  </si>
  <si>
    <t>2-ФОК ВРУ1 в.1</t>
  </si>
  <si>
    <t>3-Ленинская 12 ВРУ 2 в.1</t>
  </si>
  <si>
    <t>4-Бассейн, гаражи</t>
  </si>
  <si>
    <t>5-Ленинская 12 ВРУ 3 в.1</t>
  </si>
  <si>
    <t>6-Ленинская 12 ВРУ 1 в.2</t>
  </si>
  <si>
    <t>7-ФОК ВРУ 1 в.2</t>
  </si>
  <si>
    <t>8-Ленинская 12 ВРУ 2 в.2</t>
  </si>
  <si>
    <t>9-Бассейн, гаражи в.2</t>
  </si>
  <si>
    <t>10-Ленинская 12 ВРУ 3 в.2</t>
  </si>
  <si>
    <t>1-С.И.</t>
  </si>
  <si>
    <t>2-д.14 ВРУ 1 в.1</t>
  </si>
  <si>
    <t>3-д.14 ВРУ 9 в.1</t>
  </si>
  <si>
    <t>5-д.14 ВРУ 8 в.1</t>
  </si>
  <si>
    <t>6-д.14 ВРУ 4 в.1</t>
  </si>
  <si>
    <t>7-д.14 ВРУ 2 в.1</t>
  </si>
  <si>
    <t>8-д.14 ВРУ 5 в.1</t>
  </si>
  <si>
    <t>11-наземная автостоянка</t>
  </si>
  <si>
    <t>12-ввод 1 отходящий</t>
  </si>
  <si>
    <t>9-д.16А ВРУ 2 в.1</t>
  </si>
  <si>
    <t>10-д.16А ВРУ 1 в.2</t>
  </si>
  <si>
    <t>1-д.16А  ВРУ 1 в.1</t>
  </si>
  <si>
    <t>2-д.16А  ВРУ 2 в.2</t>
  </si>
  <si>
    <t>3-д.14  ВРУ 5 в.2</t>
  </si>
  <si>
    <t>4-д.14  ВРУ 2 в.2</t>
  </si>
  <si>
    <t>5-д.14  ВРУ 4 в.2</t>
  </si>
  <si>
    <t>6-д.14  ВРУ 8 в.2</t>
  </si>
  <si>
    <t>7-С.И.</t>
  </si>
  <si>
    <t>8-д.14  ВРУ 1 в.2</t>
  </si>
  <si>
    <t>9-д.14  ВРУ 9 в.2</t>
  </si>
  <si>
    <t>10-ВНС</t>
  </si>
  <si>
    <t>11-ввод 2 отходящий</t>
  </si>
  <si>
    <t>12-ФОК ВРУ 3 в.2</t>
  </si>
  <si>
    <t>13-автостоянка</t>
  </si>
  <si>
    <t>235/405</t>
  </si>
  <si>
    <t>238/416</t>
  </si>
  <si>
    <t>4-ВРУ-1 - 2</t>
  </si>
  <si>
    <t>237/412</t>
  </si>
  <si>
    <t>1-ВРУ 5</t>
  </si>
  <si>
    <t>2-ВРУ 3</t>
  </si>
  <si>
    <t>3-ВРУ4</t>
  </si>
  <si>
    <t>4-ВРУ 2</t>
  </si>
  <si>
    <t>5-ВРУ 1</t>
  </si>
  <si>
    <t>1-ВРУ 4</t>
  </si>
  <si>
    <t>5-ВРУ 5</t>
  </si>
  <si>
    <t>3-ВРУ 1</t>
  </si>
  <si>
    <t>6-ВРУ 3</t>
  </si>
  <si>
    <t>244/424</t>
  </si>
  <si>
    <r>
      <t xml:space="preserve">тр-р №4   </t>
    </r>
    <r>
      <rPr>
        <sz val="10"/>
        <color rgb="FFC00000"/>
        <rFont val="Arial Cyr"/>
        <family val="2"/>
        <charset val="204"/>
      </rPr>
      <t>ОТКЛ</t>
    </r>
  </si>
  <si>
    <t>1-ЦВРУС</t>
  </si>
  <si>
    <t>2-Офис здание в2</t>
  </si>
  <si>
    <t>3-Офис здание в1</t>
  </si>
  <si>
    <t>222/384</t>
  </si>
  <si>
    <t>220/383</t>
  </si>
  <si>
    <t>5-Кирова 3</t>
  </si>
  <si>
    <t>3-Островского 3,1; Пионерская 20; дет.сад №13 Кольцо на 54 ТП</t>
  </si>
  <si>
    <t>5-Островского 5; 7/16; Пионерская 14/24; дет.сад №13 Кольцо на 54 ТП</t>
  </si>
  <si>
    <t>4-Реабил. Центр -д/к</t>
  </si>
  <si>
    <t>2-д/с №23 Гагарина 26Б</t>
  </si>
  <si>
    <t>219/380</t>
  </si>
  <si>
    <t>212/369</t>
  </si>
  <si>
    <t>207/361</t>
  </si>
  <si>
    <t>217/382</t>
  </si>
  <si>
    <t>219/384</t>
  </si>
  <si>
    <t>207/365</t>
  </si>
  <si>
    <t>7-Коммун-ая 10 гостиница</t>
  </si>
  <si>
    <t>215/377</t>
  </si>
  <si>
    <t>1-Пролетарский проезд, Кутузова, Вишнёвая</t>
  </si>
  <si>
    <t>2-Лесной проезд,Горького 122</t>
  </si>
  <si>
    <t>3-Шоссейная, Печатников</t>
  </si>
  <si>
    <t>6-Шиномонтаж</t>
  </si>
  <si>
    <t>147А</t>
  </si>
  <si>
    <t>5-кухня в.1</t>
  </si>
  <si>
    <t>4-автомойка</t>
  </si>
  <si>
    <t>6-медцентр</t>
  </si>
  <si>
    <t>1-Парковка</t>
  </si>
  <si>
    <t>226/389</t>
  </si>
  <si>
    <t>227/386</t>
  </si>
  <si>
    <t>233/400</t>
  </si>
  <si>
    <t>10-ДТТМ</t>
  </si>
  <si>
    <t>11-ООО "МОИК"</t>
  </si>
  <si>
    <t>9-ООО МЗК</t>
  </si>
  <si>
    <t>225/388</t>
  </si>
  <si>
    <t>2-ВЕСТА ВРУ-1 в.2</t>
  </si>
  <si>
    <t>2-ВЕСТА ВРУ-2 в.2</t>
  </si>
  <si>
    <t>3-Ленина 25Б</t>
  </si>
  <si>
    <t xml:space="preserve">3-Ленина 25Б </t>
  </si>
  <si>
    <t>2-Дзержинского 9 общ</t>
  </si>
  <si>
    <t>4-Дзержинского 18 в1</t>
  </si>
  <si>
    <t>3-Дзержинского 18 в2</t>
  </si>
  <si>
    <t>4-Дзержинского 9 общ</t>
  </si>
  <si>
    <t>218/381</t>
  </si>
  <si>
    <t>230/397</t>
  </si>
  <si>
    <t>3-Банк в1</t>
  </si>
  <si>
    <t>3-Космонавтов 4Г Престиж</t>
  </si>
  <si>
    <t>6-Космонавтов 4Г Престиж</t>
  </si>
  <si>
    <t>232/399</t>
  </si>
  <si>
    <t>2-ПСН (УО?)</t>
  </si>
  <si>
    <t>1-Колхозная пл. 3</t>
  </si>
  <si>
    <t>3-Котовского торсада</t>
  </si>
  <si>
    <t>8-Кутузова ВЛ</t>
  </si>
  <si>
    <t>6-Кутузова торсада</t>
  </si>
  <si>
    <t>1-ВЛ-0,4кВ Первомайская</t>
  </si>
  <si>
    <t>12-ж\д 9</t>
  </si>
  <si>
    <t>228/399</t>
  </si>
  <si>
    <t>1-Победа 33</t>
  </si>
  <si>
    <t>2-Победа 30 - 38</t>
  </si>
  <si>
    <t>3-Победа 31 - 27</t>
  </si>
  <si>
    <t>221/384</t>
  </si>
  <si>
    <t>229/395</t>
  </si>
  <si>
    <t>221/382</t>
  </si>
  <si>
    <t>222/386</t>
  </si>
  <si>
    <t>7-мини рынок</t>
  </si>
  <si>
    <t>8- УО</t>
  </si>
  <si>
    <t>авт 2 - Болшевская 16 (автомат??) ВЛ Маяковского</t>
  </si>
  <si>
    <t>1- Маяковского</t>
  </si>
  <si>
    <t>5-санаторий ул.Кирова</t>
  </si>
  <si>
    <t>4-санаторий ул.Кирова</t>
  </si>
  <si>
    <t>228/401</t>
  </si>
  <si>
    <t>РП от</t>
  </si>
  <si>
    <t>ТП126</t>
  </si>
  <si>
    <t>РП37</t>
  </si>
  <si>
    <r>
      <t xml:space="preserve">12-КАС-3 Гаражи </t>
    </r>
    <r>
      <rPr>
        <sz val="10"/>
        <color rgb="FFC00000"/>
        <rFont val="Arial Cyr"/>
        <family val="2"/>
        <charset val="204"/>
      </rPr>
      <t>ОТКЛ</t>
    </r>
  </si>
  <si>
    <r>
      <t xml:space="preserve">2-Советская 37   </t>
    </r>
    <r>
      <rPr>
        <sz val="10"/>
        <color rgb="FFC00000"/>
        <rFont val="Arial Cyr"/>
        <family val="2"/>
        <charset val="204"/>
      </rPr>
      <t>см. РП 37 ниже</t>
    </r>
  </si>
  <si>
    <r>
      <t xml:space="preserve">8-Советская 37    </t>
    </r>
    <r>
      <rPr>
        <sz val="10"/>
        <color rgb="FFC00000"/>
        <rFont val="Arial Cyr"/>
        <family val="2"/>
        <charset val="204"/>
      </rPr>
      <t>см. РП 37 ниже</t>
    </r>
  </si>
  <si>
    <t>225/389</t>
  </si>
  <si>
    <t>231/394</t>
  </si>
  <si>
    <r>
      <t xml:space="preserve">ввод №1   </t>
    </r>
    <r>
      <rPr>
        <sz val="10"/>
        <color rgb="FFC00000"/>
        <rFont val="Arial Cyr"/>
        <family val="2"/>
        <charset val="204"/>
      </rPr>
      <t>нагрузка от ТП 126</t>
    </r>
  </si>
  <si>
    <r>
      <t xml:space="preserve">ввод №2  </t>
    </r>
    <r>
      <rPr>
        <sz val="10"/>
        <color rgb="FFC00000"/>
        <rFont val="Arial Cyr"/>
        <family val="2"/>
        <charset val="204"/>
      </rPr>
      <t>нагрузка от ТП 126</t>
    </r>
  </si>
  <si>
    <t>1-Автосервис</t>
  </si>
  <si>
    <t>2-кафе Каспий</t>
  </si>
  <si>
    <t>3-Советская 37</t>
  </si>
  <si>
    <t>4-столярка ЖКО</t>
  </si>
  <si>
    <t>1-МЧС</t>
  </si>
  <si>
    <t>3-кафе Каспий</t>
  </si>
  <si>
    <t>4-Советская 31</t>
  </si>
  <si>
    <t>223/389</t>
  </si>
  <si>
    <t>1-Пушкинская 13 вв.2 под.4,5</t>
  </si>
  <si>
    <t>11-Пушкинская 13 блок Е</t>
  </si>
  <si>
    <t>1-Пушкинская 13 вв 1 под.1,2</t>
  </si>
  <si>
    <t>14-Пушкинская 13 офис</t>
  </si>
  <si>
    <t>1-Маяковского, Щорса больница</t>
  </si>
  <si>
    <t>1-Лесная 12  эльфа</t>
  </si>
  <si>
    <t>7-скорость</t>
  </si>
  <si>
    <t xml:space="preserve">8-Тихонравова </t>
  </si>
  <si>
    <t>229/396</t>
  </si>
  <si>
    <t>7-Магазин ТЦ Покров</t>
  </si>
  <si>
    <t>15-торг. Ряды</t>
  </si>
  <si>
    <t>6-Советская 17,23,21,43</t>
  </si>
  <si>
    <r>
      <t xml:space="preserve">8-Детский санаторий   </t>
    </r>
    <r>
      <rPr>
        <sz val="10"/>
        <color rgb="FFC00000"/>
        <rFont val="Arial Cyr"/>
        <family val="2"/>
        <charset val="204"/>
      </rPr>
      <t>ОТКЛ</t>
    </r>
  </si>
  <si>
    <r>
      <t xml:space="preserve">10-Советская 15А        </t>
    </r>
    <r>
      <rPr>
        <sz val="10"/>
        <color rgb="FFC00000"/>
        <rFont val="Arial Cyr"/>
        <family val="2"/>
        <charset val="204"/>
      </rPr>
      <t>ОТКЛ</t>
    </r>
  </si>
  <si>
    <t>1-Баррикадная 1/2, 3, 5/1, 6, 8</t>
  </si>
  <si>
    <t>2-Хвойная, Бебеля, Краснооктябрьская, Декабристов 4</t>
  </si>
  <si>
    <r>
      <t xml:space="preserve">6-ВЛ-0,4кВ Свободы, Гастелло  </t>
    </r>
    <r>
      <rPr>
        <sz val="10"/>
        <color rgb="FFC00000"/>
        <rFont val="Arial Cyr"/>
        <family val="2"/>
        <charset val="204"/>
      </rPr>
      <t>ВЛ</t>
    </r>
    <r>
      <rPr>
        <sz val="10"/>
        <rFont val="Arial Cyr"/>
        <family val="2"/>
        <charset val="204"/>
      </rPr>
      <t xml:space="preserve"> </t>
    </r>
    <r>
      <rPr>
        <sz val="10"/>
        <color rgb="FFC00000"/>
        <rFont val="Arial Cyr"/>
        <family val="2"/>
        <charset val="204"/>
      </rPr>
      <t>оп1?</t>
    </r>
  </si>
  <si>
    <r>
      <t xml:space="preserve">4-ВЛ-0,4кВ ул.Свободы, Краснооктябрьская </t>
    </r>
    <r>
      <rPr>
        <sz val="10"/>
        <color rgb="FFC00000"/>
        <rFont val="Arial Cyr"/>
        <family val="2"/>
        <charset val="204"/>
      </rPr>
      <t>ВЛ оп2?</t>
    </r>
  </si>
  <si>
    <t>227/398</t>
  </si>
  <si>
    <t>226/395</t>
  </si>
  <si>
    <t>1-Водопроводная н\ч, Гражданская 47?,49?</t>
  </si>
  <si>
    <t>225/399</t>
  </si>
  <si>
    <t>7-Фурманова 27-31, Чапаева, Зеленая, Линейная</t>
  </si>
  <si>
    <t>2-Фурманова 12-32</t>
  </si>
  <si>
    <t>4-Фурманова 13-25, Чапаева 12-26</t>
  </si>
  <si>
    <t>1-ВЛ-0,4кВ Вокзальный тупик, Вокзальная 41-49</t>
  </si>
  <si>
    <t>1-левая сторона</t>
  </si>
  <si>
    <t>2-правая сторона</t>
  </si>
  <si>
    <t>232/406</t>
  </si>
  <si>
    <t>11-Пожидаева 6 (Тарасов ?)</t>
  </si>
  <si>
    <t>234/405</t>
  </si>
  <si>
    <r>
      <t xml:space="preserve">2-руб.2 </t>
    </r>
    <r>
      <rPr>
        <sz val="10"/>
        <color rgb="FF0070C0"/>
        <rFont val="Arial Cyr"/>
        <family val="2"/>
        <charset val="204"/>
      </rPr>
      <t>-торсада на опору напр.2</t>
    </r>
  </si>
  <si>
    <r>
      <t>3-руб.3</t>
    </r>
    <r>
      <rPr>
        <sz val="10"/>
        <color rgb="FF0070C0"/>
        <rFont val="Arial Cyr"/>
        <family val="2"/>
        <charset val="204"/>
      </rPr>
      <t xml:space="preserve"> -торсада на опору напр.3</t>
    </r>
  </si>
  <si>
    <r>
      <t>1- руб.4</t>
    </r>
    <r>
      <rPr>
        <sz val="10"/>
        <color rgb="FF0070C0"/>
        <rFont val="Arial Cyr"/>
        <family val="2"/>
        <charset val="204"/>
      </rPr>
      <t xml:space="preserve"> -торсада на опору напр.4</t>
    </r>
  </si>
  <si>
    <t>225/391</t>
  </si>
  <si>
    <t>6-Толстого 4</t>
  </si>
  <si>
    <t>1-Кирова 93 А,Б,В,Г</t>
  </si>
  <si>
    <t>3 -Кирова 95Б, 99В</t>
  </si>
  <si>
    <t>2-Кирова 93Д, 97 А,Б,Г</t>
  </si>
  <si>
    <t>4-стройка 97В</t>
  </si>
  <si>
    <t>7-Станционная 47-49? 9с2</t>
  </si>
  <si>
    <t>7УО</t>
  </si>
  <si>
    <t>6-Б.Тарас</t>
  </si>
  <si>
    <t>9-Садовая 25Б</t>
  </si>
  <si>
    <t>10-КНС</t>
  </si>
  <si>
    <t>7-Медцентр</t>
  </si>
  <si>
    <t>8-Храм</t>
  </si>
  <si>
    <r>
      <t xml:space="preserve">тр-р №1    </t>
    </r>
    <r>
      <rPr>
        <sz val="10"/>
        <color rgb="FFC00000"/>
        <rFont val="Arial Cyr"/>
        <family val="2"/>
        <charset val="204"/>
      </rPr>
      <t>ОТКЛ</t>
    </r>
  </si>
  <si>
    <t>251/444</t>
  </si>
  <si>
    <t>236/419</t>
  </si>
  <si>
    <t>242/423</t>
  </si>
  <si>
    <t>220/384</t>
  </si>
  <si>
    <r>
      <t xml:space="preserve">тр-р №1       </t>
    </r>
    <r>
      <rPr>
        <sz val="10"/>
        <color rgb="FFC00000"/>
        <rFont val="Arial Cyr"/>
        <family val="2"/>
        <charset val="204"/>
      </rPr>
      <t>ОТКЛ</t>
    </r>
  </si>
  <si>
    <t>5-Подмосковье</t>
  </si>
  <si>
    <t xml:space="preserve">3-м-н "Подмосковье"  </t>
  </si>
  <si>
    <t xml:space="preserve">4-м-н "Подмосковье"  </t>
  </si>
  <si>
    <t>239/397</t>
  </si>
  <si>
    <t>5-УО (? или Звездная)</t>
  </si>
  <si>
    <t>221/383</t>
  </si>
  <si>
    <t>228/390</t>
  </si>
  <si>
    <t>12-ж\д 93,94 Папанина 4</t>
  </si>
  <si>
    <t>11-Комитетская 17   ?? Банк</t>
  </si>
  <si>
    <t>10-Нестеренко 20</t>
  </si>
  <si>
    <t>213/382</t>
  </si>
  <si>
    <t>236/412</t>
  </si>
  <si>
    <t>7-Пушкинская 15 н.п.</t>
  </si>
  <si>
    <t>6-д/с корп 2 Журавушка</t>
  </si>
  <si>
    <t>7-д/с корп 1 Журавушка</t>
  </si>
  <si>
    <t>7-Циолковского 15/14 в2</t>
  </si>
  <si>
    <t>8-Циолковского 15/14 в1</t>
  </si>
  <si>
    <t>9-школа №7</t>
  </si>
  <si>
    <t>220/380</t>
  </si>
  <si>
    <r>
      <t xml:space="preserve">3-Октябрьская 17А, 17  </t>
    </r>
    <r>
      <rPr>
        <sz val="10"/>
        <color rgb="FFC00000"/>
        <rFont val="Arial Cyr"/>
        <family val="2"/>
        <charset val="204"/>
      </rPr>
      <t>ОТКЛ</t>
    </r>
  </si>
  <si>
    <r>
      <t xml:space="preserve">4-Октябрьская 17          </t>
    </r>
    <r>
      <rPr>
        <sz val="10"/>
        <color rgb="FFC00000"/>
        <rFont val="Arial Cyr"/>
        <family val="2"/>
        <charset val="204"/>
      </rPr>
      <t>ОТКЛ</t>
    </r>
  </si>
  <si>
    <t>5-Белочка д/с</t>
  </si>
  <si>
    <t>6-Белочка д/с</t>
  </si>
  <si>
    <t>7-Циолковского 10</t>
  </si>
  <si>
    <t>8-Циолковского 14А</t>
  </si>
  <si>
    <t>9-Циолковского 14А</t>
  </si>
  <si>
    <t>213/374</t>
  </si>
  <si>
    <t>219/386</t>
  </si>
  <si>
    <t>1-школа №13    нет возм.</t>
  </si>
  <si>
    <t>2-магазин         нет возм.</t>
  </si>
  <si>
    <t>224/385</t>
  </si>
  <si>
    <t>233/398</t>
  </si>
  <si>
    <t>237/404</t>
  </si>
  <si>
    <t>5-Сакко и Ванцетти 6-12 ЖСК "Звезда"</t>
  </si>
  <si>
    <t>3-Сакко и Вацетти 6А д/к 15</t>
  </si>
  <si>
    <t>7-д/к №15 Сакко и Ванцетти 6А</t>
  </si>
  <si>
    <t>237/416</t>
  </si>
  <si>
    <t>3-ЦТП,ВНС</t>
  </si>
  <si>
    <t>233/401</t>
  </si>
  <si>
    <t>1-50лет ВЛКСМ  13Б быв.дом кухни</t>
  </si>
  <si>
    <t>2-50 лет ВЛКСМ 13Б быв.дом кухни</t>
  </si>
  <si>
    <t>220/387</t>
  </si>
  <si>
    <t>6- Циолковского 1/7</t>
  </si>
  <si>
    <t>225/400</t>
  </si>
  <si>
    <t>1-Октябрьский бульвар 5Б ВРУ-1 в2</t>
  </si>
  <si>
    <t>3-Октябрьский бульвар 5Б ВРУ-2в2</t>
  </si>
  <si>
    <t>4-Октябрьский бульвар 5Б ВРУ-3 в2</t>
  </si>
  <si>
    <t>5-Октябрьский бульвар 5Д ВРУ-2 в2</t>
  </si>
  <si>
    <t>7-Октябрьский бульвар 5Д ВРУ-1 в2</t>
  </si>
  <si>
    <t>8-Октябрьский бульвар 5Д ВРУ-3 в2</t>
  </si>
  <si>
    <t>2-Октябрьский бульвар 5Д ВРУ-4 в2</t>
  </si>
  <si>
    <t>4-Октябрьский бульвар 5Б ВРУ-2 в1</t>
  </si>
  <si>
    <t>2-Октябрьский бульвар 5Б ВРУ-1 в1</t>
  </si>
  <si>
    <t>3-Октябрьский бульвар 5Б ВРУ-3в1</t>
  </si>
  <si>
    <t>1-Октябрьский бульвар 5Д ВРУ-4 в1</t>
  </si>
  <si>
    <t>8-Октябрьский бульвар 5Д ВРУ-1 в1</t>
  </si>
  <si>
    <t>7-Октябрьский бульвар 5Д ВРУ-2 в1</t>
  </si>
  <si>
    <t>5-Октябрьский бульвар д5Д ВРУ-3 в1</t>
  </si>
  <si>
    <t>238/409</t>
  </si>
  <si>
    <t>2-садовое товарищество</t>
  </si>
  <si>
    <t>3-п.Оболдино</t>
  </si>
  <si>
    <t>1-дом 1</t>
  </si>
  <si>
    <t>228/403</t>
  </si>
  <si>
    <t>7-д.22 бл.3</t>
  </si>
  <si>
    <t>7-Суворова 15А</t>
  </si>
  <si>
    <t>1-д.22 с1</t>
  </si>
  <si>
    <t>230/392</t>
  </si>
  <si>
    <t>227/399</t>
  </si>
  <si>
    <t>235/412</t>
  </si>
  <si>
    <t>9-Добролюбова, Пролетарская, Бабушкинская</t>
  </si>
  <si>
    <t>12-Пограничников, Нахимова</t>
  </si>
  <si>
    <r>
      <t xml:space="preserve">3-Пограничников 18    </t>
    </r>
    <r>
      <rPr>
        <sz val="10"/>
        <color theme="3" tint="0.39997558519241921"/>
        <rFont val="Arial Cyr"/>
        <family val="2"/>
        <charset val="204"/>
      </rPr>
      <t>блокировка</t>
    </r>
  </si>
  <si>
    <r>
      <t xml:space="preserve">5-воскресная школа   </t>
    </r>
    <r>
      <rPr>
        <sz val="10"/>
        <color theme="3" tint="0.39997558519241921"/>
        <rFont val="Arial Cyr"/>
        <family val="2"/>
        <charset val="204"/>
      </rPr>
      <t>блокировка</t>
    </r>
  </si>
  <si>
    <t>8-Горького 4г стройка</t>
  </si>
  <si>
    <t>5-Горького 4А вв.1 д/с 27</t>
  </si>
  <si>
    <t>1-Мичурина 21Г детсад</t>
  </si>
  <si>
    <t>2-Мичурина 21Г детсад</t>
  </si>
  <si>
    <t>1-А125</t>
  </si>
  <si>
    <t>2-А125</t>
  </si>
  <si>
    <t>3-А125</t>
  </si>
  <si>
    <t>229/403</t>
  </si>
  <si>
    <t xml:space="preserve"> ТП полностью отключена по высокой стороне за долги</t>
  </si>
  <si>
    <t>236/413</t>
  </si>
  <si>
    <t>5-ГСК - Темп 4</t>
  </si>
  <si>
    <t>6-Космонавтов 29/12 в1</t>
  </si>
  <si>
    <t>7-магазин Интерхлеб</t>
  </si>
  <si>
    <t>1-магазин Интерхлеб</t>
  </si>
  <si>
    <t>3-ГСК - Темп 4</t>
  </si>
  <si>
    <t>15- УО</t>
  </si>
  <si>
    <r>
      <t xml:space="preserve">2-гаражи "Ветеран"?? </t>
    </r>
    <r>
      <rPr>
        <sz val="10"/>
        <color rgb="FF0070C0"/>
        <rFont val="Arial Cyr"/>
        <family val="2"/>
        <charset val="204"/>
      </rPr>
      <t>Авт без надписи</t>
    </r>
  </si>
  <si>
    <t>237/409</t>
  </si>
  <si>
    <r>
      <t xml:space="preserve">тр-р №1        </t>
    </r>
    <r>
      <rPr>
        <sz val="10"/>
        <color rgb="FF0070C0"/>
        <rFont val="Arial Cyr"/>
        <family val="2"/>
        <charset val="204"/>
      </rPr>
      <t>Котельная не работает</t>
    </r>
  </si>
  <si>
    <r>
      <t xml:space="preserve">тр-р №2    </t>
    </r>
    <r>
      <rPr>
        <sz val="10"/>
        <color rgb="FF0070C0"/>
        <rFont val="Arial Cyr"/>
        <family val="2"/>
        <charset val="204"/>
      </rPr>
      <t>Котельная не работает</t>
    </r>
  </si>
  <si>
    <t>1-Строителей 13/9</t>
  </si>
  <si>
    <t>5-дом быта Полевой проезд</t>
  </si>
  <si>
    <t>216/378</t>
  </si>
  <si>
    <t>8-сбербанк, палатки</t>
  </si>
  <si>
    <t>7-торговая галерея</t>
  </si>
  <si>
    <t>8-освещение ТП соб. нужды</t>
  </si>
  <si>
    <t>220/386</t>
  </si>
  <si>
    <t>5-Космонавтов 8А</t>
  </si>
  <si>
    <t>219/385</t>
  </si>
  <si>
    <t>7-пристрой УО</t>
  </si>
  <si>
    <t>238/404</t>
  </si>
  <si>
    <t>234/385</t>
  </si>
  <si>
    <t>226/407</t>
  </si>
  <si>
    <t>11-Королёва 10</t>
  </si>
  <si>
    <t>227/393</t>
  </si>
  <si>
    <t>224/395</t>
  </si>
  <si>
    <t>1-Королёва 6А</t>
  </si>
  <si>
    <t>334/404</t>
  </si>
  <si>
    <t>3-ПНС №2 10кВ</t>
  </si>
  <si>
    <t>Гранель</t>
  </si>
  <si>
    <t>158А</t>
  </si>
  <si>
    <t>228/392</t>
  </si>
  <si>
    <t>227/390</t>
  </si>
  <si>
    <t>226/388</t>
  </si>
  <si>
    <t>1-магазин, Кирова 41</t>
  </si>
  <si>
    <r>
      <t xml:space="preserve">тр-р №1  </t>
    </r>
    <r>
      <rPr>
        <sz val="10"/>
        <color rgb="FFC00000"/>
        <rFont val="Arial Cyr"/>
        <family val="2"/>
        <charset val="204"/>
      </rPr>
      <t xml:space="preserve"> нет ключа</t>
    </r>
  </si>
  <si>
    <t>222/397</t>
  </si>
  <si>
    <r>
      <t xml:space="preserve">тр-р №1           </t>
    </r>
    <r>
      <rPr>
        <sz val="10"/>
        <color rgb="FFC00000"/>
        <rFont val="Arial Cyr"/>
        <family val="2"/>
        <charset val="204"/>
      </rPr>
      <t>нет доступа</t>
    </r>
  </si>
  <si>
    <t>3,5/6,2</t>
  </si>
  <si>
    <t>3,4/6</t>
  </si>
  <si>
    <t>230/396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</si>
  <si>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Перекос напряжения Uф</t>
    </r>
  </si>
  <si>
    <t>238/410</t>
  </si>
  <si>
    <t>1-д.25 ВРУ 3 в1 с4</t>
  </si>
  <si>
    <t>1-д.25 ВРУ 4 в2 с4</t>
  </si>
  <si>
    <t>2-д.25 ВРУ 3 в2 с6</t>
  </si>
  <si>
    <t>3-д.25 ВРУ 4 в2 с4</t>
  </si>
  <si>
    <t>4-д.25 ВРУ 5 в1 ИТП</t>
  </si>
  <si>
    <t>5-д.25 ВРУ 6 в1 ВНС</t>
  </si>
  <si>
    <t>6-д.25 ВРУ 1 в1 с1</t>
  </si>
  <si>
    <t>2-д.25 ВРУ 4 в2 с4</t>
  </si>
  <si>
    <t>3-д.25 ВРУ 3 в2 с6</t>
  </si>
  <si>
    <t>4-д.25 ВРУ 3 в2 с6</t>
  </si>
  <si>
    <t>5-д.25 ВРУ 2 в2 с4</t>
  </si>
  <si>
    <t>6-д.25 ВРУ 1 в2 с1</t>
  </si>
  <si>
    <t>7-д.25 ВРУ6  ВНС в2</t>
  </si>
  <si>
    <t>8-д.25 ВРУ 4 в1 с4</t>
  </si>
  <si>
    <t>9-д.25 ВРУ 3 в1 с6</t>
  </si>
  <si>
    <t>10-д.25 ВРУ 5 в2 ИТП</t>
  </si>
  <si>
    <t>235/416</t>
  </si>
  <si>
    <t>239/422</t>
  </si>
  <si>
    <t>тр-р №1      однофазный</t>
  </si>
  <si>
    <t xml:space="preserve"> ЗИМА</t>
  </si>
  <si>
    <t>МАКСИМУМ  2016 -2017</t>
  </si>
  <si>
    <t>МАКСИМУМ 2016 -2017</t>
  </si>
  <si>
    <t>1-Лермонтова 10</t>
  </si>
  <si>
    <t>2-Лермонтова 10</t>
  </si>
  <si>
    <t>231/405</t>
  </si>
  <si>
    <t>2-д.6 ВНС</t>
  </si>
  <si>
    <t>3-д.6 ИТП</t>
  </si>
  <si>
    <t>4-д.6 ВРУ-4 в2</t>
  </si>
  <si>
    <t>10-школа ВРУ 1</t>
  </si>
  <si>
    <t>11-школа ВРУ 2</t>
  </si>
  <si>
    <t>6-Кат 52 КНС в1</t>
  </si>
  <si>
    <t>14-школа ВРУ 2</t>
  </si>
  <si>
    <t>15-Кат 52 КНС в2</t>
  </si>
  <si>
    <t>2--Кат 52 ИТП</t>
  </si>
  <si>
    <t>13- школа УО</t>
  </si>
  <si>
    <t>12- школа ВНС, ИТП</t>
  </si>
  <si>
    <t>11-школа ИТП</t>
  </si>
  <si>
    <t>233/402</t>
  </si>
  <si>
    <t>1-Ленина 71 ВРУ1</t>
  </si>
  <si>
    <t>2-Ленина 71 ВРУ2</t>
  </si>
  <si>
    <t>3-Ленина 71 ВРУ3 н/ж</t>
  </si>
  <si>
    <t>4-Ленина 71 ИТП</t>
  </si>
  <si>
    <t>5-Ленина 71 ВНС</t>
  </si>
  <si>
    <t>6-Катюшки 50 ИТП</t>
  </si>
  <si>
    <t>7-Катюшки 50 ВНС</t>
  </si>
  <si>
    <t>8-Катюшки 50 н/ж,Э-2</t>
  </si>
  <si>
    <t xml:space="preserve">9-Катюшки 50,Э-1 </t>
  </si>
  <si>
    <t>227/402</t>
  </si>
  <si>
    <t>225/398</t>
  </si>
  <si>
    <t>1-ул.Ленина д.69 в1</t>
  </si>
  <si>
    <t>2-ул.Ленина д.69 н/ж</t>
  </si>
  <si>
    <t>3-ул.Ленина д.69 ИТП в1</t>
  </si>
  <si>
    <t>4-ул.Ленина д.67 к5 в1</t>
  </si>
  <si>
    <t>1-ул.Ленина д.69 в2</t>
  </si>
  <si>
    <t>3-ул.Ленина д.69 ИТП в2</t>
  </si>
  <si>
    <t>2-ул.Ленина д.69 н/ж в2</t>
  </si>
  <si>
    <t>4-ул.Ленина д.67 к5 в2</t>
  </si>
  <si>
    <t>236/406</t>
  </si>
  <si>
    <t>5-Физкульт. 4 ЭЩ1</t>
  </si>
  <si>
    <t xml:space="preserve">7-Ленина 69 ВРУ 1 </t>
  </si>
  <si>
    <t xml:space="preserve">8-Ленина 69 ВРУ 2 </t>
  </si>
  <si>
    <t>224/397</t>
  </si>
  <si>
    <t>226/384</t>
  </si>
  <si>
    <t xml:space="preserve">8-Физкульт. 6 н/ж Э3 в1          </t>
  </si>
  <si>
    <t xml:space="preserve">10-Физкульт. 6 ЦТП в1          </t>
  </si>
  <si>
    <t xml:space="preserve">12-Физкульт. 4 </t>
  </si>
  <si>
    <t xml:space="preserve">1-Физкульт. 4 </t>
  </si>
  <si>
    <t xml:space="preserve">7-Лобн. бульвар 9а ЦТП в2         </t>
  </si>
  <si>
    <t>11-Физкульт.10 в1, д/с</t>
  </si>
  <si>
    <t xml:space="preserve">3-Катюшки 60 ЦТП, ВНС  в1  </t>
  </si>
  <si>
    <t>233/410</t>
  </si>
  <si>
    <r>
      <t xml:space="preserve">тр-р №2     </t>
    </r>
    <r>
      <rPr>
        <sz val="10"/>
        <color rgb="FFC00000"/>
        <rFont val="Arial Cyr"/>
        <family val="2"/>
        <charset val="204"/>
      </rPr>
      <t>ОТКЛ</t>
    </r>
  </si>
  <si>
    <t xml:space="preserve">тр-р №2     </t>
  </si>
  <si>
    <t>мкр. Авиаторов  г. Балашиха</t>
  </si>
  <si>
    <t>ртп</t>
  </si>
  <si>
    <t>1-ВРУ 2 в1</t>
  </si>
  <si>
    <t>2-ВРУ 3 в1</t>
  </si>
  <si>
    <t>3- ?</t>
  </si>
  <si>
    <t>4-д.6 ВРУ 2  в1</t>
  </si>
  <si>
    <t>5-д.6 ВРУ 1  в1</t>
  </si>
  <si>
    <t>6 ?</t>
  </si>
  <si>
    <t>7-д.6 ВРУ 3 в1 ИТП</t>
  </si>
  <si>
    <t>8- ВРУ 4 в1 ИТП</t>
  </si>
  <si>
    <t>1-д.6 ВРУ 3 в2 ИТП</t>
  </si>
  <si>
    <t>2-ВРУ 4 в2 ИТП</t>
  </si>
  <si>
    <t>3- д.6 ВРУ 2  в2</t>
  </si>
  <si>
    <t>4-д.6 ВРУ 1  в2</t>
  </si>
  <si>
    <t>5-?</t>
  </si>
  <si>
    <t>6-ВРУ 2 в2</t>
  </si>
  <si>
    <t xml:space="preserve">7-д.5а,б ВРУ 3 в2 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</si>
  <si>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</t>
    </r>
  </si>
  <si>
    <t>1-Шк 3</t>
  </si>
  <si>
    <t>2- д.9а,б ВРУ 3 в1 ИТП</t>
  </si>
  <si>
    <t xml:space="preserve">3- д.9а,б ВРУ 2 в1 </t>
  </si>
  <si>
    <t xml:space="preserve">4- д.9а,б ВРУ 1 в1 </t>
  </si>
  <si>
    <t>5- ВРУ 2  в1</t>
  </si>
  <si>
    <t>6- без номера</t>
  </si>
  <si>
    <t xml:space="preserve">7-д.8В ВРУ 1 в1 </t>
  </si>
  <si>
    <t xml:space="preserve">1-д.8В ВРУ 2 в2 </t>
  </si>
  <si>
    <t xml:space="preserve">2-д.8В ВРУ 3 в2 </t>
  </si>
  <si>
    <t>3-д.8В ВРУ 1 в2</t>
  </si>
  <si>
    <t>4-д.9а,б ВРУ 3 в2</t>
  </si>
  <si>
    <t>5-д.9а,б ВРУ 2 в1</t>
  </si>
  <si>
    <t>6-д.9а,б ВРУ 2 в2</t>
  </si>
  <si>
    <t>7-без номера</t>
  </si>
  <si>
    <r>
      <t xml:space="preserve">тр-р №1     </t>
    </r>
    <r>
      <rPr>
        <sz val="10"/>
        <color rgb="FFC00000"/>
        <rFont val="Arial Cyr"/>
        <family val="2"/>
        <charset val="204"/>
      </rPr>
      <t>не открываеся дверь тр-ра</t>
    </r>
  </si>
  <si>
    <t>225/395</t>
  </si>
  <si>
    <t>224/394/</t>
  </si>
  <si>
    <t>226/397</t>
  </si>
  <si>
    <r>
      <t xml:space="preserve">тр-р №1              </t>
    </r>
    <r>
      <rPr>
        <sz val="10"/>
        <color rgb="FFC00000"/>
        <rFont val="Arial Cyr"/>
        <family val="2"/>
        <charset val="204"/>
      </rPr>
      <t>стройка</t>
    </r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</si>
  <si>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стройка</t>
    </r>
  </si>
  <si>
    <t>236/408</t>
  </si>
  <si>
    <t xml:space="preserve">мкр. Сакраменто </t>
  </si>
  <si>
    <t>238/412</t>
  </si>
  <si>
    <t>1-Добросельская 11-15,17</t>
  </si>
  <si>
    <t>2--Добросельская 9-13</t>
  </si>
  <si>
    <t>3-Добросельская 1-3-5-7</t>
  </si>
  <si>
    <t>4--Добросельская 10</t>
  </si>
  <si>
    <t>5--Добросельская 12-16</t>
  </si>
  <si>
    <t>6-Добросельская 14</t>
  </si>
  <si>
    <t>7-Добросельская 2-4-6</t>
  </si>
  <si>
    <r>
      <t xml:space="preserve">7-Добросельская 2-4-6         </t>
    </r>
    <r>
      <rPr>
        <sz val="10"/>
        <color rgb="FFC00000"/>
        <rFont val="Arial Cyr"/>
        <family val="2"/>
        <charset val="204"/>
      </rPr>
      <t xml:space="preserve"> откл</t>
    </r>
  </si>
  <si>
    <t>3-Добросельская 3-5-7</t>
  </si>
  <si>
    <t>8-офис продаж</t>
  </si>
  <si>
    <t>КНС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</si>
  <si>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нет доступа</t>
    </r>
  </si>
  <si>
    <t xml:space="preserve">мкр. Янтарный </t>
  </si>
  <si>
    <t>1-Молодёжный бульвар 5/3 в1</t>
  </si>
  <si>
    <t>2-Кольцевая 5 в1  Щ3</t>
  </si>
  <si>
    <t>3-Кольцевая 5 в1  Щ4</t>
  </si>
  <si>
    <t>4-Кольцевая 5 в1  ИТП</t>
  </si>
  <si>
    <t>5-Кольцевая 5 в1  Щ1</t>
  </si>
  <si>
    <t>6-Кольцевая 5 в1  Щ2</t>
  </si>
  <si>
    <t>1-Молодёжный бульвар 5/3 в2</t>
  </si>
  <si>
    <t>2-Кольцевая 5 в2  Щ3</t>
  </si>
  <si>
    <t>3-Кольцевая 5 в2  Щ4</t>
  </si>
  <si>
    <t>4-Кольцевая 5 в2  ИТП</t>
  </si>
  <si>
    <t>7-Молодёжный бульвар 5/3 в2 ИТП</t>
  </si>
  <si>
    <t>5-Кольцевая 5 в2  Щ1</t>
  </si>
  <si>
    <t>6-Кольцевая 5 в2  Щ2</t>
  </si>
  <si>
    <t>7-Молодёжный бульвар 5/3 в1 ИТП</t>
  </si>
  <si>
    <t>1-Молодёжный бульвар 1 ЭЩ2 в1 н.п.</t>
  </si>
  <si>
    <t>2-ИТП д/с</t>
  </si>
  <si>
    <t>3-Молодёжный бульвар 1 ЭЩ1 в1 н.п.</t>
  </si>
  <si>
    <t xml:space="preserve">5-Молодёжный бульвар 1 ЭЩ2 в1 </t>
  </si>
  <si>
    <t>6-Кольцевая 18 ИТП</t>
  </si>
  <si>
    <t>8-Кольцевая 18 в1 н.п.</t>
  </si>
  <si>
    <t>9-д/с в1</t>
  </si>
  <si>
    <t>10- Молодёжный бульвар 1 ЭЩ1 в1</t>
  </si>
  <si>
    <t>11-Кольцевая 18 в1</t>
  </si>
  <si>
    <t>12-стройгородок</t>
  </si>
  <si>
    <t>3-Молодёжный бульвар 1 ЭЩ1 в2 н.п.</t>
  </si>
  <si>
    <t>11-Кольцевая 18 в2</t>
  </si>
  <si>
    <t>1-Молодёжный бульвар 1 ЭЩ2 в2 н.п.</t>
  </si>
  <si>
    <t xml:space="preserve">5-Молодёжный бульвар 1 ЭЩ2 в2 </t>
  </si>
  <si>
    <t>8-Кольцевая 18 в2 н.п.</t>
  </si>
  <si>
    <t>9-д/с в2</t>
  </si>
  <si>
    <t>12-стройка</t>
  </si>
  <si>
    <t>13-Молодёжный бульвар 1 ИТП в2</t>
  </si>
  <si>
    <t>10- Молодёжный бульвар 1 ЭЩ1 в2</t>
  </si>
  <si>
    <t>227/400</t>
  </si>
  <si>
    <t>1-Кольцевая 4/2 в1</t>
  </si>
  <si>
    <t>2-Кольцевая 3 к3 в3</t>
  </si>
  <si>
    <t>3-школа в1</t>
  </si>
  <si>
    <t>4-школа АВР в1</t>
  </si>
  <si>
    <t>9-ИТП школа</t>
  </si>
  <si>
    <t>10-ВРЩ освещ.</t>
  </si>
  <si>
    <t>11-Кольцевая 3 к3 в1</t>
  </si>
  <si>
    <t>8-Кольцевая 4/2 в1 н.п.</t>
  </si>
  <si>
    <t>1-Кольцевая 4/2 в2</t>
  </si>
  <si>
    <t>2-Кольцевая 3 к3 в4</t>
  </si>
  <si>
    <t>4-школа АВР в2</t>
  </si>
  <si>
    <t>3-школа в2</t>
  </si>
  <si>
    <t>6-Кольцевая 4/2 ИТП в1</t>
  </si>
  <si>
    <t>5-Кольцевая 4 Э-1 в1</t>
  </si>
  <si>
    <t>12-Кольцевая 3 к2 в1 "Рось"</t>
  </si>
  <si>
    <t>5-Кольцевая 4  Э-3 в2</t>
  </si>
  <si>
    <t>6-Кольцевая 4/2 ИТП в2</t>
  </si>
  <si>
    <t>7-Кольцевая 4 в2 ВРУ Э-1</t>
  </si>
  <si>
    <t>8-Кольцевая 4/2 в2 н.п.</t>
  </si>
  <si>
    <t>9-палатки у шоссе</t>
  </si>
  <si>
    <t>11-Кольцевая 3 к3 в2</t>
  </si>
  <si>
    <t>12-Кольцевая 3 к2 в2  "Рось"</t>
  </si>
  <si>
    <t>7-Кольцевая 4 в1 ВРУ Э-3 н.п.</t>
  </si>
  <si>
    <t>1-Кольцевая д.3 к.1</t>
  </si>
  <si>
    <t>2- Кольцевая д.24 в1</t>
  </si>
  <si>
    <t>4-Кольцевая д.3 к.1</t>
  </si>
  <si>
    <t>5-Кольцевая д.3 к.1</t>
  </si>
  <si>
    <t>6-Кольцевая д.24 ВРУ 2</t>
  </si>
  <si>
    <t xml:space="preserve">7-Кольцевая д.3 к.2       </t>
  </si>
  <si>
    <t>8-Кольцевая д.3 к.1</t>
  </si>
  <si>
    <t xml:space="preserve">9-Кольцевая д.24 </t>
  </si>
  <si>
    <t>10-Кольцевая д.24 н.п.</t>
  </si>
  <si>
    <t>2- резерв</t>
  </si>
  <si>
    <t>5-Кольцевая д.3 к.2</t>
  </si>
  <si>
    <t xml:space="preserve">6-Кольцевая д.24 </t>
  </si>
  <si>
    <t xml:space="preserve">7-Кольцевая д.3 к.1 ВРУ2       </t>
  </si>
  <si>
    <t>8-Кольцевая д.3 к.3</t>
  </si>
  <si>
    <t>9-Кольцевая д.24 н.п.</t>
  </si>
  <si>
    <t xml:space="preserve">10-Кольцевая д.24 </t>
  </si>
  <si>
    <t>3-ЛОС</t>
  </si>
  <si>
    <t>2-видео камера</t>
  </si>
  <si>
    <t>4-ЛОС</t>
  </si>
  <si>
    <t>5-ЛОС</t>
  </si>
  <si>
    <t xml:space="preserve">1-Молодёжный бульвар 7 ИТП в1 </t>
  </si>
  <si>
    <t>3-Молодёжный бульвар 7 в1</t>
  </si>
  <si>
    <t>4-Кольцевая д.8 ЭЩ1 в1</t>
  </si>
  <si>
    <t>5-Кольцевая д.8 ЭЩ2 в1</t>
  </si>
  <si>
    <t>6-Кольцевая д.8 ЭЩ1 в1</t>
  </si>
  <si>
    <t>7-Кольцевая д.8 ЭЩ2 в1</t>
  </si>
  <si>
    <t>8-Кольцевая д.8 ЭЩ3 в1</t>
  </si>
  <si>
    <t>9-Кольцевая д.8 ИТП в1</t>
  </si>
  <si>
    <t>10-Кольцевая д.8 ЭЩ3 в1</t>
  </si>
  <si>
    <t>1-Кольцевая д.8 ЭЩ1 в2</t>
  </si>
  <si>
    <t>2-Кольцевая д.8 ЭЩ2 в2</t>
  </si>
  <si>
    <t>3-Кольцевая д.8 ЭЩ1 в2</t>
  </si>
  <si>
    <t>4-Кольцевая д.8 ЭЩ2 в2</t>
  </si>
  <si>
    <t>5-Кольцевая д.8 ЭЩ3 в2</t>
  </si>
  <si>
    <t>6-Кольцевая д.8 ИТП в2</t>
  </si>
  <si>
    <t>7-Кольцевая д.8 ЭЩ3 в2</t>
  </si>
  <si>
    <t>9-Молодёжный бульвар д.7 ИТП в2</t>
  </si>
  <si>
    <t>10-Молодёжный бульвар д.7 в2</t>
  </si>
  <si>
    <t>225/401</t>
  </si>
  <si>
    <t xml:space="preserve">1-Молодёжный бульвар 8 в1 </t>
  </si>
  <si>
    <t xml:space="preserve">2-Молодёжный бульвар 4/5 в1 </t>
  </si>
  <si>
    <t>3-Молодёжный бульвар 8 ИТП в1</t>
  </si>
  <si>
    <t>4-Молодёжный бульвар 6 в1</t>
  </si>
  <si>
    <t>5-Молодёжный бульвар д.8 в1</t>
  </si>
  <si>
    <t>6-Молодёжный бульвар 6 в1</t>
  </si>
  <si>
    <t xml:space="preserve">7-Молодёжный бульвар 4/5 к.16 ИТП </t>
  </si>
  <si>
    <t>8-Молодёжный бульвар 6 ИТП в1</t>
  </si>
  <si>
    <t>9-Молодёжный бульвар 4/5 к.16 в1</t>
  </si>
  <si>
    <t xml:space="preserve">2-Молодёжный бульвар 6 н.п. </t>
  </si>
  <si>
    <t>1-Молодёжный бульвар 8 ИТП</t>
  </si>
  <si>
    <t>3-Молодёжный бульвар 6</t>
  </si>
  <si>
    <t>4-Молодёжный бульвар 8 н.п.</t>
  </si>
  <si>
    <t>5-Молодёжный бульвар д.4/5 ИТП</t>
  </si>
  <si>
    <t>6-Молодёжный бульвар 6 ИТП</t>
  </si>
  <si>
    <t>7-Молодёжный бульвар 4/5 н.п.</t>
  </si>
  <si>
    <t>8-Молодёжный бульвар 8</t>
  </si>
  <si>
    <t xml:space="preserve">9-Молодёжный бульвар 4/5 </t>
  </si>
  <si>
    <t>1-Акулов. пр. д.4 в1</t>
  </si>
  <si>
    <t>2-Акулов. пр. д.6 в1</t>
  </si>
  <si>
    <t>3-Акулов. пр. д.2 в1</t>
  </si>
  <si>
    <t>4-Акулов. пр. д.4 н.п.</t>
  </si>
  <si>
    <t>5-Акулов. пр. д.6 ИТП-ВНС</t>
  </si>
  <si>
    <t>6-Акулов. пр. д.4 ИТП-ВНС</t>
  </si>
  <si>
    <t>7-Акулов. пр. д.6 н.п.</t>
  </si>
  <si>
    <t>8-Акулов. пр. д.2 н.п.</t>
  </si>
  <si>
    <t>10-Акулов. пр. д.2 ИТП</t>
  </si>
  <si>
    <t>1-Акулов. пр. д.4 в2</t>
  </si>
  <si>
    <t>2-Акулов. пр. д.6 в2</t>
  </si>
  <si>
    <t>3-Акулов. пр. д.2 в2</t>
  </si>
  <si>
    <t>10-Акулов. пр. д.2 ИТП-ВНС</t>
  </si>
  <si>
    <t>1-Кольцевая 12 ИТП</t>
  </si>
  <si>
    <t xml:space="preserve">2-Кольцевая 10 ВРУ 2 </t>
  </si>
  <si>
    <t>3-Кольцевая 10 ВРУ 1</t>
  </si>
  <si>
    <t>4-Кольцевая 10 П3</t>
  </si>
  <si>
    <t>5-Кольцевая 12 ВРУ 2 н.п.</t>
  </si>
  <si>
    <t>6-Кольцевая 12 ВРУ 1</t>
  </si>
  <si>
    <t>7-Кольцевая 12 ВРУ 2</t>
  </si>
  <si>
    <t>8-Кольцевая 12 ВРУ 1</t>
  </si>
  <si>
    <t>9-Кольцевая 10 ВРУ 3 н.п.</t>
  </si>
  <si>
    <t>10-Кольцевая 10 ВНС- ИТП</t>
  </si>
  <si>
    <t>11-Кольцевая 10 ВРУ 2</t>
  </si>
  <si>
    <t>12-Кольцевая 10 ВРУ 3</t>
  </si>
  <si>
    <t>1-Кольцевая 12 ВРУ 1</t>
  </si>
  <si>
    <t xml:space="preserve">2-Кольцевая 12 ВРУ 2 </t>
  </si>
  <si>
    <t xml:space="preserve">3-Кольцевая 12 ВРУ 1 </t>
  </si>
  <si>
    <t xml:space="preserve">4-Кольцевая 12 ВРУ 2 </t>
  </si>
  <si>
    <t>5-Кольцевая 10 ИТП-ВНС</t>
  </si>
  <si>
    <t>6-Кольцевая 12 ИТП-ВНС</t>
  </si>
  <si>
    <t>7-Кольцевая 10 ВРУ 3</t>
  </si>
  <si>
    <t>8-Кольцевая 10 ВРУ 2</t>
  </si>
  <si>
    <t>10-Кольцевая 10 ВРУ 1</t>
  </si>
  <si>
    <t>12-Кольцевая 10 ВРУ 1 н.п.</t>
  </si>
  <si>
    <t>1-Кольцевая 14 в1</t>
  </si>
  <si>
    <t xml:space="preserve">2-Кольцевая 14 ВРУ 1 н.п. в1 </t>
  </si>
  <si>
    <t>3-Кольцевая 14 ВРУ 2 в1</t>
  </si>
  <si>
    <t>4-Кольцевая 14 ВРУ 1 в1</t>
  </si>
  <si>
    <t>5-Кольцевая 14 ИТП</t>
  </si>
  <si>
    <t>1-Кольцевая 14 ВРУ 1 в2 н.п.</t>
  </si>
  <si>
    <t>2-Кольцевая 14 ВРУ 2 в2 н.п.</t>
  </si>
  <si>
    <t>3-Кольцевая 14 ВРУ 1 в2</t>
  </si>
  <si>
    <t>6-дача Мортон</t>
  </si>
  <si>
    <t>4-Кольцевая 14 ВРУ 2 в2</t>
  </si>
  <si>
    <t>1-Юбилейная 12 эщ3</t>
  </si>
  <si>
    <t>2-Юбилейная 12 эщ2</t>
  </si>
  <si>
    <t>3-Юбилейная 12 эщ2 ВРУ2</t>
  </si>
  <si>
    <t>4-Юбилейная 10 эщ1 ВРУ 1</t>
  </si>
  <si>
    <t>5-Юбилейная 12 эщ1</t>
  </si>
  <si>
    <t>9-Юбилейная 11 эщ2</t>
  </si>
  <si>
    <t>10-Юбилейная 11 эщ1</t>
  </si>
  <si>
    <t>7-Юбилейная 13 вв2 н.ж.</t>
  </si>
  <si>
    <t>мкр. Изумрудный  г. Балашиха</t>
  </si>
  <si>
    <t>1-д.9 н.п. в1</t>
  </si>
  <si>
    <t>2-д.8 в1 н.п.</t>
  </si>
  <si>
    <t>3-д.9 ИТП в1</t>
  </si>
  <si>
    <t>4-д8 ИТП в1</t>
  </si>
  <si>
    <t>5-без бирки</t>
  </si>
  <si>
    <t xml:space="preserve">6-д.5 ВРУ 1 в1 </t>
  </si>
  <si>
    <t xml:space="preserve">7-д.9 ВРУ 1 в1 </t>
  </si>
  <si>
    <t>10-д/с ИТП</t>
  </si>
  <si>
    <t>11-Авт.без бирки</t>
  </si>
  <si>
    <t>12-д.5 н.п. в1</t>
  </si>
  <si>
    <t>13-д.7 ВРУ 1 в1</t>
  </si>
  <si>
    <t>8-д.8 ВРУ 1 В1</t>
  </si>
  <si>
    <t>1-д.5 ВРУ 1 в2</t>
  </si>
  <si>
    <t>2-д.9 ВРУ 1 в2</t>
  </si>
  <si>
    <t xml:space="preserve">3-д.9 н.п. в1 </t>
  </si>
  <si>
    <t>4-д.8 н.п. в2</t>
  </si>
  <si>
    <t>5-д.35 ВНС</t>
  </si>
  <si>
    <t>6-д.34 ВНС</t>
  </si>
  <si>
    <t>7-без бирки</t>
  </si>
  <si>
    <t>8-д.7 ВРУ 1 в2</t>
  </si>
  <si>
    <t>9-д.8 ВРУ 1 в2</t>
  </si>
  <si>
    <t>10-без бирки</t>
  </si>
  <si>
    <t>11-без бирки</t>
  </si>
  <si>
    <t>12-д/с в2</t>
  </si>
  <si>
    <t>13-д.5 н.п. в2</t>
  </si>
  <si>
    <t>1-без названия</t>
  </si>
  <si>
    <t>2-КНС в1</t>
  </si>
  <si>
    <t>4-ВРУ УО</t>
  </si>
  <si>
    <t>5-стройка СИП</t>
  </si>
  <si>
    <t>2-КНС в2</t>
  </si>
  <si>
    <t>3-ЛОС в2</t>
  </si>
  <si>
    <t>3-ЛОС в1</t>
  </si>
  <si>
    <t>1-д.30 ВРУ 1 в1</t>
  </si>
  <si>
    <t>2-д.31 ВРУ 1 в1</t>
  </si>
  <si>
    <t>3-д.26 ВРУ 1 в1</t>
  </si>
  <si>
    <t>4-д26 ВРУ 2 в1</t>
  </si>
  <si>
    <t>5-д.26 ИТП в1</t>
  </si>
  <si>
    <t>6-пусто</t>
  </si>
  <si>
    <t xml:space="preserve">7-д.30 ВРУ 2 в1 </t>
  </si>
  <si>
    <t>8-д.30 ИТП-ВНС  в1</t>
  </si>
  <si>
    <t>9-стройка ТМО</t>
  </si>
  <si>
    <t>11-д.31 ВРУ 2 в1</t>
  </si>
  <si>
    <t>10-д.26 ВРУ 3 в1</t>
  </si>
  <si>
    <t>12-д.31 ИТП в1</t>
  </si>
  <si>
    <t>13-ЩНО в1</t>
  </si>
  <si>
    <t>1-д.30 ВРУ 1 в2</t>
  </si>
  <si>
    <t>2-д.31 ВРУ 1 в2</t>
  </si>
  <si>
    <t xml:space="preserve">3-д.26 ВРУ 1 в2 </t>
  </si>
  <si>
    <t xml:space="preserve">4-д.26 ВРУ 2 в2 </t>
  </si>
  <si>
    <t>5-д.31 ВРУ 2 в2</t>
  </si>
  <si>
    <t>6-д.31 ВНС-ИТП в2</t>
  </si>
  <si>
    <t>7-ЩНО в2</t>
  </si>
  <si>
    <t>8-д.26 ВРУ 3 в2</t>
  </si>
  <si>
    <t>9-д.26 ИТП в2</t>
  </si>
  <si>
    <t xml:space="preserve">10-д.30 ВРУ 2 в2 </t>
  </si>
  <si>
    <t xml:space="preserve">11-д.30 ИТП-ВНС в2 </t>
  </si>
  <si>
    <t>1-Флора+Аренда</t>
  </si>
  <si>
    <t>2-д.11 ВРУ 1 в1 п1-3</t>
  </si>
  <si>
    <t>3-д.11 ВРУ 3 н.п.</t>
  </si>
  <si>
    <t>4-д11 ИТП-ВНС</t>
  </si>
  <si>
    <t>5-д.10 ВРУ 3 н.п.</t>
  </si>
  <si>
    <t>6-д.10 ВРУ 1 в1</t>
  </si>
  <si>
    <t xml:space="preserve">7-д.10 ВРУ 2 в1 </t>
  </si>
  <si>
    <t>8-д.11 ВРУ 2  в1 п.4-6</t>
  </si>
  <si>
    <t>9-д.10 ИТП-ВНС в1</t>
  </si>
  <si>
    <t>11-д.10 ВРУ 4 в1</t>
  </si>
  <si>
    <t>1-д.10 ВРУ 1 в2</t>
  </si>
  <si>
    <t>2-д.10 ВРУ 2 в2</t>
  </si>
  <si>
    <t xml:space="preserve">3-д.11 ВРУ 1 в2 </t>
  </si>
  <si>
    <t>4-д.10 ИТП-ВНС</t>
  </si>
  <si>
    <t>6-д.10 ВРУ3 в2</t>
  </si>
  <si>
    <t>8-город Мортон</t>
  </si>
  <si>
    <t>9-д.11 ВРУ 2 в2</t>
  </si>
  <si>
    <t>10-д.11 ВРУ 3 в2 н.п.</t>
  </si>
  <si>
    <t xml:space="preserve">11-д.11 ИТП-ВНС в2 </t>
  </si>
  <si>
    <t>12-д.10 ВРУ 4 в2</t>
  </si>
  <si>
    <t>13-</t>
  </si>
  <si>
    <t>мкр. 1МАЯ  г.Балашиха</t>
  </si>
  <si>
    <t>1-д.26 эщ3 в1</t>
  </si>
  <si>
    <t>2-д.26 эщ2 в1</t>
  </si>
  <si>
    <t>3-д.26 эщ4 в1 н.п.</t>
  </si>
  <si>
    <t>4-д.26 эщ5 н.п.</t>
  </si>
  <si>
    <t xml:space="preserve">5-д.26 эщ1 </t>
  </si>
  <si>
    <t>6-котельная в1</t>
  </si>
  <si>
    <t>1-д.26 эщ2 в2</t>
  </si>
  <si>
    <t>2-д.26 эщ3 в2</t>
  </si>
  <si>
    <t xml:space="preserve">3-д.26 эщ4 н.п. в2 </t>
  </si>
  <si>
    <t>4-д.26 эщ5 в2 н.п.</t>
  </si>
  <si>
    <t>5-д.26 эщ1 н.п.</t>
  </si>
  <si>
    <t>6-стройка</t>
  </si>
  <si>
    <r>
      <t xml:space="preserve">7-котельная  </t>
    </r>
    <r>
      <rPr>
        <sz val="10"/>
        <color rgb="FFC00000"/>
        <rFont val="Arial Cyr"/>
        <family val="2"/>
        <charset val="204"/>
      </rPr>
      <t xml:space="preserve"> нет кабеля</t>
    </r>
  </si>
  <si>
    <t>1-д.24 н.п.</t>
  </si>
  <si>
    <t>2-д.24 эщ6 н.п.</t>
  </si>
  <si>
    <t>3-д.24 эщ2</t>
  </si>
  <si>
    <t>5-автомойка</t>
  </si>
  <si>
    <t>6-д.24 эщ4</t>
  </si>
  <si>
    <t>7-д.24 эщ3</t>
  </si>
  <si>
    <t>10-д.24 эщ1</t>
  </si>
  <si>
    <t>1-? Автомат</t>
  </si>
  <si>
    <t>2-д.24 эщ3</t>
  </si>
  <si>
    <t>5-д.24 эщ5 н.п.</t>
  </si>
  <si>
    <t>7-д.24 эщ6 н.п.</t>
  </si>
  <si>
    <t>9-ЩО NYМ</t>
  </si>
  <si>
    <t>10-стоянка 2</t>
  </si>
  <si>
    <t>11-ЦТП</t>
  </si>
  <si>
    <t>9-ЦТП</t>
  </si>
  <si>
    <t>2-д.29 эщ2</t>
  </si>
  <si>
    <t>3-д.29 н.п.</t>
  </si>
  <si>
    <r>
      <t>4-</t>
    </r>
    <r>
      <rPr>
        <sz val="9"/>
        <rFont val="Arial Cyr"/>
        <family val="2"/>
        <charset val="204"/>
      </rPr>
      <t>д.29 ж.п.</t>
    </r>
  </si>
  <si>
    <t>5-ТП-1 кор.33 Э1</t>
  </si>
  <si>
    <t>6-ТП-1 кор.33 Э2</t>
  </si>
  <si>
    <t>7-д.29 эщ1 ж.п.</t>
  </si>
  <si>
    <t>1-ТП-1 кор.33 Э1</t>
  </si>
  <si>
    <t>2-д.29 ж.п.</t>
  </si>
  <si>
    <t>4-д.29 эщ2 н.п.</t>
  </si>
  <si>
    <t>5-д.29 эщ1 н.п.</t>
  </si>
  <si>
    <t>6-д.29 эщ1 ж.п.</t>
  </si>
  <si>
    <t>7-ТП-1 Э2 кор.33</t>
  </si>
  <si>
    <t>1-д.28 ж.п.</t>
  </si>
  <si>
    <t>2-д.28 н.п.</t>
  </si>
  <si>
    <t>3-д.34 эщ1ж.п.</t>
  </si>
  <si>
    <r>
      <t>4-</t>
    </r>
    <r>
      <rPr>
        <sz val="9"/>
        <rFont val="Arial Cyr"/>
        <family val="2"/>
        <charset val="204"/>
      </rPr>
      <t>д.34 эщ1  н.п.</t>
    </r>
  </si>
  <si>
    <t>5-д.34 эщ2  н.п.</t>
  </si>
  <si>
    <t>6-д.34 эщ2  ж.п.</t>
  </si>
  <si>
    <t>1-д.34 эщ2</t>
  </si>
  <si>
    <t>2-д.34 эщ1 н.п.</t>
  </si>
  <si>
    <t>3-д.34 эщ1 ж.п.</t>
  </si>
  <si>
    <t>4-д.28 н.п.</t>
  </si>
  <si>
    <t>5-д.28 ж.п.</t>
  </si>
  <si>
    <t>1-д.31 эщ3</t>
  </si>
  <si>
    <t>2-д.31 эщ2</t>
  </si>
  <si>
    <t>3-д.31 эщ1</t>
  </si>
  <si>
    <r>
      <t>4-</t>
    </r>
    <r>
      <rPr>
        <sz val="9"/>
        <rFont val="Arial Cyr"/>
        <family val="2"/>
        <charset val="204"/>
      </rPr>
      <t>д.31 эщ4</t>
    </r>
  </si>
  <si>
    <t>5-стоянка Алгоритм</t>
  </si>
  <si>
    <t>6-д/с 49</t>
  </si>
  <si>
    <t>4-д.31 эщ4</t>
  </si>
  <si>
    <t>5-д/с 49</t>
  </si>
  <si>
    <t>1-д.37 эщ1</t>
  </si>
  <si>
    <t>2-д.37 эщ2</t>
  </si>
  <si>
    <t>3-д.37 эщ1</t>
  </si>
  <si>
    <r>
      <t>4-</t>
    </r>
    <r>
      <rPr>
        <sz val="9"/>
        <rFont val="Arial Cyr"/>
        <family val="2"/>
        <charset val="204"/>
      </rPr>
      <t>д.36 эщ2</t>
    </r>
  </si>
  <si>
    <t>5-д.? эщ3</t>
  </si>
  <si>
    <t>6-д.? эщ?</t>
  </si>
  <si>
    <t>7-осв.автостоянки</t>
  </si>
  <si>
    <t>1-д.37 эщ2</t>
  </si>
  <si>
    <t>2-д.37 эщ1</t>
  </si>
  <si>
    <t>3-д.37 эщ3</t>
  </si>
  <si>
    <t>4-д.36 эщ1</t>
  </si>
  <si>
    <t>5-д.36 эщ2</t>
  </si>
  <si>
    <t>12-д.24 эщ1</t>
  </si>
  <si>
    <t>13-стоянка 7</t>
  </si>
  <si>
    <t>14-щит УО(ячейка)</t>
  </si>
  <si>
    <t>1-палатка</t>
  </si>
  <si>
    <t>2-д.25 эщ5 ж.п.</t>
  </si>
  <si>
    <t>3-д.25 эщ4 ж.п.</t>
  </si>
  <si>
    <t>4-д.25 эщ5 н.п.</t>
  </si>
  <si>
    <t>5-д.25 эщ4 н.п.</t>
  </si>
  <si>
    <t>6-д.25 эщ3 н.п.</t>
  </si>
  <si>
    <t>7-д.25 эщ2 ж.п.</t>
  </si>
  <si>
    <t>8-д.25 эщ2 н.п.</t>
  </si>
  <si>
    <t>9-д.25 эщ3 ж.п.</t>
  </si>
  <si>
    <t>10-д.25 эщ2 н.п.</t>
  </si>
  <si>
    <t>11-д.25 эщ1 ж.п.</t>
  </si>
  <si>
    <t>12-д.25 эщ1 н.п.</t>
  </si>
  <si>
    <t>2-д.25 эщ1 н.п.</t>
  </si>
  <si>
    <t>3-д.25 эщ1 ж.п.</t>
  </si>
  <si>
    <t>4-д.25 эщ2 н.п.</t>
  </si>
  <si>
    <t>5-д.25 эщ2 ж.п.</t>
  </si>
  <si>
    <t>6-д.25 эщ2 ж.п.</t>
  </si>
  <si>
    <t>7-д.25 эщ3 н.п.</t>
  </si>
  <si>
    <t>8-д.25 эщ3 ж.п.</t>
  </si>
  <si>
    <t>9-д.25 эщ5 н.п.</t>
  </si>
  <si>
    <t>10-д.25 эщ4 н.п.</t>
  </si>
  <si>
    <t>11-д.25 эщ5 ж.п.</t>
  </si>
  <si>
    <t>12-д.25 эщ4 ж.п.</t>
  </si>
  <si>
    <t>1-стоянки</t>
  </si>
  <si>
    <t>2-С.Н.</t>
  </si>
  <si>
    <t>3-ПСМ</t>
  </si>
  <si>
    <t>1-ЯСМ</t>
  </si>
  <si>
    <t>2-ПСМ</t>
  </si>
  <si>
    <t>1-яч.5 Луч А №1</t>
  </si>
  <si>
    <t>2-яч.5 Луч А №2</t>
  </si>
  <si>
    <t>3-яч.5 Луч А №3</t>
  </si>
  <si>
    <t>4-яч.5 Луч А №6</t>
  </si>
  <si>
    <t>5-яч.1 №1</t>
  </si>
  <si>
    <t>6-яч.1 №2</t>
  </si>
  <si>
    <t>7-яч.1 №3</t>
  </si>
  <si>
    <t>8-яч.1 №4</t>
  </si>
  <si>
    <t>9-яч.2 №1</t>
  </si>
  <si>
    <t>10-яч.2 №2</t>
  </si>
  <si>
    <t>11-яч.2 №3</t>
  </si>
  <si>
    <t>12-яч.3 №</t>
  </si>
  <si>
    <t>1-яч.7 Луч Б №1</t>
  </si>
  <si>
    <t>2-яч.7 Луч Б №2</t>
  </si>
  <si>
    <t>3-яч.7 Луч Б №3</t>
  </si>
  <si>
    <t>4-яч.7 Луч Б №4</t>
  </si>
  <si>
    <t>5-яч.8 №</t>
  </si>
  <si>
    <t>6-яч.10 №1</t>
  </si>
  <si>
    <t>7-яч.10 №2</t>
  </si>
  <si>
    <t>8-яч.10 №3</t>
  </si>
  <si>
    <t>9-яч.10 №4</t>
  </si>
  <si>
    <t>10-яч.11 №1</t>
  </si>
  <si>
    <t>11-яч.11 №2</t>
  </si>
  <si>
    <t>12-яч.11 №3</t>
  </si>
  <si>
    <t>мкр. КАТЮШКИ      г.Лобня</t>
  </si>
  <si>
    <t xml:space="preserve">ЗИМА     </t>
  </si>
  <si>
    <t xml:space="preserve">З А М Е Р Ы    </t>
  </si>
  <si>
    <t>237/411</t>
  </si>
  <si>
    <r>
      <t xml:space="preserve">тр-р 1          </t>
    </r>
    <r>
      <rPr>
        <sz val="10"/>
        <color rgb="FFC00000"/>
        <rFont val="Arial Cyr"/>
        <family val="2"/>
        <charset val="204"/>
      </rPr>
      <t>ОТКЛ</t>
    </r>
  </si>
  <si>
    <r>
      <t xml:space="preserve">тр-р 2   </t>
    </r>
    <r>
      <rPr>
        <sz val="10"/>
        <color rgb="FFC00000"/>
        <rFont val="Arial Cyr"/>
        <family val="2"/>
        <charset val="204"/>
      </rPr>
      <t xml:space="preserve"> ОТКЛ</t>
    </r>
  </si>
  <si>
    <r>
      <t xml:space="preserve">тр-р №1 </t>
    </r>
    <r>
      <rPr>
        <sz val="10"/>
        <color rgb="FFC00000"/>
        <rFont val="Arial Cyr"/>
        <family val="2"/>
        <charset val="204"/>
      </rPr>
      <t>Полностью демонтированно</t>
    </r>
  </si>
  <si>
    <t>233/395</t>
  </si>
  <si>
    <t>244/423</t>
  </si>
  <si>
    <r>
      <t xml:space="preserve">тр-р №1   </t>
    </r>
    <r>
      <rPr>
        <sz val="10"/>
        <color rgb="FFC00000"/>
        <rFont val="Arial Cyr"/>
        <family val="2"/>
        <charset val="204"/>
      </rPr>
      <t>Демонтированна</t>
    </r>
  </si>
  <si>
    <r>
      <t xml:space="preserve">тр-р №1        </t>
    </r>
    <r>
      <rPr>
        <sz val="10"/>
        <color rgb="FFC00000"/>
        <rFont val="Arial Cyr"/>
        <family val="2"/>
        <charset val="204"/>
      </rPr>
      <t>Демонтированна</t>
    </r>
  </si>
  <si>
    <t>1-Авт 1</t>
  </si>
  <si>
    <t>2-Авт 2</t>
  </si>
  <si>
    <t>тр-р №1                    1фаз.</t>
  </si>
  <si>
    <t>222/398</t>
  </si>
  <si>
    <t>225/397</t>
  </si>
  <si>
    <t>221/387</t>
  </si>
  <si>
    <r>
      <t>ЗАМЕРЫ  НАГРУЗОК  ТРАНСФОРМАТОРОВ   MAX  2017 -2018 года (</t>
    </r>
    <r>
      <rPr>
        <b/>
        <sz val="12"/>
        <color rgb="FF0070C0"/>
        <rFont val="Arial Cyr"/>
        <family val="2"/>
        <charset val="204"/>
      </rPr>
      <t>зима</t>
    </r>
    <r>
      <rPr>
        <b/>
        <sz val="12"/>
        <rFont val="Arial Cyr"/>
        <family val="2"/>
        <charset val="204"/>
      </rPr>
      <t>)</t>
    </r>
  </si>
  <si>
    <t>"______"_____________2017г.</t>
  </si>
  <si>
    <t>224/399</t>
  </si>
  <si>
    <t>221/390</t>
  </si>
  <si>
    <t>223/380</t>
  </si>
  <si>
    <t>223/383</t>
  </si>
  <si>
    <t>Резерв мощности</t>
  </si>
  <si>
    <t>Суммарная загрузка ТП</t>
  </si>
  <si>
    <t>Начальник ОДС                                        О.Г.Овсянников</t>
  </si>
  <si>
    <t>кВт</t>
  </si>
  <si>
    <t>Резерв мощность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</si>
</sst>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р_."/>
    <numFmt numFmtId="166" formatCode="h:mm;@"/>
  </numFmts>
  <fonts count="45" x14ac:knownFonts="1"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u/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Arial Cyr"/>
      <family val="2"/>
      <charset val="204"/>
    </font>
    <font>
      <b/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Symbol"/>
      <family val="1"/>
      <charset val="2"/>
    </font>
    <font>
      <b/>
      <sz val="12"/>
      <color indexed="17"/>
      <name val="Arial Cyr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17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3"/>
      <name val="Arial Cyr"/>
      <family val="2"/>
      <charset val="204"/>
    </font>
    <font>
      <sz val="10"/>
      <color rgb="FF008E40"/>
      <name val="Arial Cyr"/>
      <family val="2"/>
      <charset val="204"/>
    </font>
    <font>
      <sz val="11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rgb="FFC00000"/>
      <name val="Arial Cyr"/>
      <family val="2"/>
      <charset val="204"/>
    </font>
    <font>
      <sz val="14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10"/>
      <name val="Arial"/>
      <family val="2"/>
      <charset val="204"/>
    </font>
    <font>
      <b/>
      <sz val="12"/>
      <color rgb="FF0070C0"/>
      <name val="Arial Cyr"/>
      <family val="2"/>
      <charset val="204"/>
    </font>
    <font>
      <sz val="10"/>
      <color theme="3" tint="0.39997558519241921"/>
      <name val="Arial Cyr"/>
      <family val="2"/>
      <charset val="204"/>
    </font>
    <font>
      <b/>
      <sz val="14"/>
      <color rgb="FF00B050"/>
      <name val="Arial Cyr"/>
      <family val="2"/>
      <charset val="204"/>
    </font>
    <font>
      <b/>
      <sz val="36"/>
      <color rgb="FF002060"/>
      <name val="Times New Roman"/>
      <family val="1"/>
      <charset val="204"/>
    </font>
    <font>
      <b/>
      <sz val="30"/>
      <color rgb="FF002060"/>
      <name val="Times New Roman"/>
      <family val="1"/>
      <charset val="204"/>
    </font>
    <font>
      <b/>
      <sz val="70"/>
      <color rgb="FF002060"/>
      <name val="Times New Roman"/>
      <family val="1"/>
      <charset val="204"/>
    </font>
    <font>
      <b/>
      <sz val="40"/>
      <color rgb="FF002060"/>
      <name val="Times New Roman"/>
      <family val="1"/>
      <charset val="204"/>
    </font>
    <font>
      <sz val="16"/>
      <color theme="3"/>
      <name val="Arial Cyr"/>
      <family val="2"/>
      <charset val="204"/>
    </font>
    <font>
      <sz val="16"/>
      <color rgb="FF2A5292"/>
      <name val="Arial Cyr"/>
      <family val="2"/>
      <charset val="204"/>
    </font>
    <font>
      <sz val="9"/>
      <name val="Arial Cyr"/>
      <family val="2"/>
      <charset val="204"/>
    </font>
    <font>
      <sz val="16"/>
      <color rgb="FF08762A"/>
      <name val="Arial Cyr"/>
      <family val="2"/>
      <charset val="204"/>
    </font>
    <font>
      <sz val="14"/>
      <color rgb="FF08762A"/>
      <name val="Arial Cyr"/>
      <family val="2"/>
      <charset val="204"/>
    </font>
    <font>
      <sz val="14"/>
      <color rgb="FF00B05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2C6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6" fillId="0" borderId="0"/>
  </cellStyleXfs>
  <cellXfs count="702">
    <xf numFmtId="0" fontId="0" fillId="0" borderId="0" xfId="0"/>
    <xf numFmtId="2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4" xfId="0" quotePrefix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6" fontId="2" fillId="0" borderId="4" xfId="0" applyNumberFormat="1" applyFont="1" applyFill="1" applyBorder="1" applyAlignment="1" applyProtection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2" fillId="0" borderId="4" xfId="0" quotePrefix="1" applyFont="1" applyFill="1" applyBorder="1" applyAlignment="1" applyProtection="1">
      <alignment horizontal="center"/>
    </xf>
    <xf numFmtId="49" fontId="2" fillId="0" borderId="4" xfId="0" quotePrefix="1" applyNumberFormat="1" applyFont="1" applyFill="1" applyBorder="1" applyAlignment="1" applyProtection="1">
      <alignment horizontal="left"/>
    </xf>
    <xf numFmtId="2" fontId="2" fillId="0" borderId="4" xfId="0" quotePrefix="1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 applyProtection="1">
      <alignment horizontal="left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14" fontId="5" fillId="0" borderId="3" xfId="0" applyNumberFormat="1" applyFont="1" applyFill="1" applyBorder="1" applyAlignment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49" fontId="2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left"/>
    </xf>
    <xf numFmtId="16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quotePrefix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2" fontId="2" fillId="0" borderId="0" xfId="0" quotePrefix="1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quotePrefix="1" applyFont="1" applyFill="1" applyBorder="1" applyAlignment="1">
      <alignment horizont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quotePrefix="1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/>
    <xf numFmtId="0" fontId="2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6" xfId="0" quotePrefix="1" applyFont="1" applyFill="1" applyBorder="1" applyAlignment="1">
      <alignment horizontal="left"/>
    </xf>
    <xf numFmtId="49" fontId="2" fillId="0" borderId="6" xfId="0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>
      <alignment horizontal="left"/>
    </xf>
    <xf numFmtId="0" fontId="2" fillId="0" borderId="6" xfId="0" applyFont="1" applyFill="1" applyBorder="1" applyAlignment="1" applyProtection="1"/>
    <xf numFmtId="49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/>
    <xf numFmtId="49" fontId="2" fillId="0" borderId="7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Alignment="1">
      <alignment horizontal="left"/>
    </xf>
    <xf numFmtId="16" fontId="2" fillId="0" borderId="6" xfId="0" applyNumberFormat="1" applyFont="1" applyFill="1" applyBorder="1" applyAlignment="1" applyProtection="1">
      <alignment horizontal="left"/>
    </xf>
    <xf numFmtId="49" fontId="2" fillId="0" borderId="8" xfId="1" applyNumberFormat="1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left"/>
    </xf>
    <xf numFmtId="49" fontId="2" fillId="0" borderId="6" xfId="1" quotePrefix="1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2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/>
    <xf numFmtId="0" fontId="2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 applyProtection="1">
      <alignment horizontal="center"/>
    </xf>
    <xf numFmtId="0" fontId="2" fillId="0" borderId="10" xfId="0" quotePrefix="1" applyFont="1" applyFill="1" applyBorder="1" applyAlignment="1" applyProtection="1">
      <alignment horizontal="left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1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9" xfId="0" applyFont="1" applyFill="1" applyBorder="1"/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left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49" fontId="2" fillId="0" borderId="10" xfId="0" applyNumberFormat="1" applyFont="1" applyFill="1" applyBorder="1" applyAlignment="1">
      <alignment horizontal="center"/>
    </xf>
    <xf numFmtId="0" fontId="2" fillId="0" borderId="10" xfId="0" quotePrefix="1" applyFont="1" applyFill="1" applyBorder="1" applyAlignment="1">
      <alignment horizontal="left"/>
    </xf>
    <xf numFmtId="49" fontId="2" fillId="0" borderId="9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>
      <alignment horizontal="center"/>
    </xf>
    <xf numFmtId="49" fontId="2" fillId="0" borderId="10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 vertical="center"/>
    </xf>
    <xf numFmtId="16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 applyProtection="1"/>
    <xf numFmtId="0" fontId="2" fillId="0" borderId="1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/>
    <xf numFmtId="17" fontId="2" fillId="0" borderId="4" xfId="0" applyNumberFormat="1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/>
    <xf numFmtId="0" fontId="2" fillId="0" borderId="12" xfId="0" applyFont="1" applyFill="1" applyBorder="1"/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left" vertical="top" wrapText="1"/>
    </xf>
    <xf numFmtId="0" fontId="12" fillId="0" borderId="14" xfId="0" applyFont="1" applyFill="1" applyBorder="1" applyAlignment="1" applyProtection="1">
      <alignment vertical="top" wrapText="1"/>
    </xf>
    <xf numFmtId="0" fontId="2" fillId="0" borderId="17" xfId="0" applyFont="1" applyFill="1" applyBorder="1" applyAlignment="1" applyProtection="1">
      <alignment horizontal="left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23" xfId="0" applyFont="1" applyFill="1" applyBorder="1" applyAlignment="1" applyProtection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left"/>
    </xf>
    <xf numFmtId="0" fontId="2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left"/>
    </xf>
    <xf numFmtId="49" fontId="2" fillId="0" borderId="32" xfId="0" applyNumberFormat="1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33" xfId="0" applyFont="1" applyFill="1" applyBorder="1" applyAlignment="1" applyProtection="1">
      <alignment horizontal="left"/>
    </xf>
    <xf numFmtId="49" fontId="2" fillId="0" borderId="30" xfId="0" applyNumberFormat="1" applyFont="1" applyBorder="1" applyAlignment="1">
      <alignment horizontal="center" vertical="center"/>
    </xf>
    <xf numFmtId="0" fontId="2" fillId="0" borderId="21" xfId="0" applyFont="1" applyFill="1" applyBorder="1"/>
    <xf numFmtId="0" fontId="2" fillId="0" borderId="23" xfId="0" applyFont="1" applyFill="1" applyBorder="1"/>
    <xf numFmtId="0" fontId="2" fillId="0" borderId="21" xfId="0" quotePrefix="1" applyFont="1" applyFill="1" applyBorder="1" applyAlignment="1" applyProtection="1">
      <alignment horizontal="center"/>
    </xf>
    <xf numFmtId="0" fontId="2" fillId="0" borderId="2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" fontId="2" fillId="0" borderId="8" xfId="0" applyNumberFormat="1" applyFont="1" applyFill="1" applyBorder="1" applyAlignment="1" applyProtection="1">
      <alignment horizontal="center"/>
    </xf>
    <xf numFmtId="0" fontId="12" fillId="0" borderId="35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/>
    </xf>
    <xf numFmtId="0" fontId="2" fillId="0" borderId="36" xfId="0" applyFont="1" applyFill="1" applyBorder="1" applyAlignment="1" applyProtection="1">
      <alignment horizontal="left"/>
    </xf>
    <xf numFmtId="0" fontId="2" fillId="0" borderId="25" xfId="0" applyFont="1" applyFill="1" applyBorder="1"/>
    <xf numFmtId="0" fontId="16" fillId="0" borderId="0" xfId="2"/>
    <xf numFmtId="0" fontId="16" fillId="0" borderId="4" xfId="2" applyBorder="1"/>
    <xf numFmtId="0" fontId="2" fillId="0" borderId="4" xfId="2" applyFont="1" applyFill="1" applyBorder="1" applyAlignment="1" applyProtection="1">
      <alignment horizontal="center"/>
    </xf>
    <xf numFmtId="1" fontId="2" fillId="0" borderId="4" xfId="2" applyNumberFormat="1" applyFont="1" applyFill="1" applyBorder="1" applyAlignment="1">
      <alignment horizontal="center"/>
    </xf>
    <xf numFmtId="1" fontId="16" fillId="0" borderId="0" xfId="2" applyNumberFormat="1"/>
    <xf numFmtId="0" fontId="16" fillId="0" borderId="0" xfId="2" applyFont="1"/>
    <xf numFmtId="0" fontId="2" fillId="0" borderId="38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13" fillId="0" borderId="7" xfId="0" applyFont="1" applyFill="1" applyBorder="1"/>
    <xf numFmtId="164" fontId="2" fillId="0" borderId="7" xfId="0" applyNumberFormat="1" applyFont="1" applyFill="1" applyBorder="1" applyAlignment="1">
      <alignment horizontal="center"/>
    </xf>
    <xf numFmtId="0" fontId="23" fillId="0" borderId="0" xfId="0" applyFont="1"/>
    <xf numFmtId="0" fontId="2" fillId="0" borderId="5" xfId="0" quotePrefix="1" applyFont="1" applyFill="1" applyBorder="1" applyAlignment="1" applyProtection="1">
      <alignment horizontal="left"/>
    </xf>
    <xf numFmtId="0" fontId="24" fillId="0" borderId="0" xfId="0" applyFont="1"/>
    <xf numFmtId="14" fontId="13" fillId="0" borderId="0" xfId="0" applyNumberFormat="1" applyFont="1" applyFill="1"/>
    <xf numFmtId="14" fontId="12" fillId="0" borderId="33" xfId="0" applyNumberFormat="1" applyFont="1" applyFill="1" applyBorder="1" applyAlignment="1">
      <alignment horizontal="center"/>
    </xf>
    <xf numFmtId="14" fontId="13" fillId="0" borderId="27" xfId="0" applyNumberFormat="1" applyFont="1" applyFill="1" applyBorder="1"/>
    <xf numFmtId="14" fontId="13" fillId="0" borderId="0" xfId="0" applyNumberFormat="1" applyFont="1" applyFill="1" applyBorder="1"/>
    <xf numFmtId="0" fontId="2" fillId="0" borderId="1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9" xfId="0" quotePrefix="1" applyFont="1" applyFill="1" applyBorder="1" applyAlignment="1" applyProtection="1">
      <alignment horizontal="center" vertical="top" wrapText="1"/>
    </xf>
    <xf numFmtId="0" fontId="0" fillId="0" borderId="40" xfId="0" quotePrefix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6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37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vertical="top"/>
    </xf>
    <xf numFmtId="49" fontId="2" fillId="0" borderId="12" xfId="1" applyNumberFormat="1" applyFont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14" fontId="13" fillId="2" borderId="42" xfId="0" applyNumberFormat="1" applyFont="1" applyFill="1" applyBorder="1" applyAlignment="1">
      <alignment horizontal="left"/>
    </xf>
    <xf numFmtId="49" fontId="13" fillId="2" borderId="43" xfId="0" applyNumberFormat="1" applyFont="1" applyFill="1" applyBorder="1" applyAlignment="1">
      <alignment horizontal="left"/>
    </xf>
    <xf numFmtId="2" fontId="13" fillId="2" borderId="44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14" fontId="13" fillId="2" borderId="45" xfId="0" applyNumberFormat="1" applyFont="1" applyFill="1" applyBorder="1" applyAlignment="1">
      <alignment horizontal="left"/>
    </xf>
    <xf numFmtId="49" fontId="13" fillId="2" borderId="11" xfId="0" applyNumberFormat="1" applyFont="1" applyFill="1" applyBorder="1" applyAlignment="1">
      <alignment horizontal="left"/>
    </xf>
    <xf numFmtId="49" fontId="13" fillId="2" borderId="35" xfId="0" applyNumberFormat="1" applyFont="1" applyFill="1" applyBorder="1" applyAlignment="1">
      <alignment horizontal="left"/>
    </xf>
    <xf numFmtId="2" fontId="13" fillId="2" borderId="46" xfId="0" applyNumberFormat="1" applyFont="1" applyFill="1" applyBorder="1" applyAlignment="1">
      <alignment horizontal="center"/>
    </xf>
    <xf numFmtId="2" fontId="13" fillId="2" borderId="20" xfId="0" applyNumberFormat="1" applyFont="1" applyFill="1" applyBorder="1" applyAlignment="1">
      <alignment horizontal="center"/>
    </xf>
    <xf numFmtId="14" fontId="2" fillId="2" borderId="45" xfId="0" applyNumberFormat="1" applyFont="1" applyFill="1" applyBorder="1"/>
    <xf numFmtId="0" fontId="2" fillId="2" borderId="0" xfId="0" applyFont="1" applyFill="1" applyBorder="1"/>
    <xf numFmtId="14" fontId="2" fillId="2" borderId="42" xfId="0" applyNumberFormat="1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14" fontId="13" fillId="2" borderId="47" xfId="0" applyNumberFormat="1" applyFont="1" applyFill="1" applyBorder="1" applyAlignment="1">
      <alignment horizontal="left"/>
    </xf>
    <xf numFmtId="2" fontId="13" fillId="2" borderId="29" xfId="0" applyNumberFormat="1" applyFont="1" applyFill="1" applyBorder="1" applyAlignment="1">
      <alignment horizontal="center"/>
    </xf>
    <xf numFmtId="2" fontId="13" fillId="2" borderId="30" xfId="0" applyNumberFormat="1" applyFont="1" applyFill="1" applyBorder="1" applyAlignment="1">
      <alignment horizontal="center"/>
    </xf>
    <xf numFmtId="14" fontId="13" fillId="2" borderId="11" xfId="0" applyNumberFormat="1" applyFont="1" applyFill="1" applyBorder="1" applyAlignment="1">
      <alignment horizontal="left"/>
    </xf>
    <xf numFmtId="2" fontId="13" fillId="2" borderId="31" xfId="0" applyNumberFormat="1" applyFont="1" applyFill="1" applyBorder="1" applyAlignment="1">
      <alignment horizontal="center"/>
    </xf>
    <xf numFmtId="14" fontId="13" fillId="2" borderId="7" xfId="0" applyNumberFormat="1" applyFont="1" applyFill="1" applyBorder="1" applyAlignment="1">
      <alignment horizontal="left"/>
    </xf>
    <xf numFmtId="2" fontId="13" fillId="2" borderId="27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35" xfId="0" applyFont="1" applyFill="1" applyBorder="1"/>
    <xf numFmtId="0" fontId="2" fillId="2" borderId="3" xfId="0" applyFont="1" applyFill="1" applyBorder="1"/>
    <xf numFmtId="2" fontId="13" fillId="2" borderId="46" xfId="0" applyNumberFormat="1" applyFont="1" applyFill="1" applyBorder="1" applyAlignment="1">
      <alignment horizontal="center" vertical="top"/>
    </xf>
    <xf numFmtId="2" fontId="13" fillId="2" borderId="20" xfId="0" applyNumberFormat="1" applyFont="1" applyFill="1" applyBorder="1" applyAlignment="1">
      <alignment horizontal="center" vertical="top"/>
    </xf>
    <xf numFmtId="2" fontId="13" fillId="2" borderId="40" xfId="0" applyNumberFormat="1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9" xfId="0" applyFont="1" applyFill="1" applyBorder="1"/>
    <xf numFmtId="2" fontId="13" fillId="2" borderId="50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14" fontId="13" fillId="2" borderId="8" xfId="0" applyNumberFormat="1" applyFont="1" applyFill="1" applyBorder="1" applyAlignment="1">
      <alignment horizontal="left"/>
    </xf>
    <xf numFmtId="2" fontId="13" fillId="2" borderId="48" xfId="0" applyNumberFormat="1" applyFont="1" applyFill="1" applyBorder="1" applyAlignment="1">
      <alignment horizontal="center"/>
    </xf>
    <xf numFmtId="2" fontId="13" fillId="2" borderId="35" xfId="0" applyNumberFormat="1" applyFont="1" applyFill="1" applyBorder="1" applyAlignment="1">
      <alignment horizontal="center"/>
    </xf>
    <xf numFmtId="2" fontId="13" fillId="2" borderId="52" xfId="0" applyNumberFormat="1" applyFont="1" applyFill="1" applyBorder="1" applyAlignment="1">
      <alignment horizontal="center"/>
    </xf>
    <xf numFmtId="14" fontId="2" fillId="2" borderId="42" xfId="0" applyNumberFormat="1" applyFont="1" applyFill="1" applyBorder="1" applyAlignment="1">
      <alignment horizontal="left"/>
    </xf>
    <xf numFmtId="2" fontId="13" fillId="2" borderId="53" xfId="0" applyNumberFormat="1" applyFont="1" applyFill="1" applyBorder="1" applyAlignment="1">
      <alignment horizontal="center"/>
    </xf>
    <xf numFmtId="2" fontId="13" fillId="2" borderId="39" xfId="0" applyNumberFormat="1" applyFont="1" applyFill="1" applyBorder="1" applyAlignment="1">
      <alignment horizontal="center"/>
    </xf>
    <xf numFmtId="14" fontId="2" fillId="2" borderId="45" xfId="0" applyNumberFormat="1" applyFont="1" applyFill="1" applyBorder="1" applyAlignment="1">
      <alignment horizontal="left"/>
    </xf>
    <xf numFmtId="0" fontId="2" fillId="2" borderId="32" xfId="0" applyFont="1" applyFill="1" applyBorder="1"/>
    <xf numFmtId="0" fontId="2" fillId="2" borderId="28" xfId="0" applyFont="1" applyFill="1" applyBorder="1"/>
    <xf numFmtId="2" fontId="13" fillId="2" borderId="18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2" fontId="13" fillId="2" borderId="0" xfId="0" applyNumberFormat="1" applyFont="1" applyFill="1" applyBorder="1" applyAlignment="1">
      <alignment horizontal="center"/>
    </xf>
    <xf numFmtId="14" fontId="13" fillId="2" borderId="3" xfId="0" applyNumberFormat="1" applyFont="1" applyFill="1" applyBorder="1" applyAlignment="1">
      <alignment horizontal="left"/>
    </xf>
    <xf numFmtId="2" fontId="13" fillId="2" borderId="3" xfId="0" applyNumberFormat="1" applyFont="1" applyFill="1" applyBorder="1" applyAlignment="1">
      <alignment horizontal="center"/>
    </xf>
    <xf numFmtId="14" fontId="13" fillId="2" borderId="54" xfId="0" applyNumberFormat="1" applyFont="1" applyFill="1" applyBorder="1" applyAlignment="1">
      <alignment horizontal="left"/>
    </xf>
    <xf numFmtId="49" fontId="13" fillId="2" borderId="40" xfId="0" applyNumberFormat="1" applyFont="1" applyFill="1" applyBorder="1" applyAlignment="1">
      <alignment horizontal="left"/>
    </xf>
    <xf numFmtId="2" fontId="13" fillId="2" borderId="32" xfId="0" applyNumberFormat="1" applyFont="1" applyFill="1" applyBorder="1" applyAlignment="1">
      <alignment horizontal="center"/>
    </xf>
    <xf numFmtId="14" fontId="13" fillId="2" borderId="60" xfId="0" applyNumberFormat="1" applyFont="1" applyFill="1" applyBorder="1" applyAlignment="1">
      <alignment horizontal="left"/>
    </xf>
    <xf numFmtId="2" fontId="13" fillId="2" borderId="45" xfId="0" applyNumberFormat="1" applyFont="1" applyFill="1" applyBorder="1" applyAlignment="1">
      <alignment horizontal="center"/>
    </xf>
    <xf numFmtId="2" fontId="13" fillId="2" borderId="42" xfId="0" applyNumberFormat="1" applyFont="1" applyFill="1" applyBorder="1" applyAlignment="1">
      <alignment horizontal="center"/>
    </xf>
    <xf numFmtId="2" fontId="13" fillId="2" borderId="62" xfId="0" applyNumberFormat="1" applyFont="1" applyFill="1" applyBorder="1" applyAlignment="1">
      <alignment horizontal="center"/>
    </xf>
    <xf numFmtId="2" fontId="13" fillId="2" borderId="63" xfId="0" applyNumberFormat="1" applyFont="1" applyFill="1" applyBorder="1" applyAlignment="1">
      <alignment horizontal="center"/>
    </xf>
    <xf numFmtId="2" fontId="13" fillId="2" borderId="43" xfId="0" applyNumberFormat="1" applyFont="1" applyFill="1" applyBorder="1" applyAlignment="1">
      <alignment horizontal="center"/>
    </xf>
    <xf numFmtId="14" fontId="13" fillId="2" borderId="12" xfId="0" applyNumberFormat="1" applyFont="1" applyFill="1" applyBorder="1" applyAlignment="1">
      <alignment horizontal="left"/>
    </xf>
    <xf numFmtId="0" fontId="2" fillId="2" borderId="30" xfId="0" applyFont="1" applyFill="1" applyBorder="1"/>
    <xf numFmtId="0" fontId="2" fillId="2" borderId="46" xfId="0" applyFont="1" applyFill="1" applyBorder="1"/>
    <xf numFmtId="0" fontId="2" fillId="2" borderId="61" xfId="0" applyFont="1" applyFill="1" applyBorder="1"/>
    <xf numFmtId="0" fontId="2" fillId="2" borderId="62" xfId="0" applyFont="1" applyFill="1" applyBorder="1"/>
    <xf numFmtId="0" fontId="2" fillId="2" borderId="63" xfId="0" applyFont="1" applyFill="1" applyBorder="1"/>
    <xf numFmtId="0" fontId="2" fillId="2" borderId="64" xfId="0" applyFont="1" applyFill="1" applyBorder="1"/>
    <xf numFmtId="14" fontId="2" fillId="2" borderId="7" xfId="0" applyNumberFormat="1" applyFont="1" applyFill="1" applyBorder="1"/>
    <xf numFmtId="14" fontId="13" fillId="2" borderId="31" xfId="0" applyNumberFormat="1" applyFont="1" applyFill="1" applyBorder="1" applyAlignment="1">
      <alignment horizontal="left"/>
    </xf>
    <xf numFmtId="14" fontId="13" fillId="2" borderId="27" xfId="0" applyNumberFormat="1" applyFont="1" applyFill="1" applyBorder="1" applyAlignment="1">
      <alignment horizontal="left"/>
    </xf>
    <xf numFmtId="14" fontId="2" fillId="2" borderId="48" xfId="0" applyNumberFormat="1" applyFont="1" applyFill="1" applyBorder="1"/>
    <xf numFmtId="14" fontId="2" fillId="2" borderId="40" xfId="0" applyNumberFormat="1" applyFont="1" applyFill="1" applyBorder="1"/>
    <xf numFmtId="2" fontId="13" fillId="2" borderId="5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3" fillId="2" borderId="65" xfId="0" applyNumberFormat="1" applyFont="1" applyFill="1" applyBorder="1" applyAlignment="1">
      <alignment horizontal="center"/>
    </xf>
    <xf numFmtId="14" fontId="13" fillId="2" borderId="54" xfId="0" applyNumberFormat="1" applyFont="1" applyFill="1" applyBorder="1"/>
    <xf numFmtId="2" fontId="13" fillId="2" borderId="66" xfId="0" applyNumberFormat="1" applyFont="1" applyFill="1" applyBorder="1" applyAlignment="1">
      <alignment horizontal="center"/>
    </xf>
    <xf numFmtId="2" fontId="13" fillId="2" borderId="25" xfId="0" applyNumberFormat="1" applyFont="1" applyFill="1" applyBorder="1" applyAlignment="1">
      <alignment horizontal="center"/>
    </xf>
    <xf numFmtId="2" fontId="13" fillId="2" borderId="26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left"/>
    </xf>
    <xf numFmtId="0" fontId="2" fillId="0" borderId="66" xfId="0" applyFont="1" applyFill="1" applyBorder="1" applyAlignment="1" applyProtection="1">
      <alignment horizontal="left"/>
    </xf>
    <xf numFmtId="2" fontId="13" fillId="2" borderId="17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1" fontId="20" fillId="0" borderId="8" xfId="0" applyNumberFormat="1" applyFont="1" applyFill="1" applyBorder="1" applyAlignment="1" applyProtection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/>
    </xf>
    <xf numFmtId="14" fontId="2" fillId="2" borderId="48" xfId="0" applyNumberFormat="1" applyFont="1" applyFill="1" applyBorder="1" applyAlignment="1">
      <alignment horizontal="left"/>
    </xf>
    <xf numFmtId="14" fontId="2" fillId="2" borderId="40" xfId="0" applyNumberFormat="1" applyFont="1" applyFill="1" applyBorder="1" applyAlignment="1">
      <alignment horizontal="left"/>
    </xf>
    <xf numFmtId="2" fontId="13" fillId="2" borderId="41" xfId="0" applyNumberFormat="1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</xf>
    <xf numFmtId="14" fontId="2" fillId="2" borderId="0" xfId="0" applyNumberFormat="1" applyFont="1" applyFill="1" applyBorder="1" applyAlignment="1">
      <alignment horizontal="left"/>
    </xf>
    <xf numFmtId="14" fontId="2" fillId="2" borderId="3" xfId="0" applyNumberFormat="1" applyFont="1" applyFill="1" applyBorder="1"/>
    <xf numFmtId="14" fontId="2" fillId="0" borderId="4" xfId="0" applyNumberFormat="1" applyFont="1" applyFill="1" applyBorder="1" applyAlignment="1" applyProtection="1">
      <alignment horizontal="left"/>
    </xf>
    <xf numFmtId="0" fontId="2" fillId="2" borderId="26" xfId="0" applyFont="1" applyFill="1" applyBorder="1"/>
    <xf numFmtId="14" fontId="13" fillId="2" borderId="39" xfId="0" applyNumberFormat="1" applyFont="1" applyFill="1" applyBorder="1" applyAlignment="1">
      <alignment horizontal="left"/>
    </xf>
    <xf numFmtId="2" fontId="13" fillId="2" borderId="14" xfId="0" applyNumberFormat="1" applyFont="1" applyFill="1" applyBorder="1" applyAlignment="1">
      <alignment horizontal="center"/>
    </xf>
    <xf numFmtId="14" fontId="13" fillId="2" borderId="48" xfId="0" applyNumberFormat="1" applyFont="1" applyFill="1" applyBorder="1" applyAlignment="1">
      <alignment horizontal="left"/>
    </xf>
    <xf numFmtId="14" fontId="13" fillId="2" borderId="40" xfId="0" applyNumberFormat="1" applyFont="1" applyFill="1" applyBorder="1" applyAlignment="1">
      <alignment horizontal="left"/>
    </xf>
    <xf numFmtId="0" fontId="2" fillId="0" borderId="0" xfId="0" applyFont="1"/>
    <xf numFmtId="2" fontId="13" fillId="2" borderId="47" xfId="0" applyNumberFormat="1" applyFont="1" applyFill="1" applyBorder="1" applyAlignment="1">
      <alignment horizontal="center"/>
    </xf>
    <xf numFmtId="2" fontId="13" fillId="2" borderId="9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 applyProtection="1">
      <alignment horizontal="center"/>
    </xf>
    <xf numFmtId="1" fontId="26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49" fontId="26" fillId="0" borderId="20" xfId="0" applyNumberFormat="1" applyFont="1" applyBorder="1" applyAlignment="1">
      <alignment horizontal="center" vertical="center"/>
    </xf>
    <xf numFmtId="2" fontId="25" fillId="2" borderId="20" xfId="0" applyNumberFormat="1" applyFont="1" applyFill="1" applyBorder="1" applyAlignment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0" fontId="26" fillId="2" borderId="0" xfId="0" applyFont="1" applyFill="1" applyBorder="1"/>
    <xf numFmtId="0" fontId="2" fillId="0" borderId="3" xfId="0" applyFont="1" applyFill="1" applyBorder="1"/>
    <xf numFmtId="0" fontId="27" fillId="0" borderId="5" xfId="0" applyFont="1" applyFill="1" applyBorder="1" applyAlignment="1" applyProtection="1">
      <alignment horizontal="left"/>
    </xf>
    <xf numFmtId="0" fontId="2" fillId="0" borderId="14" xfId="0" applyFont="1" applyFill="1" applyBorder="1"/>
    <xf numFmtId="2" fontId="2" fillId="0" borderId="9" xfId="0" applyNumberFormat="1" applyFont="1" applyFill="1" applyBorder="1" applyAlignment="1">
      <alignment horizontal="left"/>
    </xf>
    <xf numFmtId="14" fontId="13" fillId="2" borderId="66" xfId="0" applyNumberFormat="1" applyFont="1" applyFill="1" applyBorder="1" applyAlignment="1">
      <alignment horizontal="left"/>
    </xf>
    <xf numFmtId="14" fontId="13" fillId="2" borderId="38" xfId="0" applyNumberFormat="1" applyFont="1" applyFill="1" applyBorder="1" applyAlignment="1">
      <alignment horizontal="left"/>
    </xf>
    <xf numFmtId="0" fontId="2" fillId="0" borderId="69" xfId="0" applyFont="1" applyFill="1" applyBorder="1"/>
    <xf numFmtId="0" fontId="2" fillId="0" borderId="4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2" fontId="13" fillId="2" borderId="37" xfId="0" applyNumberFormat="1" applyFont="1" applyFill="1" applyBorder="1" applyAlignment="1">
      <alignment horizontal="center"/>
    </xf>
    <xf numFmtId="2" fontId="13" fillId="2" borderId="38" xfId="0" applyNumberFormat="1" applyFont="1" applyFill="1" applyBorder="1" applyAlignment="1">
      <alignment horizontal="center"/>
    </xf>
    <xf numFmtId="0" fontId="2" fillId="0" borderId="66" xfId="0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29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0" borderId="5" xfId="0" applyFont="1" applyFill="1" applyBorder="1" applyAlignment="1" applyProtection="1">
      <alignment horizontal="center"/>
    </xf>
    <xf numFmtId="1" fontId="27" fillId="0" borderId="5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2" fontId="27" fillId="0" borderId="5" xfId="0" applyNumberFormat="1" applyFont="1" applyFill="1" applyBorder="1" applyAlignment="1">
      <alignment horizontal="center"/>
    </xf>
    <xf numFmtId="49" fontId="27" fillId="0" borderId="20" xfId="0" applyNumberFormat="1" applyFont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horizontal="left"/>
    </xf>
    <xf numFmtId="166" fontId="13" fillId="2" borderId="8" xfId="0" applyNumberFormat="1" applyFont="1" applyFill="1" applyBorder="1" applyAlignment="1">
      <alignment horizontal="left"/>
    </xf>
    <xf numFmtId="166" fontId="2" fillId="2" borderId="11" xfId="0" applyNumberFormat="1" applyFont="1" applyFill="1" applyBorder="1"/>
    <xf numFmtId="166" fontId="2" fillId="2" borderId="7" xfId="0" applyNumberFormat="1" applyFont="1" applyFill="1" applyBorder="1"/>
    <xf numFmtId="166" fontId="13" fillId="2" borderId="12" xfId="0" applyNumberFormat="1" applyFont="1" applyFill="1" applyBorder="1" applyAlignment="1">
      <alignment horizontal="left"/>
    </xf>
    <xf numFmtId="166" fontId="13" fillId="2" borderId="7" xfId="0" applyNumberFormat="1" applyFont="1" applyFill="1" applyBorder="1" applyAlignment="1">
      <alignment horizontal="left"/>
    </xf>
    <xf numFmtId="166" fontId="13" fillId="2" borderId="7" xfId="0" applyNumberFormat="1" applyFont="1" applyFill="1" applyBorder="1"/>
    <xf numFmtId="166" fontId="13" fillId="2" borderId="5" xfId="0" applyNumberFormat="1" applyFont="1" applyFill="1" applyBorder="1" applyAlignment="1">
      <alignment horizontal="left"/>
    </xf>
    <xf numFmtId="166" fontId="13" fillId="2" borderId="0" xfId="0" applyNumberFormat="1" applyFont="1" applyFill="1" applyBorder="1"/>
    <xf numFmtId="166" fontId="13" fillId="2" borderId="3" xfId="0" applyNumberFormat="1" applyFont="1" applyFill="1" applyBorder="1"/>
    <xf numFmtId="166" fontId="13" fillId="2" borderId="45" xfId="0" applyNumberFormat="1" applyFont="1" applyFill="1" applyBorder="1" applyAlignment="1">
      <alignment horizontal="left"/>
    </xf>
    <xf numFmtId="166" fontId="13" fillId="2" borderId="42" xfId="0" applyNumberFormat="1" applyFont="1" applyFill="1" applyBorder="1" applyAlignment="1">
      <alignment horizontal="left"/>
    </xf>
    <xf numFmtId="166" fontId="13" fillId="2" borderId="11" xfId="0" applyNumberFormat="1" applyFont="1" applyFill="1" applyBorder="1"/>
    <xf numFmtId="166" fontId="2" fillId="2" borderId="11" xfId="0" applyNumberFormat="1" applyFont="1" applyFill="1" applyBorder="1" applyAlignment="1">
      <alignment horizontal="left"/>
    </xf>
    <xf numFmtId="166" fontId="13" fillId="2" borderId="8" xfId="0" applyNumberFormat="1" applyFont="1" applyFill="1" applyBorder="1"/>
    <xf numFmtId="166" fontId="2" fillId="2" borderId="11" xfId="0" applyNumberFormat="1" applyFont="1" applyFill="1" applyBorder="1" applyAlignment="1">
      <alignment horizontal="left" vertical="center"/>
    </xf>
    <xf numFmtId="166" fontId="2" fillId="2" borderId="7" xfId="0" applyNumberFormat="1" applyFont="1" applyFill="1" applyBorder="1" applyAlignment="1">
      <alignment horizontal="left" vertical="center"/>
    </xf>
    <xf numFmtId="166" fontId="13" fillId="2" borderId="14" xfId="0" applyNumberFormat="1" applyFont="1" applyFill="1" applyBorder="1"/>
    <xf numFmtId="0" fontId="29" fillId="0" borderId="0" xfId="0" applyFont="1" applyFill="1" applyBorder="1" applyAlignment="1"/>
    <xf numFmtId="0" fontId="2" fillId="0" borderId="23" xfId="0" quotePrefix="1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14" fontId="2" fillId="2" borderId="11" xfId="0" applyNumberFormat="1" applyFont="1" applyFill="1" applyBorder="1"/>
    <xf numFmtId="14" fontId="13" fillId="2" borderId="67" xfId="0" applyNumberFormat="1" applyFont="1" applyFill="1" applyBorder="1" applyAlignment="1">
      <alignment horizontal="left"/>
    </xf>
    <xf numFmtId="166" fontId="13" fillId="2" borderId="10" xfId="0" applyNumberFormat="1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center"/>
    </xf>
    <xf numFmtId="49" fontId="2" fillId="0" borderId="57" xfId="0" applyNumberFormat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 vertical="center"/>
    </xf>
    <xf numFmtId="0" fontId="28" fillId="0" borderId="0" xfId="0" applyFont="1"/>
    <xf numFmtId="0" fontId="12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2" fontId="13" fillId="2" borderId="23" xfId="0" applyNumberFormat="1" applyFont="1" applyFill="1" applyBorder="1" applyAlignment="1">
      <alignment horizontal="center"/>
    </xf>
    <xf numFmtId="14" fontId="2" fillId="2" borderId="27" xfId="0" applyNumberFormat="1" applyFont="1" applyFill="1" applyBorder="1" applyAlignment="1">
      <alignment horizontal="left"/>
    </xf>
    <xf numFmtId="0" fontId="2" fillId="0" borderId="38" xfId="0" applyFont="1" applyFill="1" applyBorder="1" applyAlignment="1" applyProtection="1"/>
    <xf numFmtId="0" fontId="2" fillId="0" borderId="40" xfId="0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34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3" fillId="2" borderId="43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13" fillId="2" borderId="5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45" xfId="0" applyNumberFormat="1" applyFont="1" applyFill="1" applyBorder="1" applyAlignment="1">
      <alignment horizontal="center" vertical="center"/>
    </xf>
    <xf numFmtId="0" fontId="13" fillId="2" borderId="42" xfId="0" applyNumberFormat="1" applyFont="1" applyFill="1" applyBorder="1" applyAlignment="1">
      <alignment horizontal="center" vertical="center"/>
    </xf>
    <xf numFmtId="0" fontId="13" fillId="2" borderId="3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59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13" fillId="2" borderId="61" xfId="0" applyNumberFormat="1" applyFont="1" applyFill="1" applyBorder="1" applyAlignment="1">
      <alignment horizontal="center" vertical="center"/>
    </xf>
    <xf numFmtId="0" fontId="13" fillId="2" borderId="34" xfId="0" applyNumberFormat="1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>
      <alignment horizontal="center" vertical="center"/>
    </xf>
    <xf numFmtId="0" fontId="13" fillId="2" borderId="28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6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" fillId="2" borderId="66" xfId="0" applyFont="1" applyFill="1" applyBorder="1"/>
    <xf numFmtId="0" fontId="2" fillId="2" borderId="34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>
      <alignment horizontal="left"/>
    </xf>
    <xf numFmtId="0" fontId="2" fillId="2" borderId="36" xfId="0" applyFont="1" applyFill="1" applyBorder="1"/>
    <xf numFmtId="49" fontId="2" fillId="0" borderId="9" xfId="0" applyNumberFormat="1" applyFont="1" applyFill="1" applyBorder="1" applyAlignment="1" applyProtection="1">
      <alignment horizontal="center"/>
    </xf>
    <xf numFmtId="0" fontId="28" fillId="0" borderId="11" xfId="0" applyFont="1" applyFill="1" applyBorder="1" applyAlignment="1" applyProtection="1">
      <alignment horizontal="left"/>
    </xf>
    <xf numFmtId="0" fontId="35" fillId="0" borderId="13" xfId="0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13" fillId="2" borderId="14" xfId="0" applyNumberFormat="1" applyFont="1" applyFill="1" applyBorder="1" applyAlignment="1">
      <alignment horizontal="left"/>
    </xf>
    <xf numFmtId="166" fontId="13" fillId="2" borderId="14" xfId="0" applyNumberFormat="1" applyFont="1" applyFill="1" applyBorder="1" applyAlignment="1">
      <alignment horizontal="left"/>
    </xf>
    <xf numFmtId="0" fontId="2" fillId="0" borderId="14" xfId="0" applyFont="1" applyFill="1" applyBorder="1" applyAlignment="1" applyProtection="1">
      <alignment horizontal="left"/>
    </xf>
    <xf numFmtId="0" fontId="2" fillId="0" borderId="14" xfId="0" applyFont="1" applyFill="1" applyBorder="1" applyAlignment="1" applyProtection="1"/>
    <xf numFmtId="0" fontId="20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9" fontId="2" fillId="0" borderId="14" xfId="1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/>
    </xf>
    <xf numFmtId="166" fontId="13" fillId="2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/>
    <xf numFmtId="0" fontId="20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4" fontId="13" fillId="0" borderId="47" xfId="0" applyNumberFormat="1" applyFont="1" applyFill="1" applyBorder="1" applyAlignment="1">
      <alignment horizontal="left"/>
    </xf>
    <xf numFmtId="166" fontId="13" fillId="0" borderId="14" xfId="0" applyNumberFormat="1" applyFont="1" applyFill="1" applyBorder="1" applyAlignment="1">
      <alignment horizontal="left"/>
    </xf>
    <xf numFmtId="0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/>
    </xf>
    <xf numFmtId="14" fontId="13" fillId="0" borderId="45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14" fontId="13" fillId="0" borderId="42" xfId="0" applyNumberFormat="1" applyFont="1" applyFill="1" applyBorder="1" applyAlignment="1">
      <alignment horizontal="left"/>
    </xf>
    <xf numFmtId="166" fontId="13" fillId="0" borderId="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/>
    <xf numFmtId="14" fontId="13" fillId="0" borderId="0" xfId="0" applyNumberFormat="1" applyFont="1" applyFill="1" applyAlignment="1"/>
    <xf numFmtId="0" fontId="13" fillId="0" borderId="0" xfId="0" applyFont="1" applyFill="1" applyAlignment="1"/>
    <xf numFmtId="0" fontId="40" fillId="0" borderId="0" xfId="0" applyFont="1" applyFill="1" applyAlignment="1">
      <alignment horizontal="center" vertical="center"/>
    </xf>
    <xf numFmtId="0" fontId="2" fillId="0" borderId="50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/>
    <xf numFmtId="0" fontId="44" fillId="0" borderId="0" xfId="0" applyFont="1" applyFill="1" applyBorder="1" applyAlignment="1"/>
    <xf numFmtId="1" fontId="20" fillId="0" borderId="9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" fillId="0" borderId="7" xfId="0" quotePrefix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vertical="top"/>
    </xf>
    <xf numFmtId="0" fontId="20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1" fontId="2" fillId="0" borderId="9" xfId="0" applyNumberFormat="1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49" fontId="2" fillId="0" borderId="9" xfId="1" quotePrefix="1" applyNumberFormat="1" applyFont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14" fontId="13" fillId="2" borderId="42" xfId="0" applyNumberFormat="1" applyFont="1" applyFill="1" applyBorder="1"/>
    <xf numFmtId="0" fontId="13" fillId="2" borderId="40" xfId="0" applyFont="1" applyFill="1" applyBorder="1"/>
    <xf numFmtId="0" fontId="13" fillId="2" borderId="43" xfId="0" applyFont="1" applyFill="1" applyBorder="1"/>
    <xf numFmtId="14" fontId="13" fillId="2" borderId="45" xfId="0" applyNumberFormat="1" applyFont="1" applyFill="1" applyBorder="1"/>
    <xf numFmtId="0" fontId="13" fillId="2" borderId="0" xfId="0" applyFont="1" applyFill="1" applyBorder="1"/>
    <xf numFmtId="0" fontId="13" fillId="2" borderId="44" xfId="0" applyFont="1" applyFill="1" applyBorder="1"/>
    <xf numFmtId="0" fontId="13" fillId="2" borderId="49" xfId="0" applyFont="1" applyFill="1" applyBorder="1"/>
    <xf numFmtId="0" fontId="13" fillId="2" borderId="48" xfId="0" applyFont="1" applyFill="1" applyBorder="1"/>
    <xf numFmtId="0" fontId="13" fillId="2" borderId="35" xfId="0" applyFont="1" applyFill="1" applyBorder="1"/>
    <xf numFmtId="14" fontId="13" fillId="2" borderId="42" xfId="0" applyNumberFormat="1" applyFont="1" applyFill="1" applyBorder="1" applyAlignment="1">
      <alignment horizontal="left" vertical="center"/>
    </xf>
    <xf numFmtId="0" fontId="13" fillId="2" borderId="3" xfId="0" applyFont="1" applyFill="1" applyBorder="1"/>
    <xf numFmtId="14" fontId="13" fillId="2" borderId="57" xfId="0" applyNumberFormat="1" applyFont="1" applyFill="1" applyBorder="1"/>
    <xf numFmtId="166" fontId="13" fillId="2" borderId="4" xfId="0" applyNumberFormat="1" applyFont="1" applyFill="1" applyBorder="1"/>
    <xf numFmtId="0" fontId="13" fillId="2" borderId="58" xfId="0" applyNumberFormat="1" applyFont="1" applyFill="1" applyBorder="1" applyAlignment="1">
      <alignment horizontal="center" vertical="center"/>
    </xf>
    <xf numFmtId="0" fontId="13" fillId="2" borderId="50" xfId="0" applyFont="1" applyFill="1" applyBorder="1"/>
    <xf numFmtId="0" fontId="13" fillId="2" borderId="58" xfId="0" applyFont="1" applyFill="1" applyBorder="1"/>
    <xf numFmtId="166" fontId="13" fillId="2" borderId="45" xfId="0" applyNumberFormat="1" applyFont="1" applyFill="1" applyBorder="1"/>
    <xf numFmtId="166" fontId="13" fillId="2" borderId="42" xfId="0" applyNumberFormat="1" applyFont="1" applyFill="1" applyBorder="1"/>
    <xf numFmtId="0" fontId="25" fillId="2" borderId="0" xfId="0" applyFont="1" applyFill="1" applyBorder="1"/>
    <xf numFmtId="0" fontId="13" fillId="2" borderId="64" xfId="0" applyFont="1" applyFill="1" applyBorder="1"/>
    <xf numFmtId="0" fontId="13" fillId="0" borderId="0" xfId="0" applyFont="1" applyFill="1" applyBorder="1" applyAlignment="1">
      <alignment horizontal="center"/>
    </xf>
    <xf numFmtId="14" fontId="13" fillId="0" borderId="47" xfId="0" applyNumberFormat="1" applyFont="1" applyFill="1" applyBorder="1"/>
    <xf numFmtId="166" fontId="13" fillId="0" borderId="14" xfId="0" applyNumberFormat="1" applyFont="1" applyFill="1" applyBorder="1"/>
    <xf numFmtId="0" fontId="13" fillId="0" borderId="14" xfId="0" applyFont="1" applyFill="1" applyBorder="1"/>
    <xf numFmtId="14" fontId="13" fillId="0" borderId="45" xfId="0" applyNumberFormat="1" applyFont="1" applyFill="1" applyBorder="1"/>
    <xf numFmtId="166" fontId="13" fillId="0" borderId="0" xfId="0" applyNumberFormat="1" applyFont="1" applyFill="1" applyBorder="1"/>
    <xf numFmtId="14" fontId="13" fillId="0" borderId="42" xfId="0" applyNumberFormat="1" applyFont="1" applyFill="1" applyBorder="1"/>
    <xf numFmtId="166" fontId="13" fillId="0" borderId="3" xfId="0" applyNumberFormat="1" applyFont="1" applyFill="1" applyBorder="1"/>
    <xf numFmtId="0" fontId="13" fillId="0" borderId="3" xfId="0" applyFont="1" applyFill="1" applyBorder="1"/>
    <xf numFmtId="0" fontId="1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" xfId="0" quotePrefix="1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49" fontId="2" fillId="0" borderId="55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2" fontId="13" fillId="2" borderId="60" xfId="0" applyNumberFormat="1" applyFont="1" applyFill="1" applyBorder="1" applyAlignment="1">
      <alignment horizontal="center"/>
    </xf>
    <xf numFmtId="2" fontId="13" fillId="2" borderId="67" xfId="0" applyNumberFormat="1" applyFont="1" applyFill="1" applyBorder="1" applyAlignment="1">
      <alignment horizontal="center"/>
    </xf>
    <xf numFmtId="2" fontId="13" fillId="2" borderId="54" xfId="0" applyNumberFormat="1" applyFont="1" applyFill="1" applyBorder="1" applyAlignment="1">
      <alignment horizontal="center"/>
    </xf>
    <xf numFmtId="0" fontId="13" fillId="2" borderId="55" xfId="0" applyFont="1" applyFill="1" applyBorder="1"/>
    <xf numFmtId="0" fontId="13" fillId="2" borderId="67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71" xfId="0" applyNumberFormat="1" applyFont="1" applyFill="1" applyBorder="1" applyAlignment="1">
      <alignment horizontal="center"/>
    </xf>
    <xf numFmtId="49" fontId="2" fillId="0" borderId="60" xfId="0" quotePrefix="1" applyNumberFormat="1" applyFont="1" applyBorder="1" applyAlignment="1">
      <alignment horizontal="center" vertical="center"/>
    </xf>
    <xf numFmtId="49" fontId="2" fillId="0" borderId="57" xfId="0" quotePrefix="1" applyNumberFormat="1" applyFont="1" applyBorder="1" applyAlignment="1">
      <alignment horizontal="center" vertical="center"/>
    </xf>
    <xf numFmtId="49" fontId="2" fillId="0" borderId="71" xfId="0" quotePrefix="1" applyNumberFormat="1" applyFont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top"/>
    </xf>
    <xf numFmtId="49" fontId="26" fillId="0" borderId="55" xfId="0" applyNumberFormat="1" applyFont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/>
    </xf>
    <xf numFmtId="49" fontId="2" fillId="0" borderId="64" xfId="0" applyNumberFormat="1" applyFont="1" applyFill="1" applyBorder="1" applyAlignment="1">
      <alignment horizont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5" xfId="0" quotePrefix="1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60" xfId="1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68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 vertical="top" wrapText="1"/>
    </xf>
    <xf numFmtId="0" fontId="12" fillId="0" borderId="5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4" fontId="5" fillId="0" borderId="3" xfId="0" applyNumberFormat="1" applyFont="1" applyFill="1" applyBorder="1" applyAlignment="1">
      <alignment horizontal="left"/>
    </xf>
    <xf numFmtId="0" fontId="12" fillId="0" borderId="52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49" fontId="12" fillId="0" borderId="56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53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49" fontId="12" fillId="0" borderId="5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3">
    <cellStyle name="normal" xfId="1"/>
    <cellStyle name="Обычный" xfId="0" builtinId="0"/>
    <cellStyle name="Обычный_Книга2" xfId="2"/>
  </cellStyles>
  <dxfs count="0"/>
  <tableStyles count="0" defaultTableStyle="TableStyleMedium9" defaultPivotStyle="PivotStyleLight16"/>
  <colors>
    <mruColors>
      <color rgb="FF821082"/>
      <color rgb="FF2A5292"/>
      <color rgb="FF087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119"/>
  <sheetViews>
    <sheetView tabSelected="1" topLeftCell="H1" zoomScale="85" zoomScaleNormal="85" zoomScaleSheetLayoutView="75" workbookViewId="0">
      <pane ySplit="9" topLeftCell="A4058" activePane="bottomLeft" state="frozen"/>
      <selection activeCell="B1" sqref="B1"/>
      <selection pane="bottomLeft" activeCell="Z4123" sqref="Z4123"/>
    </sheetView>
  </sheetViews>
  <sheetFormatPr defaultRowHeight="14.25" x14ac:dyDescent="0.2"/>
  <cols>
    <col min="1" max="1" width="12.5703125" style="230" customWidth="1"/>
    <col min="2" max="2" width="11" style="223" bestFit="1" customWidth="1"/>
    <col min="3" max="3" width="9.140625" style="445"/>
    <col min="4" max="4" width="10.5703125" style="3" customWidth="1"/>
    <col min="5" max="5" width="11.140625" style="3" customWidth="1"/>
    <col min="6" max="6" width="5.5703125" style="4" customWidth="1"/>
    <col min="7" max="7" width="7.28515625" style="49" customWidth="1"/>
    <col min="8" max="8" width="6.42578125" style="235" customWidth="1"/>
    <col min="9" max="9" width="44.28515625" style="4" customWidth="1"/>
    <col min="10" max="10" width="9.28515625" style="5" customWidth="1"/>
    <col min="11" max="13" width="9.28515625" style="3" customWidth="1"/>
    <col min="14" max="14" width="9.140625" style="3"/>
    <col min="15" max="15" width="9.28515625" style="2" customWidth="1"/>
    <col min="16" max="16" width="12" style="1" customWidth="1"/>
    <col min="17" max="17" width="9.42578125" style="159" customWidth="1"/>
    <col min="18" max="18" width="32.42578125" style="4" customWidth="1"/>
    <col min="19" max="19" width="9.28515625" style="5" customWidth="1"/>
    <col min="20" max="20" width="10.140625" style="3" customWidth="1"/>
    <col min="21" max="22" width="9.28515625" style="3" customWidth="1"/>
    <col min="23" max="23" width="9.7109375" style="3" customWidth="1"/>
    <col min="24" max="24" width="9.28515625" style="3" customWidth="1"/>
    <col min="25" max="25" width="8.5703125" style="3" customWidth="1"/>
    <col min="26" max="26" width="9.28515625" style="159" customWidth="1"/>
    <col min="27" max="27" width="12.42578125" style="570" customWidth="1"/>
    <col min="28" max="28" width="11.85546875" style="570" customWidth="1"/>
    <col min="29" max="16384" width="9.140625" style="5"/>
  </cols>
  <sheetData>
    <row r="1" spans="1:28" ht="15" x14ac:dyDescent="0.2">
      <c r="F1" s="158" t="s">
        <v>294</v>
      </c>
      <c r="V1" s="695" t="s">
        <v>413</v>
      </c>
      <c r="W1" s="695"/>
      <c r="X1" s="695"/>
      <c r="Y1" s="695"/>
    </row>
    <row r="2" spans="1:28" ht="15" x14ac:dyDescent="0.2">
      <c r="V2" s="696" t="s">
        <v>3784</v>
      </c>
      <c r="W2" s="696"/>
      <c r="X2" s="696"/>
      <c r="Y2" s="696"/>
    </row>
    <row r="3" spans="1:28" ht="15.95" customHeight="1" x14ac:dyDescent="0.2">
      <c r="J3" s="5">
        <v>1.05</v>
      </c>
      <c r="V3" s="696" t="s">
        <v>2391</v>
      </c>
      <c r="W3" s="696"/>
      <c r="X3" s="696"/>
      <c r="Y3" s="696"/>
    </row>
    <row r="4" spans="1:28" ht="15.95" customHeight="1" x14ac:dyDescent="0.2">
      <c r="V4" s="696" t="s">
        <v>5019</v>
      </c>
      <c r="W4" s="696"/>
      <c r="X4" s="696"/>
      <c r="Y4" s="696"/>
    </row>
    <row r="5" spans="1:28" ht="15" x14ac:dyDescent="0.2">
      <c r="V5" s="19"/>
      <c r="W5" s="19"/>
      <c r="X5" s="19"/>
    </row>
    <row r="6" spans="1:28" s="20" customFormat="1" ht="15" customHeight="1" x14ac:dyDescent="0.25">
      <c r="A6" s="230"/>
      <c r="B6" s="223"/>
      <c r="C6" s="445"/>
      <c r="D6" s="19"/>
      <c r="E6" s="19"/>
      <c r="F6" s="687" t="s">
        <v>5018</v>
      </c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687"/>
      <c r="S6" s="687"/>
      <c r="T6" s="687"/>
      <c r="U6" s="687"/>
      <c r="V6" s="687"/>
      <c r="W6" s="687"/>
      <c r="X6" s="687"/>
      <c r="Y6" s="687"/>
      <c r="Z6" s="688"/>
      <c r="AA6" s="650"/>
      <c r="AB6" s="651"/>
    </row>
    <row r="7" spans="1:28" ht="16.5" thickBot="1" x14ac:dyDescent="0.3">
      <c r="A7" s="683" t="s">
        <v>1984</v>
      </c>
      <c r="B7" s="683"/>
      <c r="C7" s="683"/>
      <c r="D7" s="684"/>
      <c r="E7" s="684"/>
      <c r="F7" s="689">
        <v>43035</v>
      </c>
      <c r="G7" s="689"/>
      <c r="H7" s="689"/>
      <c r="I7" s="53"/>
      <c r="J7" s="53"/>
    </row>
    <row r="8" spans="1:28" ht="18" customHeight="1" thickBot="1" x14ac:dyDescent="0.25">
      <c r="A8" s="231" t="s">
        <v>1982</v>
      </c>
      <c r="B8" s="204" t="s">
        <v>1983</v>
      </c>
      <c r="C8" s="444" t="s">
        <v>1988</v>
      </c>
      <c r="D8" s="685" t="s">
        <v>2</v>
      </c>
      <c r="E8" s="686"/>
      <c r="F8" s="177" t="s">
        <v>682</v>
      </c>
      <c r="G8" s="178" t="s">
        <v>1645</v>
      </c>
      <c r="H8" s="236" t="s">
        <v>1981</v>
      </c>
      <c r="I8" s="690" t="s">
        <v>1407</v>
      </c>
      <c r="J8" s="691"/>
      <c r="K8" s="691"/>
      <c r="L8" s="691"/>
      <c r="M8" s="691"/>
      <c r="N8" s="691"/>
      <c r="O8" s="691"/>
      <c r="P8" s="691"/>
      <c r="Q8" s="692"/>
      <c r="R8" s="697" t="s">
        <v>674</v>
      </c>
      <c r="S8" s="698"/>
      <c r="T8" s="698"/>
      <c r="U8" s="698"/>
      <c r="V8" s="698"/>
      <c r="W8" s="698"/>
      <c r="X8" s="698"/>
      <c r="Y8" s="698"/>
      <c r="Z8" s="699"/>
      <c r="AA8" s="693" t="s">
        <v>5025</v>
      </c>
      <c r="AB8" s="693" t="s">
        <v>5024</v>
      </c>
    </row>
    <row r="9" spans="1:28" ht="17.25" customHeight="1" thickBot="1" x14ac:dyDescent="0.25">
      <c r="A9" s="232"/>
      <c r="B9" s="225"/>
      <c r="C9" s="446"/>
      <c r="D9" s="206" t="s">
        <v>1049</v>
      </c>
      <c r="E9" s="206" t="s">
        <v>1050</v>
      </c>
      <c r="F9" s="129"/>
      <c r="G9" s="170"/>
      <c r="H9" s="237" t="s">
        <v>683</v>
      </c>
      <c r="I9" s="13" t="s">
        <v>1980</v>
      </c>
      <c r="J9" s="15" t="s">
        <v>675</v>
      </c>
      <c r="K9" s="175" t="s">
        <v>676</v>
      </c>
      <c r="L9" s="15" t="s">
        <v>677</v>
      </c>
      <c r="M9" s="175" t="s">
        <v>678</v>
      </c>
      <c r="N9" s="16" t="s">
        <v>679</v>
      </c>
      <c r="O9" s="176" t="s">
        <v>680</v>
      </c>
      <c r="P9" s="18" t="s">
        <v>681</v>
      </c>
      <c r="Q9" s="207" t="s">
        <v>1172</v>
      </c>
      <c r="R9" s="47" t="s">
        <v>1980</v>
      </c>
      <c r="S9" s="15" t="s">
        <v>675</v>
      </c>
      <c r="T9" s="14" t="s">
        <v>676</v>
      </c>
      <c r="U9" s="15" t="s">
        <v>677</v>
      </c>
      <c r="V9" s="14" t="s">
        <v>678</v>
      </c>
      <c r="W9" s="16" t="s">
        <v>679</v>
      </c>
      <c r="X9" s="17" t="s">
        <v>680</v>
      </c>
      <c r="Y9" s="18" t="s">
        <v>681</v>
      </c>
      <c r="Z9" s="160" t="s">
        <v>1172</v>
      </c>
      <c r="AA9" s="694"/>
      <c r="AB9" s="694"/>
    </row>
    <row r="10" spans="1:28" s="7" customFormat="1" ht="14.45" customHeight="1" thickBot="1" x14ac:dyDescent="0.25">
      <c r="A10" s="256">
        <v>43024</v>
      </c>
      <c r="B10" s="404">
        <v>0.46180555555555558</v>
      </c>
      <c r="C10" s="447">
        <v>0</v>
      </c>
      <c r="D10" s="258">
        <f>(MAX(K10:M10))/J10/1.44</f>
        <v>0.33333333333333331</v>
      </c>
      <c r="E10" s="259">
        <f>(MAX(T10:V10))/S10/1.44</f>
        <v>0.34027777777777779</v>
      </c>
      <c r="F10" s="179" t="s">
        <v>1909</v>
      </c>
      <c r="G10" s="91" t="s">
        <v>3136</v>
      </c>
      <c r="H10" s="253">
        <v>1</v>
      </c>
      <c r="I10" s="90" t="s">
        <v>685</v>
      </c>
      <c r="J10" s="205">
        <v>400</v>
      </c>
      <c r="K10" s="94">
        <v>163</v>
      </c>
      <c r="L10" s="94">
        <v>192</v>
      </c>
      <c r="M10" s="94">
        <v>160</v>
      </c>
      <c r="N10" s="93" t="s">
        <v>5015</v>
      </c>
      <c r="O10" s="94">
        <f>(K10+L10+M10)/3</f>
        <v>171.66666666666666</v>
      </c>
      <c r="P10" s="95">
        <f>O10/J10/1.44</f>
        <v>0.29803240740740738</v>
      </c>
      <c r="Q10" s="109" t="s">
        <v>492</v>
      </c>
      <c r="R10" s="97" t="s">
        <v>686</v>
      </c>
      <c r="S10" s="92">
        <v>400</v>
      </c>
      <c r="T10" s="94">
        <v>130</v>
      </c>
      <c r="U10" s="94">
        <v>196</v>
      </c>
      <c r="V10" s="94">
        <v>131</v>
      </c>
      <c r="W10" s="93" t="s">
        <v>5016</v>
      </c>
      <c r="X10" s="94">
        <f>(T10+U10+V10)/3</f>
        <v>152.33333333333334</v>
      </c>
      <c r="Y10" s="95">
        <f>X10/S10/1.44</f>
        <v>0.26446759259259262</v>
      </c>
      <c r="Z10" s="652" t="s">
        <v>492</v>
      </c>
      <c r="AA10" s="675">
        <f>P10+Y10</f>
        <v>0.5625</v>
      </c>
      <c r="AB10" s="675">
        <f>IF(AA10 &gt;1,0,(((J10+S10)*0.95)-((J10+S10)*0.95)*AA10)*0.7)</f>
        <v>232.74999999999997</v>
      </c>
    </row>
    <row r="11" spans="1:28" s="7" customFormat="1" ht="13.5" customHeight="1" x14ac:dyDescent="0.2">
      <c r="A11" s="270">
        <v>43018</v>
      </c>
      <c r="B11" s="407">
        <v>0.81805555555555554</v>
      </c>
      <c r="C11" s="450">
        <v>3</v>
      </c>
      <c r="D11" s="263">
        <f>(MAX(K11:M11))/J11/1.44</f>
        <v>0.58333333333333337</v>
      </c>
      <c r="E11" s="264"/>
      <c r="F11" s="181" t="s">
        <v>1909</v>
      </c>
      <c r="G11" s="69" t="s">
        <v>3136</v>
      </c>
      <c r="H11" s="254">
        <v>2</v>
      </c>
      <c r="I11" s="35" t="s">
        <v>3195</v>
      </c>
      <c r="J11" s="34">
        <v>400</v>
      </c>
      <c r="K11" s="37">
        <v>336</v>
      </c>
      <c r="L11" s="37">
        <v>285</v>
      </c>
      <c r="M11" s="37">
        <v>240</v>
      </c>
      <c r="N11" s="36" t="s">
        <v>5017</v>
      </c>
      <c r="O11" s="37">
        <f>(K11+L11+M11)/3</f>
        <v>287</v>
      </c>
      <c r="P11" s="38">
        <f>O11/J11/1.44</f>
        <v>0.49826388888888895</v>
      </c>
      <c r="Q11" s="39" t="s">
        <v>492</v>
      </c>
      <c r="R11" s="40"/>
      <c r="S11" s="81"/>
      <c r="T11" s="37"/>
      <c r="U11" s="37"/>
      <c r="V11" s="37"/>
      <c r="W11" s="36"/>
      <c r="X11" s="36"/>
      <c r="Y11" s="36"/>
      <c r="Z11" s="645"/>
      <c r="AA11" s="671">
        <f>P11+Y11</f>
        <v>0.49826388888888895</v>
      </c>
      <c r="AB11" s="671">
        <f>IF(AA11 &gt;1,0,(((J11+S11)*0.95)-((J11+S11)*0.95)*AA11)*0.7)</f>
        <v>133.46180555555554</v>
      </c>
    </row>
    <row r="12" spans="1:28" ht="13.5" customHeight="1" x14ac:dyDescent="0.2">
      <c r="A12" s="265"/>
      <c r="B12" s="405"/>
      <c r="C12" s="448"/>
      <c r="D12" s="266"/>
      <c r="E12" s="266"/>
      <c r="F12" s="182"/>
      <c r="G12" s="24"/>
      <c r="H12" s="255">
        <v>2</v>
      </c>
      <c r="I12" s="23" t="s">
        <v>3196</v>
      </c>
      <c r="J12" s="24">
        <v>400</v>
      </c>
      <c r="K12" s="21">
        <v>93</v>
      </c>
      <c r="L12" s="21">
        <v>70</v>
      </c>
      <c r="M12" s="21">
        <v>45</v>
      </c>
      <c r="N12" s="21"/>
      <c r="O12" s="25">
        <f t="shared" ref="O12:O24" si="0">(K12+L12+M12)/3</f>
        <v>69.333333333333329</v>
      </c>
      <c r="P12" s="26">
        <f t="shared" ref="P12:P24" si="1">O12/J12/1.44</f>
        <v>0.12037037037037036</v>
      </c>
      <c r="Q12" s="26"/>
      <c r="R12" s="28"/>
      <c r="S12" s="30"/>
      <c r="T12" s="21"/>
      <c r="U12" s="21"/>
      <c r="V12" s="21"/>
      <c r="W12" s="21"/>
      <c r="X12" s="21"/>
      <c r="Y12" s="21"/>
      <c r="Z12" s="428"/>
      <c r="AA12" s="673"/>
      <c r="AB12" s="672"/>
    </row>
    <row r="13" spans="1:28" ht="13.5" customHeight="1" x14ac:dyDescent="0.2">
      <c r="A13" s="265"/>
      <c r="B13" s="405"/>
      <c r="C13" s="448"/>
      <c r="D13" s="266"/>
      <c r="E13" s="266"/>
      <c r="F13" s="182"/>
      <c r="G13" s="24"/>
      <c r="H13" s="255">
        <v>2</v>
      </c>
      <c r="I13" s="23" t="s">
        <v>951</v>
      </c>
      <c r="J13" s="24">
        <v>400</v>
      </c>
      <c r="K13" s="21">
        <v>39</v>
      </c>
      <c r="L13" s="21">
        <v>56</v>
      </c>
      <c r="M13" s="21">
        <v>41</v>
      </c>
      <c r="N13" s="21"/>
      <c r="O13" s="25">
        <f t="shared" si="0"/>
        <v>45.333333333333336</v>
      </c>
      <c r="P13" s="26">
        <f t="shared" si="1"/>
        <v>7.8703703703703706E-2</v>
      </c>
      <c r="Q13" s="26"/>
      <c r="R13" s="28"/>
      <c r="S13" s="30"/>
      <c r="T13" s="21"/>
      <c r="U13" s="21"/>
      <c r="V13" s="21"/>
      <c r="W13" s="21"/>
      <c r="X13" s="21"/>
      <c r="Y13" s="21"/>
      <c r="Z13" s="428"/>
      <c r="AA13" s="673"/>
      <c r="AB13" s="672"/>
    </row>
    <row r="14" spans="1:28" ht="13.5" customHeight="1" x14ac:dyDescent="0.2">
      <c r="A14" s="265"/>
      <c r="B14" s="405"/>
      <c r="C14" s="448"/>
      <c r="D14" s="266"/>
      <c r="E14" s="266"/>
      <c r="F14" s="182"/>
      <c r="G14" s="24"/>
      <c r="H14" s="255">
        <v>2</v>
      </c>
      <c r="I14" s="23" t="s">
        <v>1421</v>
      </c>
      <c r="J14" s="24">
        <v>400</v>
      </c>
      <c r="K14" s="21">
        <v>19</v>
      </c>
      <c r="L14" s="21">
        <v>8</v>
      </c>
      <c r="M14" s="21">
        <v>15</v>
      </c>
      <c r="N14" s="21"/>
      <c r="O14" s="25">
        <f t="shared" si="0"/>
        <v>14</v>
      </c>
      <c r="P14" s="26">
        <f t="shared" si="1"/>
        <v>2.4305555555555559E-2</v>
      </c>
      <c r="Q14" s="26"/>
      <c r="R14" s="28"/>
      <c r="S14" s="30"/>
      <c r="T14" s="21"/>
      <c r="U14" s="21"/>
      <c r="V14" s="21"/>
      <c r="W14" s="21"/>
      <c r="X14" s="21"/>
      <c r="Y14" s="21"/>
      <c r="Z14" s="428"/>
      <c r="AA14" s="673"/>
      <c r="AB14" s="672"/>
    </row>
    <row r="15" spans="1:28" ht="13.5" customHeight="1" x14ac:dyDescent="0.2">
      <c r="A15" s="265"/>
      <c r="B15" s="405"/>
      <c r="C15" s="448"/>
      <c r="D15" s="266"/>
      <c r="E15" s="266"/>
      <c r="F15" s="182"/>
      <c r="G15" s="24"/>
      <c r="H15" s="255">
        <v>2</v>
      </c>
      <c r="I15" s="23" t="s">
        <v>884</v>
      </c>
      <c r="J15" s="24">
        <v>400</v>
      </c>
      <c r="K15" s="21">
        <v>25</v>
      </c>
      <c r="L15" s="21">
        <v>20</v>
      </c>
      <c r="M15" s="21">
        <v>3</v>
      </c>
      <c r="N15" s="21"/>
      <c r="O15" s="25">
        <f t="shared" si="0"/>
        <v>16</v>
      </c>
      <c r="P15" s="26">
        <f t="shared" si="1"/>
        <v>2.777777777777778E-2</v>
      </c>
      <c r="Q15" s="26"/>
      <c r="R15" s="28"/>
      <c r="S15" s="30"/>
      <c r="T15" s="21"/>
      <c r="U15" s="21"/>
      <c r="V15" s="21"/>
      <c r="W15" s="21"/>
      <c r="X15" s="21"/>
      <c r="Y15" s="21"/>
      <c r="Z15" s="428"/>
      <c r="AA15" s="673"/>
      <c r="AB15" s="672"/>
    </row>
    <row r="16" spans="1:28" ht="13.5" customHeight="1" x14ac:dyDescent="0.2">
      <c r="A16" s="265"/>
      <c r="B16" s="405"/>
      <c r="C16" s="448"/>
      <c r="D16" s="266"/>
      <c r="E16" s="266"/>
      <c r="F16" s="182"/>
      <c r="G16" s="24"/>
      <c r="H16" s="241">
        <v>2</v>
      </c>
      <c r="I16" s="23" t="s">
        <v>3197</v>
      </c>
      <c r="J16" s="24">
        <v>400</v>
      </c>
      <c r="K16" s="21">
        <v>65</v>
      </c>
      <c r="L16" s="21">
        <v>23</v>
      </c>
      <c r="M16" s="21">
        <v>15</v>
      </c>
      <c r="N16" s="21"/>
      <c r="O16" s="25">
        <f t="shared" si="0"/>
        <v>34.333333333333336</v>
      </c>
      <c r="P16" s="26">
        <f t="shared" si="1"/>
        <v>5.9606481481481489E-2</v>
      </c>
      <c r="Q16" s="26"/>
      <c r="R16" s="28"/>
      <c r="S16" s="30"/>
      <c r="T16" s="21"/>
      <c r="U16" s="21"/>
      <c r="V16" s="21"/>
      <c r="W16" s="21"/>
      <c r="X16" s="21"/>
      <c r="Y16" s="21"/>
      <c r="Z16" s="428"/>
      <c r="AA16" s="673"/>
      <c r="AB16" s="672"/>
    </row>
    <row r="17" spans="1:28" ht="13.5" customHeight="1" x14ac:dyDescent="0.2">
      <c r="A17" s="265"/>
      <c r="B17" s="405"/>
      <c r="C17" s="448"/>
      <c r="D17" s="266"/>
      <c r="E17" s="266"/>
      <c r="F17" s="182"/>
      <c r="G17" s="24"/>
      <c r="H17" s="241">
        <v>2</v>
      </c>
      <c r="I17" s="23" t="s">
        <v>1033</v>
      </c>
      <c r="J17" s="24">
        <v>400</v>
      </c>
      <c r="K17" s="21">
        <v>16</v>
      </c>
      <c r="L17" s="21">
        <v>18</v>
      </c>
      <c r="M17" s="21">
        <v>7</v>
      </c>
      <c r="N17" s="21"/>
      <c r="O17" s="25">
        <f t="shared" si="0"/>
        <v>13.666666666666666</v>
      </c>
      <c r="P17" s="26">
        <f t="shared" si="1"/>
        <v>2.372685185185185E-2</v>
      </c>
      <c r="Q17" s="26"/>
      <c r="R17" s="28"/>
      <c r="S17" s="30"/>
      <c r="T17" s="21"/>
      <c r="U17" s="21"/>
      <c r="V17" s="21"/>
      <c r="W17" s="21"/>
      <c r="X17" s="21"/>
      <c r="Y17" s="21"/>
      <c r="Z17" s="428"/>
      <c r="AA17" s="673"/>
      <c r="AB17" s="672"/>
    </row>
    <row r="18" spans="1:28" ht="13.5" customHeight="1" x14ac:dyDescent="0.2">
      <c r="A18" s="265"/>
      <c r="B18" s="405"/>
      <c r="C18" s="448"/>
      <c r="D18" s="266"/>
      <c r="E18" s="266"/>
      <c r="F18" s="182"/>
      <c r="G18" s="24"/>
      <c r="H18" s="241">
        <v>2</v>
      </c>
      <c r="I18" s="23" t="s">
        <v>1877</v>
      </c>
      <c r="J18" s="24">
        <v>400</v>
      </c>
      <c r="K18" s="21">
        <v>15</v>
      </c>
      <c r="L18" s="21">
        <v>21</v>
      </c>
      <c r="M18" s="21">
        <v>11</v>
      </c>
      <c r="N18" s="21"/>
      <c r="O18" s="25">
        <f t="shared" si="0"/>
        <v>15.666666666666666</v>
      </c>
      <c r="P18" s="26">
        <f t="shared" si="1"/>
        <v>2.7199074074074073E-2</v>
      </c>
      <c r="Q18" s="26"/>
      <c r="R18" s="28"/>
      <c r="S18" s="30"/>
      <c r="T18" s="21"/>
      <c r="U18" s="21"/>
      <c r="V18" s="21"/>
      <c r="W18" s="21"/>
      <c r="X18" s="21"/>
      <c r="Y18" s="21"/>
      <c r="Z18" s="428"/>
      <c r="AA18" s="673"/>
      <c r="AB18" s="672"/>
    </row>
    <row r="19" spans="1:28" ht="13.5" customHeight="1" x14ac:dyDescent="0.2">
      <c r="A19" s="265"/>
      <c r="B19" s="405"/>
      <c r="C19" s="448"/>
      <c r="D19" s="266"/>
      <c r="E19" s="266"/>
      <c r="F19" s="182"/>
      <c r="G19" s="24"/>
      <c r="H19" s="241">
        <v>2</v>
      </c>
      <c r="I19" s="22" t="s">
        <v>2392</v>
      </c>
      <c r="J19" s="24">
        <v>400</v>
      </c>
      <c r="K19" s="29">
        <v>5</v>
      </c>
      <c r="L19" s="21">
        <v>8</v>
      </c>
      <c r="M19" s="21">
        <v>15</v>
      </c>
      <c r="N19" s="21"/>
      <c r="O19" s="25">
        <f t="shared" si="0"/>
        <v>9.3333333333333339</v>
      </c>
      <c r="P19" s="26">
        <f t="shared" si="1"/>
        <v>1.6203703703703706E-2</v>
      </c>
      <c r="Q19" s="26"/>
      <c r="R19" s="28"/>
      <c r="S19" s="30"/>
      <c r="T19" s="21"/>
      <c r="U19" s="21"/>
      <c r="V19" s="21"/>
      <c r="W19" s="21"/>
      <c r="X19" s="21"/>
      <c r="Y19" s="21"/>
      <c r="Z19" s="428"/>
      <c r="AA19" s="673"/>
      <c r="AB19" s="672"/>
    </row>
    <row r="20" spans="1:28" ht="13.5" customHeight="1" x14ac:dyDescent="0.2">
      <c r="A20" s="265"/>
      <c r="B20" s="405"/>
      <c r="C20" s="448"/>
      <c r="D20" s="266"/>
      <c r="E20" s="266"/>
      <c r="F20" s="182"/>
      <c r="G20" s="24"/>
      <c r="H20" s="241">
        <v>2</v>
      </c>
      <c r="I20" s="22" t="s">
        <v>2393</v>
      </c>
      <c r="J20" s="24">
        <v>400</v>
      </c>
      <c r="K20" s="21">
        <v>12</v>
      </c>
      <c r="L20" s="21">
        <v>14</v>
      </c>
      <c r="M20" s="21">
        <v>38</v>
      </c>
      <c r="N20" s="21"/>
      <c r="O20" s="25">
        <f t="shared" si="0"/>
        <v>21.333333333333332</v>
      </c>
      <c r="P20" s="26">
        <f t="shared" si="1"/>
        <v>3.7037037037037035E-2</v>
      </c>
      <c r="Q20" s="26"/>
      <c r="R20" s="28"/>
      <c r="S20" s="30"/>
      <c r="T20" s="21"/>
      <c r="U20" s="21"/>
      <c r="V20" s="21"/>
      <c r="W20" s="21"/>
      <c r="X20" s="21"/>
      <c r="Y20" s="21"/>
      <c r="Z20" s="428"/>
      <c r="AA20" s="673"/>
      <c r="AB20" s="672"/>
    </row>
    <row r="21" spans="1:28" ht="13.5" customHeight="1" x14ac:dyDescent="0.2">
      <c r="A21" s="265"/>
      <c r="B21" s="405"/>
      <c r="C21" s="448"/>
      <c r="D21" s="266"/>
      <c r="E21" s="266"/>
      <c r="F21" s="182"/>
      <c r="G21" s="24"/>
      <c r="H21" s="241">
        <v>2</v>
      </c>
      <c r="I21" s="23" t="s">
        <v>637</v>
      </c>
      <c r="J21" s="24">
        <v>400</v>
      </c>
      <c r="K21" s="21">
        <v>18</v>
      </c>
      <c r="L21" s="21">
        <v>17</v>
      </c>
      <c r="M21" s="21">
        <v>16</v>
      </c>
      <c r="N21" s="21"/>
      <c r="O21" s="25">
        <f>(K21+L21+M21)/3</f>
        <v>17</v>
      </c>
      <c r="P21" s="26">
        <f t="shared" si="1"/>
        <v>2.9513888888888892E-2</v>
      </c>
      <c r="Q21" s="26"/>
      <c r="R21" s="28"/>
      <c r="S21" s="30"/>
      <c r="T21" s="21"/>
      <c r="U21" s="21"/>
      <c r="V21" s="21"/>
      <c r="W21" s="21"/>
      <c r="X21" s="21"/>
      <c r="Y21" s="21"/>
      <c r="Z21" s="428"/>
      <c r="AA21" s="673"/>
      <c r="AB21" s="672"/>
    </row>
    <row r="22" spans="1:28" ht="13.5" customHeight="1" x14ac:dyDescent="0.2">
      <c r="A22" s="265"/>
      <c r="B22" s="405"/>
      <c r="C22" s="448"/>
      <c r="D22" s="266"/>
      <c r="E22" s="266"/>
      <c r="F22" s="182"/>
      <c r="G22" s="24"/>
      <c r="H22" s="241">
        <v>2</v>
      </c>
      <c r="I22" s="22" t="s">
        <v>148</v>
      </c>
      <c r="J22" s="24">
        <v>400</v>
      </c>
      <c r="K22" s="21">
        <v>24</v>
      </c>
      <c r="L22" s="21">
        <v>23</v>
      </c>
      <c r="M22" s="21">
        <v>36</v>
      </c>
      <c r="N22" s="21"/>
      <c r="O22" s="25">
        <f>(K22+L22+M22)/3</f>
        <v>27.666666666666668</v>
      </c>
      <c r="P22" s="26">
        <f t="shared" si="1"/>
        <v>4.8032407407407413E-2</v>
      </c>
      <c r="Q22" s="26"/>
      <c r="R22" s="28"/>
      <c r="S22" s="30"/>
      <c r="T22" s="21"/>
      <c r="U22" s="21"/>
      <c r="V22" s="21"/>
      <c r="W22" s="21"/>
      <c r="X22" s="21"/>
      <c r="Y22" s="21"/>
      <c r="Z22" s="428"/>
      <c r="AA22" s="673"/>
      <c r="AB22" s="672"/>
    </row>
    <row r="23" spans="1:28" ht="13.5" customHeight="1" x14ac:dyDescent="0.2">
      <c r="A23" s="265"/>
      <c r="B23" s="405"/>
      <c r="C23" s="448"/>
      <c r="D23" s="266"/>
      <c r="E23" s="266"/>
      <c r="F23" s="182"/>
      <c r="G23" s="24"/>
      <c r="H23" s="241">
        <v>2</v>
      </c>
      <c r="I23" s="23" t="s">
        <v>3198</v>
      </c>
      <c r="J23" s="24">
        <v>400</v>
      </c>
      <c r="K23" s="21"/>
      <c r="L23" s="21"/>
      <c r="M23" s="21"/>
      <c r="N23" s="21"/>
      <c r="O23" s="25">
        <f t="shared" si="0"/>
        <v>0</v>
      </c>
      <c r="P23" s="26">
        <f t="shared" si="1"/>
        <v>0</v>
      </c>
      <c r="Q23" s="26"/>
      <c r="R23" s="28"/>
      <c r="S23" s="30"/>
      <c r="T23" s="21"/>
      <c r="U23" s="21"/>
      <c r="V23" s="21"/>
      <c r="W23" s="21"/>
      <c r="X23" s="21"/>
      <c r="Y23" s="21"/>
      <c r="Z23" s="428"/>
      <c r="AA23" s="673"/>
      <c r="AB23" s="672"/>
    </row>
    <row r="24" spans="1:28" ht="13.5" customHeight="1" thickBot="1" x14ac:dyDescent="0.25">
      <c r="A24" s="267"/>
      <c r="B24" s="406"/>
      <c r="C24" s="449"/>
      <c r="D24" s="268"/>
      <c r="E24" s="269"/>
      <c r="F24" s="184"/>
      <c r="G24" s="70"/>
      <c r="H24" s="242">
        <v>2</v>
      </c>
      <c r="I24" s="76" t="s">
        <v>3199</v>
      </c>
      <c r="J24" s="70">
        <v>400</v>
      </c>
      <c r="K24" s="72"/>
      <c r="L24" s="72"/>
      <c r="M24" s="72"/>
      <c r="N24" s="72"/>
      <c r="O24" s="73">
        <f t="shared" si="0"/>
        <v>0</v>
      </c>
      <c r="P24" s="74">
        <f t="shared" si="1"/>
        <v>0</v>
      </c>
      <c r="Q24" s="74"/>
      <c r="R24" s="75"/>
      <c r="S24" s="78"/>
      <c r="T24" s="72"/>
      <c r="U24" s="72"/>
      <c r="V24" s="72"/>
      <c r="W24" s="72"/>
      <c r="X24" s="72"/>
      <c r="Y24" s="72"/>
      <c r="Z24" s="646"/>
      <c r="AA24" s="676"/>
      <c r="AB24" s="674"/>
    </row>
    <row r="25" spans="1:28" s="7" customFormat="1" ht="13.9" customHeight="1" x14ac:dyDescent="0.2">
      <c r="A25" s="270">
        <v>43028</v>
      </c>
      <c r="B25" s="407">
        <v>0.4861111111111111</v>
      </c>
      <c r="C25" s="450">
        <v>0</v>
      </c>
      <c r="D25" s="271">
        <f>(MAX(K25:M25))/J25/1.44</f>
        <v>0.13227513227513227</v>
      </c>
      <c r="E25" s="272"/>
      <c r="F25" s="193" t="s">
        <v>1909</v>
      </c>
      <c r="G25" s="114" t="s">
        <v>3136</v>
      </c>
      <c r="H25" s="243">
        <v>3</v>
      </c>
      <c r="I25" s="113" t="s">
        <v>685</v>
      </c>
      <c r="J25" s="115">
        <v>630</v>
      </c>
      <c r="K25" s="117">
        <v>120</v>
      </c>
      <c r="L25" s="117">
        <v>85</v>
      </c>
      <c r="M25" s="117">
        <v>69</v>
      </c>
      <c r="N25" s="116" t="s">
        <v>4122</v>
      </c>
      <c r="O25" s="117">
        <f t="shared" ref="O25:O355" si="2">(K25+L25+M25)/3</f>
        <v>91.333333333333329</v>
      </c>
      <c r="P25" s="118">
        <f t="shared" ref="P25:P355" si="3">O25/J25/1.44</f>
        <v>0.10067607289829512</v>
      </c>
      <c r="Q25" s="142" t="s">
        <v>495</v>
      </c>
      <c r="R25" s="120"/>
      <c r="S25" s="130"/>
      <c r="T25" s="117"/>
      <c r="U25" s="117"/>
      <c r="V25" s="117"/>
      <c r="W25" s="116"/>
      <c r="X25" s="116"/>
      <c r="Y25" s="116"/>
      <c r="Z25" s="636"/>
      <c r="AA25" s="672">
        <f>P25+Y25</f>
        <v>0.10067607289829512</v>
      </c>
      <c r="AB25" s="672">
        <f t="shared" ref="AB25:AB63" si="4">IF(AA25 &gt;1,0,(((J25+S25)*0.95)-((J25+S25)*0.95)*AA25)*0.7)</f>
        <v>376.77175925925923</v>
      </c>
    </row>
    <row r="26" spans="1:28" s="7" customFormat="1" ht="13.9" customHeight="1" x14ac:dyDescent="0.2">
      <c r="A26" s="260"/>
      <c r="B26" s="403"/>
      <c r="C26" s="451"/>
      <c r="D26" s="274"/>
      <c r="E26" s="332"/>
      <c r="F26" s="249"/>
      <c r="G26" s="69"/>
      <c r="H26" s="240">
        <v>3</v>
      </c>
      <c r="I26" s="22" t="s">
        <v>3792</v>
      </c>
      <c r="J26" s="34">
        <v>630</v>
      </c>
      <c r="K26" s="37"/>
      <c r="L26" s="37"/>
      <c r="M26" s="37"/>
      <c r="N26" s="36"/>
      <c r="O26" s="37"/>
      <c r="P26" s="38"/>
      <c r="Q26" s="77"/>
      <c r="R26" s="40"/>
      <c r="S26" s="81"/>
      <c r="T26" s="37"/>
      <c r="U26" s="37"/>
      <c r="V26" s="37"/>
      <c r="W26" s="36"/>
      <c r="X26" s="36"/>
      <c r="Y26" s="36"/>
      <c r="Z26" s="645"/>
      <c r="AA26" s="672"/>
      <c r="AB26" s="672"/>
    </row>
    <row r="27" spans="1:28" s="7" customFormat="1" ht="13.9" customHeight="1" x14ac:dyDescent="0.2">
      <c r="A27" s="273"/>
      <c r="B27" s="403"/>
      <c r="C27" s="452"/>
      <c r="D27" s="274"/>
      <c r="E27" s="306"/>
      <c r="F27" s="212"/>
      <c r="G27" s="48"/>
      <c r="H27" s="241">
        <v>3</v>
      </c>
      <c r="I27" s="22" t="s">
        <v>3793</v>
      </c>
      <c r="J27" s="24">
        <v>630</v>
      </c>
      <c r="K27" s="25"/>
      <c r="L27" s="25"/>
      <c r="M27" s="25"/>
      <c r="N27" s="21"/>
      <c r="O27" s="25">
        <f t="shared" si="2"/>
        <v>0</v>
      </c>
      <c r="P27" s="26">
        <f t="shared" si="3"/>
        <v>0</v>
      </c>
      <c r="Q27" s="68"/>
      <c r="R27" s="28"/>
      <c r="S27" s="30"/>
      <c r="T27" s="25"/>
      <c r="U27" s="25"/>
      <c r="V27" s="25"/>
      <c r="W27" s="21"/>
      <c r="X27" s="21"/>
      <c r="Y27" s="21"/>
      <c r="Z27" s="428"/>
      <c r="AA27" s="672"/>
      <c r="AB27" s="672"/>
    </row>
    <row r="28" spans="1:28" s="7" customFormat="1" ht="14.45" customHeight="1" thickBot="1" x14ac:dyDescent="0.25">
      <c r="A28" s="275"/>
      <c r="B28" s="408"/>
      <c r="C28" s="453"/>
      <c r="D28" s="276"/>
      <c r="E28" s="283"/>
      <c r="F28" s="213"/>
      <c r="G28" s="102"/>
      <c r="H28" s="242">
        <v>3</v>
      </c>
      <c r="I28" s="76" t="s">
        <v>3791</v>
      </c>
      <c r="J28" s="70">
        <v>630</v>
      </c>
      <c r="K28" s="73"/>
      <c r="L28" s="73"/>
      <c r="M28" s="73"/>
      <c r="N28" s="72"/>
      <c r="O28" s="73">
        <f>(K28+L28+M28)/3</f>
        <v>0</v>
      </c>
      <c r="P28" s="74">
        <f t="shared" si="3"/>
        <v>0</v>
      </c>
      <c r="Q28" s="103"/>
      <c r="R28" s="75"/>
      <c r="S28" s="78"/>
      <c r="T28" s="73"/>
      <c r="U28" s="73"/>
      <c r="V28" s="73"/>
      <c r="W28" s="72"/>
      <c r="X28" s="72"/>
      <c r="Y28" s="72"/>
      <c r="Z28" s="646"/>
      <c r="AA28" s="672"/>
      <c r="AB28" s="672"/>
    </row>
    <row r="29" spans="1:28" s="7" customFormat="1" ht="13.9" customHeight="1" x14ac:dyDescent="0.2">
      <c r="A29" s="270">
        <v>43024</v>
      </c>
      <c r="B29" s="407">
        <v>0.82361111111111107</v>
      </c>
      <c r="C29" s="450">
        <v>3</v>
      </c>
      <c r="D29" s="263">
        <f>(MAX(K29:M29))/J29/1.44</f>
        <v>0.27667548500881833</v>
      </c>
      <c r="E29" s="264">
        <f>(MAX(T29:V29))/S29/1.44</f>
        <v>0.33399470899470901</v>
      </c>
      <c r="F29" s="181" t="s">
        <v>1909</v>
      </c>
      <c r="G29" s="69" t="s">
        <v>3136</v>
      </c>
      <c r="H29" s="240">
        <v>4</v>
      </c>
      <c r="I29" s="35" t="s">
        <v>685</v>
      </c>
      <c r="J29" s="34">
        <v>630</v>
      </c>
      <c r="K29" s="37">
        <v>251</v>
      </c>
      <c r="L29" s="37">
        <v>242</v>
      </c>
      <c r="M29" s="37">
        <v>203</v>
      </c>
      <c r="N29" s="36" t="s">
        <v>5020</v>
      </c>
      <c r="O29" s="37">
        <f t="shared" si="2"/>
        <v>232</v>
      </c>
      <c r="P29" s="38">
        <f t="shared" si="3"/>
        <v>0.25573192239858911</v>
      </c>
      <c r="Q29" s="77" t="s">
        <v>983</v>
      </c>
      <c r="R29" s="40" t="s">
        <v>686</v>
      </c>
      <c r="S29" s="34">
        <v>630</v>
      </c>
      <c r="T29" s="37">
        <v>303</v>
      </c>
      <c r="U29" s="37">
        <v>286</v>
      </c>
      <c r="V29" s="37">
        <v>231</v>
      </c>
      <c r="W29" s="36" t="s">
        <v>5021</v>
      </c>
      <c r="X29" s="37">
        <f>(T29+U29+V29)/3</f>
        <v>273.33333333333331</v>
      </c>
      <c r="Y29" s="38">
        <f>X29/S29/1.44</f>
        <v>0.3012933568489124</v>
      </c>
      <c r="Z29" s="645"/>
      <c r="AA29" s="671">
        <f>P29+Y29</f>
        <v>0.55702527924750145</v>
      </c>
      <c r="AB29" s="671">
        <f t="shared" si="4"/>
        <v>371.16851851851851</v>
      </c>
    </row>
    <row r="30" spans="1:28" ht="13.15" customHeight="1" x14ac:dyDescent="0.2">
      <c r="A30" s="265"/>
      <c r="B30" s="405"/>
      <c r="C30" s="448"/>
      <c r="D30" s="266"/>
      <c r="E30" s="266"/>
      <c r="F30" s="182"/>
      <c r="G30" s="24"/>
      <c r="H30" s="241">
        <v>4</v>
      </c>
      <c r="I30" s="23" t="s">
        <v>2663</v>
      </c>
      <c r="J30" s="24">
        <v>630</v>
      </c>
      <c r="K30" s="25">
        <v>0</v>
      </c>
      <c r="L30" s="25">
        <v>0</v>
      </c>
      <c r="M30" s="25">
        <v>0</v>
      </c>
      <c r="N30" s="25"/>
      <c r="O30" s="25">
        <f t="shared" si="2"/>
        <v>0</v>
      </c>
      <c r="P30" s="26">
        <f t="shared" si="3"/>
        <v>0</v>
      </c>
      <c r="Q30" s="26"/>
      <c r="R30" s="28" t="s">
        <v>2673</v>
      </c>
      <c r="S30" s="24">
        <v>630</v>
      </c>
      <c r="T30" s="21">
        <v>35</v>
      </c>
      <c r="U30" s="21">
        <v>22</v>
      </c>
      <c r="V30" s="21">
        <v>25</v>
      </c>
      <c r="W30" s="21"/>
      <c r="X30" s="25">
        <f t="shared" ref="X30:X467" si="5">(T30+U30+V30)/3</f>
        <v>27.333333333333332</v>
      </c>
      <c r="Y30" s="26">
        <f t="shared" ref="Y30:Y466" si="6">X30/S30/1.44</f>
        <v>3.0129335684891238E-2</v>
      </c>
      <c r="Z30" s="428"/>
      <c r="AA30" s="673"/>
      <c r="AB30" s="672"/>
    </row>
    <row r="31" spans="1:28" ht="13.15" customHeight="1" x14ac:dyDescent="0.2">
      <c r="A31" s="265"/>
      <c r="B31" s="405"/>
      <c r="C31" s="448"/>
      <c r="D31" s="266"/>
      <c r="E31" s="266"/>
      <c r="F31" s="182"/>
      <c r="G31" s="24"/>
      <c r="H31" s="241">
        <v>4</v>
      </c>
      <c r="I31" s="23" t="s">
        <v>2664</v>
      </c>
      <c r="J31" s="24">
        <v>630</v>
      </c>
      <c r="K31" s="25">
        <v>0</v>
      </c>
      <c r="L31" s="25">
        <v>0</v>
      </c>
      <c r="M31" s="25">
        <v>0</v>
      </c>
      <c r="N31" s="25"/>
      <c r="O31" s="25">
        <f t="shared" si="2"/>
        <v>0</v>
      </c>
      <c r="P31" s="26">
        <f t="shared" si="3"/>
        <v>0</v>
      </c>
      <c r="Q31" s="26"/>
      <c r="R31" s="33" t="s">
        <v>2674</v>
      </c>
      <c r="S31" s="24">
        <v>630</v>
      </c>
      <c r="T31" s="21">
        <v>2</v>
      </c>
      <c r="U31" s="21">
        <v>4</v>
      </c>
      <c r="V31" s="21">
        <v>15</v>
      </c>
      <c r="W31" s="21"/>
      <c r="X31" s="25">
        <f t="shared" si="5"/>
        <v>7</v>
      </c>
      <c r="Y31" s="26">
        <f t="shared" si="6"/>
        <v>7.7160493827160498E-3</v>
      </c>
      <c r="Z31" s="428"/>
      <c r="AA31" s="673"/>
      <c r="AB31" s="672"/>
    </row>
    <row r="32" spans="1:28" ht="13.15" customHeight="1" x14ac:dyDescent="0.2">
      <c r="A32" s="265"/>
      <c r="B32" s="405"/>
      <c r="C32" s="448"/>
      <c r="D32" s="266"/>
      <c r="E32" s="266"/>
      <c r="F32" s="182"/>
      <c r="G32" s="24"/>
      <c r="H32" s="241">
        <v>4</v>
      </c>
      <c r="I32" s="23" t="s">
        <v>2665</v>
      </c>
      <c r="J32" s="24">
        <v>630</v>
      </c>
      <c r="K32" s="25">
        <v>25</v>
      </c>
      <c r="L32" s="25">
        <v>30</v>
      </c>
      <c r="M32" s="25">
        <v>37</v>
      </c>
      <c r="N32" s="25"/>
      <c r="O32" s="25">
        <f>(K32+L32+M32)/3</f>
        <v>30.666666666666668</v>
      </c>
      <c r="P32" s="26">
        <f t="shared" si="3"/>
        <v>3.3803644914756029E-2</v>
      </c>
      <c r="Q32" s="26"/>
      <c r="R32" s="33" t="s">
        <v>2676</v>
      </c>
      <c r="S32" s="24">
        <v>630</v>
      </c>
      <c r="T32" s="21">
        <v>0</v>
      </c>
      <c r="U32" s="21">
        <v>0</v>
      </c>
      <c r="V32" s="21">
        <v>0</v>
      </c>
      <c r="W32" s="21"/>
      <c r="X32" s="25">
        <f t="shared" si="5"/>
        <v>0</v>
      </c>
      <c r="Y32" s="26">
        <f t="shared" si="6"/>
        <v>0</v>
      </c>
      <c r="Z32" s="428"/>
      <c r="AA32" s="673"/>
      <c r="AB32" s="672"/>
    </row>
    <row r="33" spans="1:28" ht="13.15" customHeight="1" x14ac:dyDescent="0.2">
      <c r="A33" s="265"/>
      <c r="B33" s="405"/>
      <c r="C33" s="448"/>
      <c r="D33" s="266"/>
      <c r="E33" s="266"/>
      <c r="F33" s="182"/>
      <c r="G33" s="24"/>
      <c r="H33" s="241">
        <v>4</v>
      </c>
      <c r="I33" s="23" t="s">
        <v>2666</v>
      </c>
      <c r="J33" s="24">
        <v>630</v>
      </c>
      <c r="K33" s="25">
        <v>0</v>
      </c>
      <c r="L33" s="25">
        <v>0</v>
      </c>
      <c r="M33" s="25">
        <v>0</v>
      </c>
      <c r="N33" s="25"/>
      <c r="O33" s="25">
        <f>(K33+L33+M33)/3</f>
        <v>0</v>
      </c>
      <c r="P33" s="26">
        <f t="shared" si="3"/>
        <v>0</v>
      </c>
      <c r="Q33" s="26"/>
      <c r="R33" s="33" t="s">
        <v>2677</v>
      </c>
      <c r="S33" s="24">
        <v>630</v>
      </c>
      <c r="T33" s="21">
        <v>0</v>
      </c>
      <c r="U33" s="21">
        <v>0</v>
      </c>
      <c r="V33" s="21">
        <v>0</v>
      </c>
      <c r="W33" s="21"/>
      <c r="X33" s="25">
        <f t="shared" si="5"/>
        <v>0</v>
      </c>
      <c r="Y33" s="26">
        <f t="shared" si="6"/>
        <v>0</v>
      </c>
      <c r="Z33" s="428"/>
      <c r="AA33" s="673"/>
      <c r="AB33" s="672"/>
    </row>
    <row r="34" spans="1:28" ht="13.15" customHeight="1" x14ac:dyDescent="0.2">
      <c r="A34" s="265"/>
      <c r="B34" s="405"/>
      <c r="C34" s="448"/>
      <c r="D34" s="266"/>
      <c r="E34" s="266"/>
      <c r="F34" s="182"/>
      <c r="G34" s="24"/>
      <c r="H34" s="241">
        <v>4</v>
      </c>
      <c r="I34" s="23" t="s">
        <v>2667</v>
      </c>
      <c r="J34" s="24">
        <v>630</v>
      </c>
      <c r="K34" s="25">
        <v>9</v>
      </c>
      <c r="L34" s="25">
        <v>5</v>
      </c>
      <c r="M34" s="25">
        <v>7</v>
      </c>
      <c r="N34" s="25"/>
      <c r="O34" s="25">
        <f t="shared" si="2"/>
        <v>7</v>
      </c>
      <c r="P34" s="26">
        <f t="shared" si="3"/>
        <v>7.7160493827160498E-3</v>
      </c>
      <c r="Q34" s="26"/>
      <c r="R34" s="28" t="s">
        <v>2678</v>
      </c>
      <c r="S34" s="24">
        <v>630</v>
      </c>
      <c r="T34" s="21">
        <v>46</v>
      </c>
      <c r="U34" s="21">
        <v>57</v>
      </c>
      <c r="V34" s="21">
        <v>63</v>
      </c>
      <c r="W34" s="21"/>
      <c r="X34" s="25">
        <f t="shared" si="5"/>
        <v>55.333333333333336</v>
      </c>
      <c r="Y34" s="26">
        <f t="shared" si="6"/>
        <v>6.0993533215755437E-2</v>
      </c>
      <c r="Z34" s="428"/>
      <c r="AA34" s="673"/>
      <c r="AB34" s="672"/>
    </row>
    <row r="35" spans="1:28" ht="13.15" customHeight="1" x14ac:dyDescent="0.2">
      <c r="A35" s="265"/>
      <c r="B35" s="405"/>
      <c r="C35" s="448"/>
      <c r="D35" s="266"/>
      <c r="E35" s="266"/>
      <c r="F35" s="182"/>
      <c r="G35" s="24"/>
      <c r="H35" s="241">
        <v>4</v>
      </c>
      <c r="I35" s="23" t="s">
        <v>2668</v>
      </c>
      <c r="J35" s="24">
        <v>630</v>
      </c>
      <c r="K35" s="25">
        <v>18</v>
      </c>
      <c r="L35" s="25">
        <v>27</v>
      </c>
      <c r="M35" s="25">
        <v>16</v>
      </c>
      <c r="N35" s="25"/>
      <c r="O35" s="25">
        <f t="shared" si="2"/>
        <v>20.333333333333332</v>
      </c>
      <c r="P35" s="26">
        <f t="shared" si="3"/>
        <v>2.2413286302175192E-2</v>
      </c>
      <c r="Q35" s="26"/>
      <c r="R35" s="28" t="s">
        <v>2200</v>
      </c>
      <c r="S35" s="24">
        <v>630</v>
      </c>
      <c r="T35" s="21">
        <v>48</v>
      </c>
      <c r="U35" s="21">
        <v>50</v>
      </c>
      <c r="V35" s="21">
        <v>43</v>
      </c>
      <c r="W35" s="21"/>
      <c r="X35" s="25">
        <f t="shared" si="5"/>
        <v>47</v>
      </c>
      <c r="Y35" s="26">
        <f t="shared" si="6"/>
        <v>5.1807760141093478E-2</v>
      </c>
      <c r="Z35" s="428"/>
      <c r="AA35" s="673"/>
      <c r="AB35" s="672"/>
    </row>
    <row r="36" spans="1:28" ht="13.15" customHeight="1" x14ac:dyDescent="0.2">
      <c r="A36" s="265"/>
      <c r="B36" s="405"/>
      <c r="C36" s="448"/>
      <c r="D36" s="266"/>
      <c r="E36" s="266"/>
      <c r="F36" s="182"/>
      <c r="G36" s="24"/>
      <c r="H36" s="241">
        <v>4</v>
      </c>
      <c r="I36" s="22" t="s">
        <v>2675</v>
      </c>
      <c r="J36" s="24">
        <v>630</v>
      </c>
      <c r="K36" s="25">
        <v>28</v>
      </c>
      <c r="L36" s="25">
        <v>46</v>
      </c>
      <c r="M36" s="25">
        <v>25</v>
      </c>
      <c r="N36" s="25"/>
      <c r="O36" s="25">
        <f t="shared" si="2"/>
        <v>33</v>
      </c>
      <c r="P36" s="26">
        <f t="shared" si="3"/>
        <v>3.6375661375661381E-2</v>
      </c>
      <c r="Q36" s="26"/>
      <c r="R36" s="33" t="s">
        <v>2679</v>
      </c>
      <c r="S36" s="24">
        <v>630</v>
      </c>
      <c r="T36" s="21">
        <v>23</v>
      </c>
      <c r="U36" s="21">
        <v>16</v>
      </c>
      <c r="V36" s="21">
        <v>9</v>
      </c>
      <c r="W36" s="21"/>
      <c r="X36" s="25">
        <f t="shared" si="5"/>
        <v>16</v>
      </c>
      <c r="Y36" s="26">
        <f t="shared" si="6"/>
        <v>1.7636684303350969E-2</v>
      </c>
      <c r="Z36" s="428"/>
      <c r="AA36" s="673"/>
      <c r="AB36" s="672"/>
    </row>
    <row r="37" spans="1:28" ht="13.15" customHeight="1" x14ac:dyDescent="0.2">
      <c r="A37" s="265"/>
      <c r="B37" s="405"/>
      <c r="C37" s="448"/>
      <c r="D37" s="266"/>
      <c r="E37" s="266"/>
      <c r="F37" s="182"/>
      <c r="G37" s="24" t="s">
        <v>294</v>
      </c>
      <c r="H37" s="241">
        <v>4</v>
      </c>
      <c r="I37" s="22" t="s">
        <v>2669</v>
      </c>
      <c r="J37" s="24">
        <v>630</v>
      </c>
      <c r="K37" s="25">
        <v>25</v>
      </c>
      <c r="L37" s="25">
        <v>36</v>
      </c>
      <c r="M37" s="25">
        <v>29</v>
      </c>
      <c r="N37" s="25"/>
      <c r="O37" s="25">
        <f t="shared" si="2"/>
        <v>30</v>
      </c>
      <c r="P37" s="26">
        <f t="shared" si="3"/>
        <v>3.3068783068783067E-2</v>
      </c>
      <c r="Q37" s="26"/>
      <c r="R37" s="33" t="s">
        <v>2680</v>
      </c>
      <c r="S37" s="24">
        <v>630</v>
      </c>
      <c r="T37" s="21">
        <v>22</v>
      </c>
      <c r="U37" s="21">
        <v>52</v>
      </c>
      <c r="V37" s="21">
        <v>20</v>
      </c>
      <c r="W37" s="21"/>
      <c r="X37" s="25">
        <f t="shared" si="5"/>
        <v>31.333333333333332</v>
      </c>
      <c r="Y37" s="26">
        <f t="shared" si="6"/>
        <v>3.4538506760728983E-2</v>
      </c>
      <c r="Z37" s="428"/>
      <c r="AA37" s="673"/>
      <c r="AB37" s="672"/>
    </row>
    <row r="38" spans="1:28" ht="13.15" customHeight="1" x14ac:dyDescent="0.2">
      <c r="A38" s="265"/>
      <c r="B38" s="405"/>
      <c r="C38" s="448"/>
      <c r="D38" s="266"/>
      <c r="E38" s="266"/>
      <c r="F38" s="182"/>
      <c r="G38" s="24"/>
      <c r="H38" s="241">
        <v>4</v>
      </c>
      <c r="I38" s="22" t="s">
        <v>2670</v>
      </c>
      <c r="J38" s="24">
        <v>630</v>
      </c>
      <c r="K38" s="25">
        <v>0</v>
      </c>
      <c r="L38" s="25">
        <v>0</v>
      </c>
      <c r="M38" s="25">
        <v>0</v>
      </c>
      <c r="N38" s="25"/>
      <c r="O38" s="25">
        <f t="shared" si="2"/>
        <v>0</v>
      </c>
      <c r="P38" s="26">
        <f t="shared" si="3"/>
        <v>0</v>
      </c>
      <c r="Q38" s="26"/>
      <c r="R38" s="33" t="s">
        <v>2681</v>
      </c>
      <c r="S38" s="24">
        <v>630</v>
      </c>
      <c r="T38" s="21">
        <v>11</v>
      </c>
      <c r="U38" s="21">
        <v>15</v>
      </c>
      <c r="V38" s="21">
        <v>13</v>
      </c>
      <c r="W38" s="21"/>
      <c r="X38" s="25">
        <f t="shared" si="5"/>
        <v>13</v>
      </c>
      <c r="Y38" s="26">
        <f t="shared" si="6"/>
        <v>1.4329805996472664E-2</v>
      </c>
      <c r="Z38" s="428"/>
      <c r="AA38" s="673"/>
      <c r="AB38" s="672"/>
    </row>
    <row r="39" spans="1:28" ht="13.15" customHeight="1" x14ac:dyDescent="0.2">
      <c r="A39" s="265"/>
      <c r="B39" s="405"/>
      <c r="C39" s="448"/>
      <c r="D39" s="266"/>
      <c r="E39" s="266"/>
      <c r="F39" s="182"/>
      <c r="G39" s="24"/>
      <c r="H39" s="241">
        <v>4</v>
      </c>
      <c r="I39" s="22" t="s">
        <v>2671</v>
      </c>
      <c r="J39" s="24">
        <v>630</v>
      </c>
      <c r="K39" s="25">
        <v>70</v>
      </c>
      <c r="L39" s="25">
        <v>39</v>
      </c>
      <c r="M39" s="25">
        <v>30</v>
      </c>
      <c r="N39" s="25"/>
      <c r="O39" s="25">
        <f t="shared" si="2"/>
        <v>46.333333333333336</v>
      </c>
      <c r="P39" s="26">
        <f t="shared" si="3"/>
        <v>5.1072898295120524E-2</v>
      </c>
      <c r="Q39" s="26"/>
      <c r="R39" s="28" t="s">
        <v>3546</v>
      </c>
      <c r="S39" s="24">
        <v>630</v>
      </c>
      <c r="T39" s="21">
        <v>58</v>
      </c>
      <c r="U39" s="21">
        <v>34</v>
      </c>
      <c r="V39" s="21">
        <v>20</v>
      </c>
      <c r="W39" s="21"/>
      <c r="X39" s="25">
        <f t="shared" si="5"/>
        <v>37.333333333333336</v>
      </c>
      <c r="Y39" s="26">
        <f t="shared" si="6"/>
        <v>4.1152263374485597E-2</v>
      </c>
      <c r="Z39" s="428"/>
      <c r="AA39" s="673"/>
      <c r="AB39" s="672"/>
    </row>
    <row r="40" spans="1:28" ht="13.15" customHeight="1" x14ac:dyDescent="0.2">
      <c r="A40" s="265"/>
      <c r="B40" s="405"/>
      <c r="C40" s="448"/>
      <c r="D40" s="266"/>
      <c r="E40" s="266"/>
      <c r="F40" s="186"/>
      <c r="G40" s="121"/>
      <c r="H40" s="241">
        <v>4</v>
      </c>
      <c r="I40" s="23" t="s">
        <v>3545</v>
      </c>
      <c r="J40" s="24">
        <v>630</v>
      </c>
      <c r="K40" s="124">
        <v>22</v>
      </c>
      <c r="L40" s="124">
        <v>27</v>
      </c>
      <c r="M40" s="124">
        <v>25</v>
      </c>
      <c r="N40" s="124"/>
      <c r="O40" s="124">
        <f t="shared" si="2"/>
        <v>24.666666666666668</v>
      </c>
      <c r="P40" s="125">
        <f t="shared" si="3"/>
        <v>2.7189888300999415E-2</v>
      </c>
      <c r="Q40" s="125"/>
      <c r="R40" s="126" t="s">
        <v>148</v>
      </c>
      <c r="S40" s="121">
        <v>630</v>
      </c>
      <c r="T40" s="123">
        <v>23</v>
      </c>
      <c r="U40" s="123">
        <v>9</v>
      </c>
      <c r="V40" s="123">
        <v>5</v>
      </c>
      <c r="W40" s="123"/>
      <c r="X40" s="124">
        <f t="shared" si="5"/>
        <v>12.333333333333334</v>
      </c>
      <c r="Y40" s="125">
        <f t="shared" si="6"/>
        <v>1.3594944150499708E-2</v>
      </c>
      <c r="Z40" s="634"/>
      <c r="AA40" s="673"/>
      <c r="AB40" s="672"/>
    </row>
    <row r="41" spans="1:28" ht="13.15" customHeight="1" x14ac:dyDescent="0.2">
      <c r="A41" s="265"/>
      <c r="B41" s="405"/>
      <c r="C41" s="448"/>
      <c r="D41" s="266"/>
      <c r="E41" s="266"/>
      <c r="F41" s="186"/>
      <c r="G41" s="121"/>
      <c r="H41" s="241">
        <v>4</v>
      </c>
      <c r="I41" s="128" t="s">
        <v>2672</v>
      </c>
      <c r="J41" s="24">
        <v>630</v>
      </c>
      <c r="K41" s="124">
        <v>51</v>
      </c>
      <c r="L41" s="124">
        <v>28</v>
      </c>
      <c r="M41" s="124">
        <v>30</v>
      </c>
      <c r="N41" s="124"/>
      <c r="O41" s="124">
        <f>(K41+L41+M41)/3</f>
        <v>36.333333333333336</v>
      </c>
      <c r="P41" s="125">
        <f>O41/J41/1.44</f>
        <v>4.0049970605526161E-2</v>
      </c>
      <c r="Q41" s="125"/>
      <c r="R41" s="126" t="s">
        <v>2682</v>
      </c>
      <c r="S41" s="121">
        <v>630</v>
      </c>
      <c r="T41" s="123">
        <v>27</v>
      </c>
      <c r="U41" s="123">
        <v>29</v>
      </c>
      <c r="V41" s="123">
        <v>25</v>
      </c>
      <c r="W41" s="123"/>
      <c r="X41" s="124">
        <f t="shared" si="5"/>
        <v>27</v>
      </c>
      <c r="Y41" s="125">
        <f t="shared" si="6"/>
        <v>2.9761904761904764E-2</v>
      </c>
      <c r="Z41" s="634"/>
      <c r="AA41" s="673"/>
      <c r="AB41" s="672"/>
    </row>
    <row r="42" spans="1:28" ht="13.15" customHeight="1" x14ac:dyDescent="0.2">
      <c r="A42" s="265"/>
      <c r="B42" s="405"/>
      <c r="C42" s="448"/>
      <c r="D42" s="266"/>
      <c r="E42" s="266"/>
      <c r="F42" s="186"/>
      <c r="G42" s="121"/>
      <c r="H42" s="241">
        <v>4</v>
      </c>
      <c r="I42" s="122" t="s">
        <v>684</v>
      </c>
      <c r="J42" s="24"/>
      <c r="K42" s="124"/>
      <c r="L42" s="124"/>
      <c r="M42" s="124"/>
      <c r="N42" s="124"/>
      <c r="O42" s="124"/>
      <c r="P42" s="125"/>
      <c r="Q42" s="125"/>
      <c r="R42" s="126" t="s">
        <v>2683</v>
      </c>
      <c r="S42" s="121">
        <v>630</v>
      </c>
      <c r="T42" s="123">
        <v>3</v>
      </c>
      <c r="U42" s="123">
        <v>3</v>
      </c>
      <c r="V42" s="123">
        <v>3</v>
      </c>
      <c r="W42" s="123"/>
      <c r="X42" s="124">
        <f t="shared" si="5"/>
        <v>3</v>
      </c>
      <c r="Y42" s="125">
        <f t="shared" si="6"/>
        <v>3.3068783068783071E-3</v>
      </c>
      <c r="Z42" s="634"/>
      <c r="AA42" s="673"/>
      <c r="AB42" s="672"/>
    </row>
    <row r="43" spans="1:28" ht="13.9" customHeight="1" thickBot="1" x14ac:dyDescent="0.25">
      <c r="A43" s="267"/>
      <c r="B43" s="406"/>
      <c r="C43" s="449"/>
      <c r="D43" s="268"/>
      <c r="E43" s="269"/>
      <c r="F43" s="184"/>
      <c r="G43" s="70"/>
      <c r="H43" s="242">
        <v>4</v>
      </c>
      <c r="I43" s="76"/>
      <c r="J43" s="70"/>
      <c r="K43" s="73"/>
      <c r="L43" s="73"/>
      <c r="M43" s="73"/>
      <c r="N43" s="73"/>
      <c r="O43" s="73"/>
      <c r="P43" s="74"/>
      <c r="Q43" s="74"/>
      <c r="R43" s="75"/>
      <c r="S43" s="70"/>
      <c r="T43" s="72"/>
      <c r="U43" s="72"/>
      <c r="V43" s="72"/>
      <c r="W43" s="72"/>
      <c r="X43" s="73">
        <f t="shared" si="5"/>
        <v>0</v>
      </c>
      <c r="Y43" s="74"/>
      <c r="Z43" s="646"/>
      <c r="AA43" s="676"/>
      <c r="AB43" s="674"/>
    </row>
    <row r="44" spans="1:28" s="7" customFormat="1" ht="13.9" customHeight="1" x14ac:dyDescent="0.2">
      <c r="A44" s="270">
        <v>43018</v>
      </c>
      <c r="B44" s="407">
        <v>0.81805555555555554</v>
      </c>
      <c r="C44" s="450">
        <v>3</v>
      </c>
      <c r="D44" s="263">
        <f>(MAX(K44:M44))/J44/1.44</f>
        <v>0.60329861111111116</v>
      </c>
      <c r="E44" s="264">
        <f>(MAX(T44:V44))/S44/1.44</f>
        <v>0.36458333333333337</v>
      </c>
      <c r="F44" s="181" t="s">
        <v>567</v>
      </c>
      <c r="G44" s="69" t="s">
        <v>3136</v>
      </c>
      <c r="H44" s="240">
        <v>5</v>
      </c>
      <c r="I44" s="35" t="s">
        <v>685</v>
      </c>
      <c r="J44" s="34">
        <v>160</v>
      </c>
      <c r="K44" s="37">
        <v>139</v>
      </c>
      <c r="L44" s="37">
        <v>116</v>
      </c>
      <c r="M44" s="37">
        <v>133</v>
      </c>
      <c r="N44" s="36" t="s">
        <v>4099</v>
      </c>
      <c r="O44" s="37">
        <f t="shared" si="2"/>
        <v>129.33333333333334</v>
      </c>
      <c r="P44" s="38">
        <f t="shared" si="3"/>
        <v>0.56134259259259267</v>
      </c>
      <c r="Q44" s="39" t="s">
        <v>492</v>
      </c>
      <c r="R44" s="40" t="s">
        <v>686</v>
      </c>
      <c r="S44" s="34">
        <v>160</v>
      </c>
      <c r="T44" s="37">
        <v>84</v>
      </c>
      <c r="U44" s="37">
        <v>66</v>
      </c>
      <c r="V44" s="37">
        <v>69</v>
      </c>
      <c r="W44" s="36" t="s">
        <v>5022</v>
      </c>
      <c r="X44" s="37">
        <f>(T44+U44+V44)/3</f>
        <v>73</v>
      </c>
      <c r="Y44" s="38">
        <f t="shared" si="6"/>
        <v>0.31684027777777779</v>
      </c>
      <c r="Z44" s="653" t="s">
        <v>492</v>
      </c>
      <c r="AA44" s="672">
        <f>P44+Y44</f>
        <v>0.87818287037037046</v>
      </c>
      <c r="AB44" s="672">
        <f t="shared" si="4"/>
        <v>25.922685185185173</v>
      </c>
    </row>
    <row r="45" spans="1:28" ht="13.15" customHeight="1" x14ac:dyDescent="0.2">
      <c r="A45" s="265"/>
      <c r="B45" s="405"/>
      <c r="C45" s="448"/>
      <c r="D45" s="266"/>
      <c r="E45" s="266"/>
      <c r="F45" s="182"/>
      <c r="G45" s="24"/>
      <c r="H45" s="241">
        <v>5</v>
      </c>
      <c r="I45" s="23" t="s">
        <v>1892</v>
      </c>
      <c r="J45" s="24">
        <v>160</v>
      </c>
      <c r="K45" s="21">
        <v>17</v>
      </c>
      <c r="L45" s="21">
        <v>16</v>
      </c>
      <c r="M45" s="21">
        <v>23</v>
      </c>
      <c r="N45" s="21"/>
      <c r="O45" s="25">
        <f t="shared" si="2"/>
        <v>18.666666666666668</v>
      </c>
      <c r="P45" s="26">
        <f t="shared" si="3"/>
        <v>8.1018518518518517E-2</v>
      </c>
      <c r="Q45" s="26"/>
      <c r="R45" s="33" t="s">
        <v>1127</v>
      </c>
      <c r="S45" s="24">
        <v>160</v>
      </c>
      <c r="T45" s="21">
        <v>35</v>
      </c>
      <c r="U45" s="21">
        <v>44</v>
      </c>
      <c r="V45" s="21">
        <v>33</v>
      </c>
      <c r="W45" s="21"/>
      <c r="X45" s="25">
        <f t="shared" si="5"/>
        <v>37.333333333333336</v>
      </c>
      <c r="Y45" s="26">
        <f t="shared" si="6"/>
        <v>0.16203703703703703</v>
      </c>
      <c r="Z45" s="428"/>
      <c r="AA45" s="673"/>
      <c r="AB45" s="672"/>
    </row>
    <row r="46" spans="1:28" ht="13.15" customHeight="1" x14ac:dyDescent="0.2">
      <c r="A46" s="265"/>
      <c r="B46" s="405"/>
      <c r="C46" s="448"/>
      <c r="D46" s="266"/>
      <c r="E46" s="266"/>
      <c r="F46" s="182"/>
      <c r="G46" s="24"/>
      <c r="H46" s="241">
        <v>5</v>
      </c>
      <c r="I46" s="23" t="s">
        <v>1641</v>
      </c>
      <c r="J46" s="24">
        <v>160</v>
      </c>
      <c r="K46" s="21">
        <v>61</v>
      </c>
      <c r="L46" s="21">
        <v>61</v>
      </c>
      <c r="M46" s="21">
        <v>55</v>
      </c>
      <c r="N46" s="21"/>
      <c r="O46" s="25">
        <f t="shared" si="2"/>
        <v>59</v>
      </c>
      <c r="P46" s="26">
        <f t="shared" si="3"/>
        <v>0.2560763888888889</v>
      </c>
      <c r="Q46" s="26"/>
      <c r="R46" s="33" t="s">
        <v>1128</v>
      </c>
      <c r="S46" s="24">
        <v>160</v>
      </c>
      <c r="T46" s="21">
        <v>3</v>
      </c>
      <c r="U46" s="21">
        <v>2</v>
      </c>
      <c r="V46" s="21">
        <v>2</v>
      </c>
      <c r="W46" s="21"/>
      <c r="X46" s="25">
        <f t="shared" si="5"/>
        <v>2.3333333333333335</v>
      </c>
      <c r="Y46" s="26">
        <f t="shared" si="6"/>
        <v>1.0127314814814815E-2</v>
      </c>
      <c r="Z46" s="428"/>
      <c r="AA46" s="673"/>
      <c r="AB46" s="672"/>
    </row>
    <row r="47" spans="1:28" ht="13.15" customHeight="1" x14ac:dyDescent="0.2">
      <c r="A47" s="265"/>
      <c r="B47" s="405"/>
      <c r="C47" s="448"/>
      <c r="D47" s="266"/>
      <c r="E47" s="266"/>
      <c r="F47" s="182"/>
      <c r="G47" s="24"/>
      <c r="H47" s="241">
        <v>5</v>
      </c>
      <c r="I47" s="23" t="s">
        <v>2006</v>
      </c>
      <c r="J47" s="24">
        <v>160</v>
      </c>
      <c r="K47" s="21">
        <v>45</v>
      </c>
      <c r="L47" s="21">
        <v>30</v>
      </c>
      <c r="M47" s="21">
        <v>46</v>
      </c>
      <c r="N47" s="21"/>
      <c r="O47" s="25">
        <f t="shared" si="2"/>
        <v>40.333333333333336</v>
      </c>
      <c r="P47" s="26">
        <f t="shared" si="3"/>
        <v>0.17505787037037038</v>
      </c>
      <c r="Q47" s="26"/>
      <c r="R47" s="28" t="s">
        <v>1636</v>
      </c>
      <c r="S47" s="24">
        <v>160</v>
      </c>
      <c r="T47" s="21">
        <v>41</v>
      </c>
      <c r="U47" s="21">
        <v>16</v>
      </c>
      <c r="V47" s="21">
        <v>31</v>
      </c>
      <c r="W47" s="21"/>
      <c r="X47" s="25">
        <f t="shared" si="5"/>
        <v>29.333333333333332</v>
      </c>
      <c r="Y47" s="26">
        <f t="shared" si="6"/>
        <v>0.1273148148148148</v>
      </c>
      <c r="Z47" s="428"/>
      <c r="AA47" s="673"/>
      <c r="AB47" s="672"/>
    </row>
    <row r="48" spans="1:28" ht="13.9" customHeight="1" thickBot="1" x14ac:dyDescent="0.25">
      <c r="A48" s="267"/>
      <c r="B48" s="406"/>
      <c r="C48" s="449"/>
      <c r="D48" s="268"/>
      <c r="E48" s="269"/>
      <c r="F48" s="184"/>
      <c r="G48" s="70"/>
      <c r="H48" s="242">
        <v>5</v>
      </c>
      <c r="I48" s="76" t="s">
        <v>1129</v>
      </c>
      <c r="J48" s="70">
        <v>160</v>
      </c>
      <c r="K48" s="72">
        <v>15</v>
      </c>
      <c r="L48" s="72">
        <v>3</v>
      </c>
      <c r="M48" s="72">
        <v>10</v>
      </c>
      <c r="N48" s="72"/>
      <c r="O48" s="73">
        <f t="shared" si="2"/>
        <v>9.3333333333333339</v>
      </c>
      <c r="P48" s="74">
        <f t="shared" si="3"/>
        <v>4.0509259259259259E-2</v>
      </c>
      <c r="Q48" s="74"/>
      <c r="R48" s="75" t="s">
        <v>577</v>
      </c>
      <c r="S48" s="70">
        <v>160</v>
      </c>
      <c r="T48" s="72">
        <v>0</v>
      </c>
      <c r="U48" s="72">
        <v>0</v>
      </c>
      <c r="V48" s="72">
        <v>0</v>
      </c>
      <c r="W48" s="72"/>
      <c r="X48" s="73">
        <f t="shared" si="5"/>
        <v>0</v>
      </c>
      <c r="Y48" s="74">
        <f t="shared" si="6"/>
        <v>0</v>
      </c>
      <c r="Z48" s="646"/>
      <c r="AA48" s="673"/>
      <c r="AB48" s="672"/>
    </row>
    <row r="49" spans="1:28" s="7" customFormat="1" ht="13.9" customHeight="1" x14ac:dyDescent="0.2">
      <c r="A49" s="270">
        <v>43018</v>
      </c>
      <c r="B49" s="407">
        <v>0.79861111111111116</v>
      </c>
      <c r="C49" s="450">
        <v>3</v>
      </c>
      <c r="D49" s="263">
        <f>(MAX(K49:M49))/J49/1.44</f>
        <v>0.60277777777777775</v>
      </c>
      <c r="E49" s="264">
        <f>(MAX(T49:V49))/S49/1.44</f>
        <v>0.31388888888888888</v>
      </c>
      <c r="F49" s="181" t="s">
        <v>1909</v>
      </c>
      <c r="G49" s="69" t="s">
        <v>3136</v>
      </c>
      <c r="H49" s="240">
        <v>6</v>
      </c>
      <c r="I49" s="35" t="s">
        <v>685</v>
      </c>
      <c r="J49" s="34">
        <v>250</v>
      </c>
      <c r="K49" s="37">
        <v>155</v>
      </c>
      <c r="L49" s="37">
        <v>164</v>
      </c>
      <c r="M49" s="37">
        <v>217</v>
      </c>
      <c r="N49" s="36" t="s">
        <v>3827</v>
      </c>
      <c r="O49" s="37">
        <f t="shared" si="2"/>
        <v>178.66666666666666</v>
      </c>
      <c r="P49" s="38">
        <f t="shared" si="3"/>
        <v>0.49629629629629629</v>
      </c>
      <c r="Q49" s="39" t="s">
        <v>494</v>
      </c>
      <c r="R49" s="40" t="s">
        <v>686</v>
      </c>
      <c r="S49" s="34">
        <v>250</v>
      </c>
      <c r="T49" s="37">
        <v>87</v>
      </c>
      <c r="U49" s="37">
        <v>113</v>
      </c>
      <c r="V49" s="37">
        <v>90</v>
      </c>
      <c r="W49" s="36" t="s">
        <v>3837</v>
      </c>
      <c r="X49" s="37">
        <f t="shared" si="5"/>
        <v>96.666666666666671</v>
      </c>
      <c r="Y49" s="38">
        <f t="shared" si="6"/>
        <v>0.26851851851851855</v>
      </c>
      <c r="Z49" s="653" t="s">
        <v>984</v>
      </c>
      <c r="AA49" s="671">
        <f>P49+Y49</f>
        <v>0.76481481481481484</v>
      </c>
      <c r="AB49" s="671">
        <f t="shared" si="4"/>
        <v>78.199074074074048</v>
      </c>
    </row>
    <row r="50" spans="1:28" ht="13.15" customHeight="1" x14ac:dyDescent="0.2">
      <c r="A50" s="265"/>
      <c r="B50" s="405"/>
      <c r="C50" s="448"/>
      <c r="D50" s="266"/>
      <c r="E50" s="266"/>
      <c r="F50" s="182"/>
      <c r="G50" s="24"/>
      <c r="H50" s="241">
        <v>6</v>
      </c>
      <c r="I50" s="23" t="s">
        <v>3835</v>
      </c>
      <c r="J50" s="24">
        <v>250</v>
      </c>
      <c r="K50" s="21">
        <v>50</v>
      </c>
      <c r="L50" s="21">
        <v>52</v>
      </c>
      <c r="M50" s="21">
        <v>59</v>
      </c>
      <c r="N50" s="21"/>
      <c r="O50" s="25">
        <f t="shared" si="2"/>
        <v>53.666666666666664</v>
      </c>
      <c r="P50" s="26">
        <f t="shared" si="3"/>
        <v>0.14907407407407405</v>
      </c>
      <c r="Q50" s="26"/>
      <c r="R50" s="28" t="s">
        <v>3839</v>
      </c>
      <c r="S50" s="24">
        <v>250</v>
      </c>
      <c r="T50" s="21">
        <v>0</v>
      </c>
      <c r="U50" s="21">
        <v>0</v>
      </c>
      <c r="V50" s="21">
        <v>0</v>
      </c>
      <c r="W50" s="21"/>
      <c r="X50" s="25">
        <f t="shared" si="5"/>
        <v>0</v>
      </c>
      <c r="Y50" s="26">
        <f t="shared" si="6"/>
        <v>0</v>
      </c>
      <c r="Z50" s="428"/>
      <c r="AA50" s="673"/>
      <c r="AB50" s="672"/>
    </row>
    <row r="51" spans="1:28" ht="13.15" customHeight="1" x14ac:dyDescent="0.2">
      <c r="A51" s="265"/>
      <c r="B51" s="405"/>
      <c r="C51" s="448"/>
      <c r="D51" s="266"/>
      <c r="E51" s="266"/>
      <c r="F51" s="182"/>
      <c r="G51" s="24"/>
      <c r="H51" s="241">
        <v>6</v>
      </c>
      <c r="I51" s="23" t="s">
        <v>870</v>
      </c>
      <c r="J51" s="24">
        <v>250</v>
      </c>
      <c r="K51" s="21">
        <v>47</v>
      </c>
      <c r="L51" s="21">
        <v>26</v>
      </c>
      <c r="M51" s="21">
        <v>61</v>
      </c>
      <c r="N51" s="21"/>
      <c r="O51" s="25">
        <f t="shared" si="2"/>
        <v>44.666666666666664</v>
      </c>
      <c r="P51" s="26">
        <f t="shared" si="3"/>
        <v>0.12407407407407407</v>
      </c>
      <c r="Q51" s="26"/>
      <c r="R51" s="28" t="s">
        <v>2187</v>
      </c>
      <c r="S51" s="24">
        <v>250</v>
      </c>
      <c r="T51" s="21">
        <v>3</v>
      </c>
      <c r="U51" s="21">
        <v>54</v>
      </c>
      <c r="V51" s="21">
        <v>2</v>
      </c>
      <c r="W51" s="21"/>
      <c r="X51" s="25">
        <f t="shared" si="5"/>
        <v>19.666666666666668</v>
      </c>
      <c r="Y51" s="26">
        <f t="shared" si="6"/>
        <v>5.4629629629629639E-2</v>
      </c>
      <c r="Z51" s="428"/>
      <c r="AA51" s="673"/>
      <c r="AB51" s="672"/>
    </row>
    <row r="52" spans="1:28" ht="13.15" customHeight="1" x14ac:dyDescent="0.2">
      <c r="A52" s="265"/>
      <c r="B52" s="405"/>
      <c r="C52" s="448"/>
      <c r="D52" s="266"/>
      <c r="E52" s="266"/>
      <c r="F52" s="182"/>
      <c r="G52" s="24"/>
      <c r="H52" s="241">
        <v>6</v>
      </c>
      <c r="I52" s="22" t="s">
        <v>3838</v>
      </c>
      <c r="J52" s="24">
        <v>250</v>
      </c>
      <c r="K52" s="21">
        <v>43</v>
      </c>
      <c r="L52" s="21">
        <v>60</v>
      </c>
      <c r="M52" s="21">
        <v>81</v>
      </c>
      <c r="N52" s="21"/>
      <c r="O52" s="25">
        <f t="shared" si="2"/>
        <v>61.333333333333336</v>
      </c>
      <c r="P52" s="26">
        <f t="shared" si="3"/>
        <v>0.17037037037037039</v>
      </c>
      <c r="Q52" s="26"/>
      <c r="R52" s="33" t="s">
        <v>1130</v>
      </c>
      <c r="S52" s="24">
        <v>250</v>
      </c>
      <c r="T52" s="21">
        <v>41</v>
      </c>
      <c r="U52" s="21">
        <v>40</v>
      </c>
      <c r="V52" s="21">
        <v>54</v>
      </c>
      <c r="W52" s="21"/>
      <c r="X52" s="25">
        <f t="shared" si="5"/>
        <v>45</v>
      </c>
      <c r="Y52" s="26">
        <f t="shared" si="6"/>
        <v>0.125</v>
      </c>
      <c r="Z52" s="428"/>
      <c r="AA52" s="673"/>
      <c r="AB52" s="672"/>
    </row>
    <row r="53" spans="1:28" ht="13.15" customHeight="1" x14ac:dyDescent="0.2">
      <c r="A53" s="265"/>
      <c r="B53" s="405"/>
      <c r="C53" s="448"/>
      <c r="D53" s="266"/>
      <c r="E53" s="266"/>
      <c r="F53" s="186"/>
      <c r="G53" s="121"/>
      <c r="H53" s="241">
        <v>6</v>
      </c>
      <c r="I53" s="22" t="s">
        <v>629</v>
      </c>
      <c r="J53" s="24">
        <v>250</v>
      </c>
      <c r="K53" s="21">
        <v>13</v>
      </c>
      <c r="L53" s="21">
        <v>19</v>
      </c>
      <c r="M53" s="21">
        <v>14</v>
      </c>
      <c r="N53" s="21"/>
      <c r="O53" s="25">
        <f>(K53+L53+M53)/3</f>
        <v>15.333333333333334</v>
      </c>
      <c r="P53" s="26">
        <f>O53/J53/1.44</f>
        <v>4.2592592592592599E-2</v>
      </c>
      <c r="Q53" s="26"/>
      <c r="R53" s="28" t="s">
        <v>1263</v>
      </c>
      <c r="S53" s="24">
        <v>250</v>
      </c>
      <c r="T53" s="21">
        <v>39</v>
      </c>
      <c r="U53" s="21">
        <v>18</v>
      </c>
      <c r="V53" s="21">
        <v>30</v>
      </c>
      <c r="W53" s="21"/>
      <c r="X53" s="25">
        <f>(T53+U53+V53)/3</f>
        <v>29</v>
      </c>
      <c r="Y53" s="26">
        <f>X53/S53/1.44</f>
        <v>8.0555555555555561E-2</v>
      </c>
      <c r="Z53" s="634"/>
      <c r="AA53" s="673"/>
      <c r="AB53" s="672"/>
    </row>
    <row r="54" spans="1:28" ht="13.5" customHeight="1" thickBot="1" x14ac:dyDescent="0.25">
      <c r="A54" s="267"/>
      <c r="B54" s="406"/>
      <c r="C54" s="449"/>
      <c r="D54" s="268"/>
      <c r="E54" s="269"/>
      <c r="F54" s="184"/>
      <c r="G54" s="70"/>
      <c r="H54" s="245">
        <v>6</v>
      </c>
      <c r="I54" s="84"/>
      <c r="J54" s="83"/>
      <c r="K54" s="85"/>
      <c r="L54" s="85"/>
      <c r="M54" s="85"/>
      <c r="N54" s="85"/>
      <c r="O54" s="86"/>
      <c r="P54" s="87"/>
      <c r="Q54" s="87"/>
      <c r="R54" s="89" t="s">
        <v>3190</v>
      </c>
      <c r="S54" s="83">
        <v>250</v>
      </c>
      <c r="T54" s="85">
        <v>3</v>
      </c>
      <c r="U54" s="85">
        <v>2</v>
      </c>
      <c r="V54" s="85">
        <v>3</v>
      </c>
      <c r="W54" s="85"/>
      <c r="X54" s="86">
        <f t="shared" si="5"/>
        <v>2.6666666666666665</v>
      </c>
      <c r="Y54" s="87">
        <f t="shared" si="6"/>
        <v>7.4074074074074077E-3</v>
      </c>
      <c r="Z54" s="646"/>
      <c r="AA54" s="676"/>
      <c r="AB54" s="674"/>
    </row>
    <row r="55" spans="1:28" s="7" customFormat="1" ht="13.9" customHeight="1" x14ac:dyDescent="0.2">
      <c r="A55" s="260">
        <v>43029</v>
      </c>
      <c r="B55" s="403">
        <v>0.60625000000000007</v>
      </c>
      <c r="C55" s="454">
        <v>1</v>
      </c>
      <c r="D55" s="263">
        <f>(MAX(K55:M55))/J55/1.44</f>
        <v>0.12152777777777778</v>
      </c>
      <c r="E55" s="264">
        <f>(MAX(T55:V55))/S55/1.44</f>
        <v>0.27083333333333337</v>
      </c>
      <c r="F55" s="181" t="s">
        <v>1909</v>
      </c>
      <c r="G55" s="69" t="s">
        <v>3126</v>
      </c>
      <c r="H55" s="240">
        <v>8</v>
      </c>
      <c r="I55" s="35" t="s">
        <v>685</v>
      </c>
      <c r="J55" s="34">
        <v>400</v>
      </c>
      <c r="K55" s="37">
        <v>70</v>
      </c>
      <c r="L55" s="37">
        <v>37</v>
      </c>
      <c r="M55" s="37">
        <v>49</v>
      </c>
      <c r="N55" s="36" t="s">
        <v>4456</v>
      </c>
      <c r="O55" s="37">
        <f t="shared" si="2"/>
        <v>52</v>
      </c>
      <c r="P55" s="38">
        <f t="shared" si="3"/>
        <v>9.027777777777779E-2</v>
      </c>
      <c r="Q55" s="39" t="s">
        <v>983</v>
      </c>
      <c r="R55" s="40" t="s">
        <v>686</v>
      </c>
      <c r="S55" s="34">
        <v>400</v>
      </c>
      <c r="T55" s="37">
        <v>156</v>
      </c>
      <c r="U55" s="37">
        <v>149</v>
      </c>
      <c r="V55" s="37">
        <v>143</v>
      </c>
      <c r="W55" s="36" t="s">
        <v>3822</v>
      </c>
      <c r="X55" s="37">
        <f t="shared" si="5"/>
        <v>149.33333333333334</v>
      </c>
      <c r="Y55" s="38">
        <f t="shared" si="6"/>
        <v>0.2592592592592593</v>
      </c>
      <c r="Z55" s="653" t="s">
        <v>983</v>
      </c>
      <c r="AA55" s="672">
        <f>P55+Y55</f>
        <v>0.34953703703703709</v>
      </c>
      <c r="AB55" s="672">
        <f t="shared" si="4"/>
        <v>346.04629629629625</v>
      </c>
    </row>
    <row r="56" spans="1:28" ht="13.15" customHeight="1" x14ac:dyDescent="0.2">
      <c r="A56" s="265"/>
      <c r="B56" s="405"/>
      <c r="C56" s="448"/>
      <c r="D56" s="266"/>
      <c r="E56" s="266"/>
      <c r="F56" s="182"/>
      <c r="G56" s="24"/>
      <c r="H56" s="241">
        <v>8</v>
      </c>
      <c r="I56" s="22" t="s">
        <v>2012</v>
      </c>
      <c r="J56" s="24">
        <v>400</v>
      </c>
      <c r="K56" s="21">
        <v>5</v>
      </c>
      <c r="L56" s="21">
        <v>6</v>
      </c>
      <c r="M56" s="21">
        <v>3</v>
      </c>
      <c r="N56" s="21"/>
      <c r="O56" s="25">
        <f t="shared" si="2"/>
        <v>4.666666666666667</v>
      </c>
      <c r="P56" s="26">
        <f t="shared" si="3"/>
        <v>8.1018518518518531E-3</v>
      </c>
      <c r="Q56" s="26"/>
      <c r="R56" s="33" t="s">
        <v>2242</v>
      </c>
      <c r="S56" s="24">
        <v>400</v>
      </c>
      <c r="T56" s="21">
        <v>12</v>
      </c>
      <c r="U56" s="21">
        <v>20</v>
      </c>
      <c r="V56" s="21">
        <v>13</v>
      </c>
      <c r="W56" s="21"/>
      <c r="X56" s="25">
        <f t="shared" si="5"/>
        <v>15</v>
      </c>
      <c r="Y56" s="26">
        <f t="shared" si="6"/>
        <v>2.6041666666666668E-2</v>
      </c>
      <c r="Z56" s="428"/>
      <c r="AA56" s="673"/>
      <c r="AB56" s="672"/>
    </row>
    <row r="57" spans="1:28" ht="13.15" customHeight="1" x14ac:dyDescent="0.2">
      <c r="A57" s="265"/>
      <c r="B57" s="405"/>
      <c r="C57" s="448"/>
      <c r="D57" s="266"/>
      <c r="E57" s="266"/>
      <c r="F57" s="182"/>
      <c r="G57" s="24"/>
      <c r="H57" s="241">
        <v>8</v>
      </c>
      <c r="I57" s="22" t="s">
        <v>1864</v>
      </c>
      <c r="J57" s="24">
        <v>400</v>
      </c>
      <c r="K57" s="21">
        <v>0</v>
      </c>
      <c r="L57" s="21">
        <v>0</v>
      </c>
      <c r="M57" s="21">
        <v>0</v>
      </c>
      <c r="N57" s="21"/>
      <c r="O57" s="25">
        <f t="shared" si="2"/>
        <v>0</v>
      </c>
      <c r="P57" s="26">
        <f>O57/J57/1.44</f>
        <v>0</v>
      </c>
      <c r="Q57" s="26"/>
      <c r="R57" s="28" t="s">
        <v>2013</v>
      </c>
      <c r="S57" s="24">
        <v>400</v>
      </c>
      <c r="T57" s="21">
        <v>0</v>
      </c>
      <c r="U57" s="21">
        <v>0</v>
      </c>
      <c r="V57" s="21">
        <v>0</v>
      </c>
      <c r="W57" s="21"/>
      <c r="X57" s="25">
        <f t="shared" si="5"/>
        <v>0</v>
      </c>
      <c r="Y57" s="26">
        <f t="shared" si="6"/>
        <v>0</v>
      </c>
      <c r="Z57" s="428"/>
      <c r="AA57" s="673"/>
      <c r="AB57" s="672"/>
    </row>
    <row r="58" spans="1:28" ht="13.15" customHeight="1" x14ac:dyDescent="0.2">
      <c r="A58" s="265"/>
      <c r="B58" s="405"/>
      <c r="C58" s="448"/>
      <c r="D58" s="266"/>
      <c r="E58" s="266"/>
      <c r="F58" s="182"/>
      <c r="G58" s="24"/>
      <c r="H58" s="241">
        <v>8</v>
      </c>
      <c r="I58" s="22" t="s">
        <v>1132</v>
      </c>
      <c r="J58" s="24">
        <v>400</v>
      </c>
      <c r="K58" s="21">
        <v>27</v>
      </c>
      <c r="L58" s="21">
        <v>12</v>
      </c>
      <c r="M58" s="21">
        <v>18</v>
      </c>
      <c r="N58" s="21"/>
      <c r="O58" s="25">
        <f t="shared" si="2"/>
        <v>19</v>
      </c>
      <c r="P58" s="26">
        <f t="shared" si="3"/>
        <v>3.2986111111111112E-2</v>
      </c>
      <c r="Q58" s="26"/>
      <c r="R58" s="28" t="s">
        <v>2014</v>
      </c>
      <c r="S58" s="24">
        <v>400</v>
      </c>
      <c r="T58" s="21">
        <v>28</v>
      </c>
      <c r="U58" s="21">
        <v>4</v>
      </c>
      <c r="V58" s="21">
        <v>5</v>
      </c>
      <c r="W58" s="21"/>
      <c r="X58" s="25">
        <f t="shared" si="5"/>
        <v>12.333333333333334</v>
      </c>
      <c r="Y58" s="26">
        <f t="shared" si="6"/>
        <v>2.1412037037037038E-2</v>
      </c>
      <c r="Z58" s="428"/>
      <c r="AA58" s="673"/>
      <c r="AB58" s="672"/>
    </row>
    <row r="59" spans="1:28" ht="13.15" customHeight="1" x14ac:dyDescent="0.2">
      <c r="A59" s="265"/>
      <c r="B59" s="405"/>
      <c r="C59" s="448"/>
      <c r="D59" s="266"/>
      <c r="E59" s="266"/>
      <c r="F59" s="182"/>
      <c r="G59" s="24"/>
      <c r="H59" s="241">
        <v>8</v>
      </c>
      <c r="I59" s="22" t="s">
        <v>2011</v>
      </c>
      <c r="J59" s="24">
        <v>400</v>
      </c>
      <c r="K59" s="21">
        <v>0</v>
      </c>
      <c r="L59" s="21">
        <v>0</v>
      </c>
      <c r="M59" s="21">
        <v>0</v>
      </c>
      <c r="N59" s="21"/>
      <c r="O59" s="25">
        <f t="shared" si="2"/>
        <v>0</v>
      </c>
      <c r="P59" s="26">
        <f t="shared" si="3"/>
        <v>0</v>
      </c>
      <c r="Q59" s="26"/>
      <c r="R59" s="28" t="s">
        <v>1526</v>
      </c>
      <c r="S59" s="24">
        <v>400</v>
      </c>
      <c r="T59" s="21">
        <v>45</v>
      </c>
      <c r="U59" s="21">
        <v>49</v>
      </c>
      <c r="V59" s="21">
        <v>61</v>
      </c>
      <c r="W59" s="21"/>
      <c r="X59" s="25">
        <f t="shared" si="5"/>
        <v>51.666666666666664</v>
      </c>
      <c r="Y59" s="26">
        <f t="shared" si="6"/>
        <v>8.969907407407407E-2</v>
      </c>
      <c r="Z59" s="428"/>
      <c r="AA59" s="673"/>
      <c r="AB59" s="672"/>
    </row>
    <row r="60" spans="1:28" ht="13.15" customHeight="1" x14ac:dyDescent="0.2">
      <c r="A60" s="265"/>
      <c r="B60" s="405"/>
      <c r="C60" s="448"/>
      <c r="D60" s="266"/>
      <c r="E60" s="266"/>
      <c r="F60" s="182"/>
      <c r="G60" s="24"/>
      <c r="H60" s="241">
        <v>8</v>
      </c>
      <c r="I60" s="22" t="s">
        <v>753</v>
      </c>
      <c r="J60" s="24">
        <v>400</v>
      </c>
      <c r="K60" s="21"/>
      <c r="L60" s="21"/>
      <c r="M60" s="21"/>
      <c r="N60" s="21"/>
      <c r="O60" s="25">
        <f>(K60+L60+M60)/3</f>
        <v>0</v>
      </c>
      <c r="P60" s="26">
        <f>O60/J60/1.44</f>
        <v>0</v>
      </c>
      <c r="Q60" s="26"/>
      <c r="R60" s="28" t="s">
        <v>1527</v>
      </c>
      <c r="S60" s="24">
        <v>400</v>
      </c>
      <c r="T60" s="21">
        <v>37</v>
      </c>
      <c r="U60" s="21">
        <v>28</v>
      </c>
      <c r="V60" s="21">
        <v>33</v>
      </c>
      <c r="W60" s="21"/>
      <c r="X60" s="25">
        <f t="shared" si="5"/>
        <v>32.666666666666664</v>
      </c>
      <c r="Y60" s="26">
        <f t="shared" si="6"/>
        <v>5.6712962962962965E-2</v>
      </c>
      <c r="Z60" s="428"/>
      <c r="AA60" s="673"/>
      <c r="AB60" s="672"/>
    </row>
    <row r="61" spans="1:28" ht="13.15" customHeight="1" x14ac:dyDescent="0.2">
      <c r="A61" s="265"/>
      <c r="B61" s="405"/>
      <c r="C61" s="448"/>
      <c r="D61" s="266"/>
      <c r="E61" s="266"/>
      <c r="F61" s="186"/>
      <c r="G61" s="121"/>
      <c r="H61" s="244">
        <v>8</v>
      </c>
      <c r="I61" s="128" t="s">
        <v>200</v>
      </c>
      <c r="J61" s="121">
        <v>400</v>
      </c>
      <c r="K61" s="123"/>
      <c r="L61" s="123"/>
      <c r="M61" s="123"/>
      <c r="N61" s="123"/>
      <c r="O61" s="25">
        <f>(K61+L61+M61)/3</f>
        <v>0</v>
      </c>
      <c r="P61" s="26">
        <f>O61/J61/1.44</f>
        <v>0</v>
      </c>
      <c r="Q61" s="125"/>
      <c r="R61" s="126" t="s">
        <v>1865</v>
      </c>
      <c r="S61" s="121">
        <v>400</v>
      </c>
      <c r="T61" s="123">
        <v>14</v>
      </c>
      <c r="U61" s="123">
        <v>19</v>
      </c>
      <c r="V61" s="123">
        <v>15</v>
      </c>
      <c r="W61" s="123"/>
      <c r="X61" s="124">
        <f t="shared" si="5"/>
        <v>16</v>
      </c>
      <c r="Y61" s="125">
        <f t="shared" si="6"/>
        <v>2.777777777777778E-2</v>
      </c>
      <c r="Z61" s="634"/>
      <c r="AA61" s="673"/>
      <c r="AB61" s="672"/>
    </row>
    <row r="62" spans="1:28" ht="13.9" customHeight="1" thickBot="1" x14ac:dyDescent="0.25">
      <c r="A62" s="267"/>
      <c r="B62" s="406"/>
      <c r="C62" s="449"/>
      <c r="D62" s="268"/>
      <c r="E62" s="269"/>
      <c r="F62" s="184"/>
      <c r="G62" s="70"/>
      <c r="H62" s="242">
        <v>8</v>
      </c>
      <c r="I62" s="76"/>
      <c r="J62" s="70">
        <v>400</v>
      </c>
      <c r="K62" s="72"/>
      <c r="L62" s="72"/>
      <c r="M62" s="72"/>
      <c r="N62" s="72"/>
      <c r="O62" s="73"/>
      <c r="P62" s="74"/>
      <c r="Q62" s="74"/>
      <c r="R62" s="75" t="s">
        <v>3825</v>
      </c>
      <c r="S62" s="70">
        <v>400</v>
      </c>
      <c r="T62" s="72">
        <v>7</v>
      </c>
      <c r="U62" s="72">
        <v>8</v>
      </c>
      <c r="V62" s="72">
        <v>4</v>
      </c>
      <c r="W62" s="72"/>
      <c r="X62" s="73">
        <f t="shared" si="5"/>
        <v>6.333333333333333</v>
      </c>
      <c r="Y62" s="74">
        <f t="shared" si="6"/>
        <v>1.0995370370370369E-2</v>
      </c>
      <c r="Z62" s="646"/>
      <c r="AA62" s="673"/>
      <c r="AB62" s="672"/>
    </row>
    <row r="63" spans="1:28" s="7" customFormat="1" ht="13.9" customHeight="1" x14ac:dyDescent="0.2">
      <c r="A63" s="260">
        <v>43034</v>
      </c>
      <c r="B63" s="403">
        <v>0.64236111111111105</v>
      </c>
      <c r="C63" s="454">
        <v>1</v>
      </c>
      <c r="D63" s="263">
        <f>(MAX(K63:M63))/J63/1.44</f>
        <v>0.22045855379188711</v>
      </c>
      <c r="E63" s="264">
        <f>(MAX(T63:V63))/S63/1.44</f>
        <v>0.28880070546737213</v>
      </c>
      <c r="F63" s="181" t="s">
        <v>567</v>
      </c>
      <c r="G63" s="69" t="s">
        <v>3126</v>
      </c>
      <c r="H63" s="240">
        <v>9</v>
      </c>
      <c r="I63" s="35" t="s">
        <v>685</v>
      </c>
      <c r="J63" s="34">
        <v>630</v>
      </c>
      <c r="K63" s="37">
        <v>143</v>
      </c>
      <c r="L63" s="37">
        <v>194</v>
      </c>
      <c r="M63" s="37">
        <v>200</v>
      </c>
      <c r="N63" s="36" t="s">
        <v>3887</v>
      </c>
      <c r="O63" s="37">
        <f t="shared" si="2"/>
        <v>179</v>
      </c>
      <c r="P63" s="38">
        <f t="shared" si="3"/>
        <v>0.19731040564373897</v>
      </c>
      <c r="Q63" s="39" t="s">
        <v>495</v>
      </c>
      <c r="R63" s="40" t="s">
        <v>686</v>
      </c>
      <c r="S63" s="34">
        <v>630</v>
      </c>
      <c r="T63" s="37">
        <v>212</v>
      </c>
      <c r="U63" s="37">
        <v>161</v>
      </c>
      <c r="V63" s="37">
        <v>262</v>
      </c>
      <c r="W63" s="36" t="s">
        <v>3942</v>
      </c>
      <c r="X63" s="37">
        <f t="shared" si="5"/>
        <v>211.66666666666666</v>
      </c>
      <c r="Y63" s="38">
        <f t="shared" si="6"/>
        <v>0.2333186360964139</v>
      </c>
      <c r="Z63" s="653" t="s">
        <v>655</v>
      </c>
      <c r="AA63" s="671">
        <f>P63+Y63</f>
        <v>0.43062904174015287</v>
      </c>
      <c r="AB63" s="671">
        <f t="shared" si="4"/>
        <v>477.0759259259259</v>
      </c>
    </row>
    <row r="64" spans="1:28" ht="13.15" customHeight="1" x14ac:dyDescent="0.2">
      <c r="A64" s="265"/>
      <c r="B64" s="405"/>
      <c r="C64" s="448"/>
      <c r="D64" s="266"/>
      <c r="E64" s="266"/>
      <c r="F64" s="182"/>
      <c r="G64" s="24"/>
      <c r="H64" s="241">
        <v>9</v>
      </c>
      <c r="I64" s="22" t="s">
        <v>1217</v>
      </c>
      <c r="J64" s="24">
        <v>630</v>
      </c>
      <c r="K64" s="21"/>
      <c r="L64" s="21"/>
      <c r="M64" s="21"/>
      <c r="N64" s="21"/>
      <c r="O64" s="25">
        <f t="shared" si="2"/>
        <v>0</v>
      </c>
      <c r="P64" s="26">
        <f t="shared" si="3"/>
        <v>0</v>
      </c>
      <c r="Q64" s="26"/>
      <c r="R64" s="28" t="s">
        <v>446</v>
      </c>
      <c r="S64" s="24">
        <v>630</v>
      </c>
      <c r="T64" s="21"/>
      <c r="U64" s="21"/>
      <c r="V64" s="21"/>
      <c r="W64" s="21"/>
      <c r="X64" s="25">
        <f t="shared" si="5"/>
        <v>0</v>
      </c>
      <c r="Y64" s="26">
        <f t="shared" si="6"/>
        <v>0</v>
      </c>
      <c r="Z64" s="428"/>
      <c r="AA64" s="673"/>
      <c r="AB64" s="672"/>
    </row>
    <row r="65" spans="1:28" ht="13.15" customHeight="1" x14ac:dyDescent="0.2">
      <c r="A65" s="265"/>
      <c r="B65" s="405"/>
      <c r="C65" s="448"/>
      <c r="D65" s="266"/>
      <c r="E65" s="266"/>
      <c r="F65" s="182"/>
      <c r="G65" s="24"/>
      <c r="H65" s="241">
        <v>9</v>
      </c>
      <c r="I65" s="22" t="s">
        <v>1218</v>
      </c>
      <c r="J65" s="24">
        <v>630</v>
      </c>
      <c r="K65" s="21"/>
      <c r="L65" s="21"/>
      <c r="M65" s="21"/>
      <c r="N65" s="21"/>
      <c r="O65" s="25">
        <f t="shared" si="2"/>
        <v>0</v>
      </c>
      <c r="P65" s="26">
        <f t="shared" si="3"/>
        <v>0</v>
      </c>
      <c r="Q65" s="26"/>
      <c r="R65" s="33" t="s">
        <v>1220</v>
      </c>
      <c r="S65" s="24">
        <v>630</v>
      </c>
      <c r="T65" s="21"/>
      <c r="U65" s="21"/>
      <c r="V65" s="21"/>
      <c r="W65" s="21"/>
      <c r="X65" s="25">
        <f t="shared" si="5"/>
        <v>0</v>
      </c>
      <c r="Y65" s="26">
        <f t="shared" si="6"/>
        <v>0</v>
      </c>
      <c r="Z65" s="428"/>
      <c r="AA65" s="673"/>
      <c r="AB65" s="672"/>
    </row>
    <row r="66" spans="1:28" ht="13.15" customHeight="1" x14ac:dyDescent="0.2">
      <c r="A66" s="265"/>
      <c r="B66" s="405"/>
      <c r="C66" s="448"/>
      <c r="D66" s="266"/>
      <c r="E66" s="266"/>
      <c r="F66" s="182"/>
      <c r="G66" s="24"/>
      <c r="H66" s="241">
        <v>9</v>
      </c>
      <c r="I66" s="22" t="s">
        <v>1798</v>
      </c>
      <c r="J66" s="24">
        <v>630</v>
      </c>
      <c r="K66" s="21"/>
      <c r="L66" s="21"/>
      <c r="M66" s="21"/>
      <c r="N66" s="21"/>
      <c r="O66" s="25">
        <f t="shared" si="2"/>
        <v>0</v>
      </c>
      <c r="P66" s="26">
        <f t="shared" si="3"/>
        <v>0</v>
      </c>
      <c r="Q66" s="26"/>
      <c r="R66" s="28" t="s">
        <v>1219</v>
      </c>
      <c r="S66" s="24">
        <v>630</v>
      </c>
      <c r="T66" s="21"/>
      <c r="U66" s="21"/>
      <c r="V66" s="21"/>
      <c r="W66" s="21"/>
      <c r="X66" s="25">
        <f t="shared" si="5"/>
        <v>0</v>
      </c>
      <c r="Y66" s="26">
        <f t="shared" si="6"/>
        <v>0</v>
      </c>
      <c r="Z66" s="428"/>
      <c r="AA66" s="673"/>
      <c r="AB66" s="672"/>
    </row>
    <row r="67" spans="1:28" ht="13.15" customHeight="1" x14ac:dyDescent="0.2">
      <c r="A67" s="265"/>
      <c r="B67" s="405"/>
      <c r="C67" s="448"/>
      <c r="D67" s="266"/>
      <c r="E67" s="266"/>
      <c r="F67" s="182"/>
      <c r="G67" s="24"/>
      <c r="H67" s="241">
        <v>9</v>
      </c>
      <c r="I67" s="23" t="s">
        <v>1221</v>
      </c>
      <c r="J67" s="24">
        <v>630</v>
      </c>
      <c r="K67" s="21"/>
      <c r="L67" s="21"/>
      <c r="M67" s="21"/>
      <c r="N67" s="21"/>
      <c r="O67" s="25">
        <f t="shared" si="2"/>
        <v>0</v>
      </c>
      <c r="P67" s="26">
        <f t="shared" si="3"/>
        <v>0</v>
      </c>
      <c r="Q67" s="26"/>
      <c r="R67" s="28" t="s">
        <v>2021</v>
      </c>
      <c r="S67" s="24">
        <v>630</v>
      </c>
      <c r="T67" s="21"/>
      <c r="U67" s="21"/>
      <c r="V67" s="21"/>
      <c r="W67" s="21"/>
      <c r="X67" s="25">
        <f t="shared" si="5"/>
        <v>0</v>
      </c>
      <c r="Y67" s="26">
        <f t="shared" si="6"/>
        <v>0</v>
      </c>
      <c r="Z67" s="428"/>
      <c r="AA67" s="673"/>
      <c r="AB67" s="672"/>
    </row>
    <row r="68" spans="1:28" ht="13.15" customHeight="1" x14ac:dyDescent="0.2">
      <c r="A68" s="265"/>
      <c r="B68" s="405"/>
      <c r="C68" s="448"/>
      <c r="D68" s="266"/>
      <c r="E68" s="266"/>
      <c r="F68" s="182"/>
      <c r="G68" s="24"/>
      <c r="H68" s="241">
        <v>9</v>
      </c>
      <c r="I68" s="23" t="s">
        <v>2018</v>
      </c>
      <c r="J68" s="24">
        <v>630</v>
      </c>
      <c r="K68" s="21"/>
      <c r="L68" s="21"/>
      <c r="M68" s="21"/>
      <c r="N68" s="21"/>
      <c r="O68" s="25">
        <f t="shared" si="2"/>
        <v>0</v>
      </c>
      <c r="P68" s="26">
        <f t="shared" si="3"/>
        <v>0</v>
      </c>
      <c r="Q68" s="26"/>
      <c r="R68" s="28" t="s">
        <v>447</v>
      </c>
      <c r="S68" s="24">
        <v>630</v>
      </c>
      <c r="T68" s="21"/>
      <c r="U68" s="21"/>
      <c r="V68" s="21"/>
      <c r="W68" s="21"/>
      <c r="X68" s="25">
        <f t="shared" si="5"/>
        <v>0</v>
      </c>
      <c r="Y68" s="26">
        <f t="shared" si="6"/>
        <v>0</v>
      </c>
      <c r="Z68" s="428"/>
      <c r="AA68" s="673"/>
      <c r="AB68" s="672"/>
    </row>
    <row r="69" spans="1:28" ht="13.15" customHeight="1" x14ac:dyDescent="0.2">
      <c r="A69" s="265"/>
      <c r="B69" s="405"/>
      <c r="C69" s="448"/>
      <c r="D69" s="266"/>
      <c r="E69" s="266"/>
      <c r="F69" s="182"/>
      <c r="G69" s="24"/>
      <c r="H69" s="241">
        <v>9</v>
      </c>
      <c r="I69" s="23" t="s">
        <v>871</v>
      </c>
      <c r="J69" s="24">
        <v>630</v>
      </c>
      <c r="K69" s="21"/>
      <c r="L69" s="21"/>
      <c r="M69" s="21"/>
      <c r="N69" s="21"/>
      <c r="O69" s="25">
        <f t="shared" si="2"/>
        <v>0</v>
      </c>
      <c r="P69" s="26">
        <f t="shared" si="3"/>
        <v>0</v>
      </c>
      <c r="Q69" s="26"/>
      <c r="R69" s="28" t="s">
        <v>871</v>
      </c>
      <c r="S69" s="24">
        <v>630</v>
      </c>
      <c r="T69" s="21"/>
      <c r="U69" s="21"/>
      <c r="V69" s="21"/>
      <c r="W69" s="21"/>
      <c r="X69" s="25">
        <f t="shared" si="5"/>
        <v>0</v>
      </c>
      <c r="Y69" s="26">
        <f t="shared" si="6"/>
        <v>0</v>
      </c>
      <c r="Z69" s="428"/>
      <c r="AA69" s="673"/>
      <c r="AB69" s="672"/>
    </row>
    <row r="70" spans="1:28" ht="13.15" customHeight="1" x14ac:dyDescent="0.2">
      <c r="A70" s="265"/>
      <c r="B70" s="405"/>
      <c r="C70" s="448"/>
      <c r="D70" s="266"/>
      <c r="E70" s="266"/>
      <c r="F70" s="182"/>
      <c r="G70" s="24"/>
      <c r="H70" s="241">
        <v>9</v>
      </c>
      <c r="I70" s="23" t="s">
        <v>1799</v>
      </c>
      <c r="J70" s="24">
        <v>630</v>
      </c>
      <c r="K70" s="21"/>
      <c r="L70" s="21"/>
      <c r="M70" s="21"/>
      <c r="N70" s="21"/>
      <c r="O70" s="25">
        <f t="shared" si="2"/>
        <v>0</v>
      </c>
      <c r="P70" s="26">
        <f t="shared" si="3"/>
        <v>0</v>
      </c>
      <c r="Q70" s="26"/>
      <c r="R70" s="28" t="s">
        <v>1416</v>
      </c>
      <c r="S70" s="24">
        <v>630</v>
      </c>
      <c r="T70" s="21"/>
      <c r="U70" s="21"/>
      <c r="V70" s="21"/>
      <c r="W70" s="21"/>
      <c r="X70" s="25">
        <f t="shared" si="5"/>
        <v>0</v>
      </c>
      <c r="Y70" s="26">
        <f t="shared" si="6"/>
        <v>0</v>
      </c>
      <c r="Z70" s="428"/>
      <c r="AA70" s="673"/>
      <c r="AB70" s="672"/>
    </row>
    <row r="71" spans="1:28" ht="13.15" customHeight="1" x14ac:dyDescent="0.2">
      <c r="A71" s="265"/>
      <c r="B71" s="405"/>
      <c r="C71" s="448"/>
      <c r="D71" s="266"/>
      <c r="E71" s="266"/>
      <c r="F71" s="182"/>
      <c r="G71" s="24"/>
      <c r="H71" s="241">
        <v>9</v>
      </c>
      <c r="I71" s="22" t="s">
        <v>1800</v>
      </c>
      <c r="J71" s="24">
        <v>630</v>
      </c>
      <c r="K71" s="21"/>
      <c r="L71" s="21"/>
      <c r="M71" s="21"/>
      <c r="N71" s="21"/>
      <c r="O71" s="25">
        <f t="shared" si="2"/>
        <v>0</v>
      </c>
      <c r="P71" s="26">
        <f t="shared" si="3"/>
        <v>0</v>
      </c>
      <c r="Q71" s="26"/>
      <c r="R71" s="28" t="s">
        <v>1418</v>
      </c>
      <c r="S71" s="24">
        <v>630</v>
      </c>
      <c r="T71" s="21"/>
      <c r="U71" s="21"/>
      <c r="V71" s="21"/>
      <c r="W71" s="21"/>
      <c r="X71" s="25">
        <f t="shared" si="5"/>
        <v>0</v>
      </c>
      <c r="Y71" s="26">
        <f t="shared" si="6"/>
        <v>0</v>
      </c>
      <c r="Z71" s="428"/>
      <c r="AA71" s="673"/>
      <c r="AB71" s="672"/>
    </row>
    <row r="72" spans="1:28" ht="13.15" customHeight="1" x14ac:dyDescent="0.2">
      <c r="A72" s="265"/>
      <c r="B72" s="405"/>
      <c r="C72" s="448"/>
      <c r="D72" s="266"/>
      <c r="E72" s="266"/>
      <c r="F72" s="182"/>
      <c r="G72" s="24"/>
      <c r="H72" s="241">
        <v>9</v>
      </c>
      <c r="I72" s="22" t="s">
        <v>2016</v>
      </c>
      <c r="J72" s="24">
        <v>630</v>
      </c>
      <c r="K72" s="21"/>
      <c r="L72" s="21"/>
      <c r="M72" s="21"/>
      <c r="N72" s="21"/>
      <c r="O72" s="25">
        <f t="shared" si="2"/>
        <v>0</v>
      </c>
      <c r="P72" s="26">
        <f t="shared" si="3"/>
        <v>0</v>
      </c>
      <c r="Q72" s="26"/>
      <c r="R72" s="28" t="s">
        <v>1417</v>
      </c>
      <c r="S72" s="24">
        <v>630</v>
      </c>
      <c r="T72" s="21"/>
      <c r="U72" s="21"/>
      <c r="V72" s="21"/>
      <c r="W72" s="21"/>
      <c r="X72" s="25">
        <f t="shared" si="5"/>
        <v>0</v>
      </c>
      <c r="Y72" s="26">
        <f t="shared" si="6"/>
        <v>0</v>
      </c>
      <c r="Z72" s="428"/>
      <c r="AA72" s="673"/>
      <c r="AB72" s="672"/>
    </row>
    <row r="73" spans="1:28" ht="13.15" customHeight="1" x14ac:dyDescent="0.2">
      <c r="A73" s="265"/>
      <c r="B73" s="405"/>
      <c r="C73" s="448"/>
      <c r="D73" s="266"/>
      <c r="E73" s="266"/>
      <c r="F73" s="182"/>
      <c r="G73" s="24"/>
      <c r="H73" s="241">
        <v>9</v>
      </c>
      <c r="I73" s="22" t="s">
        <v>2017</v>
      </c>
      <c r="J73" s="24">
        <v>630</v>
      </c>
      <c r="K73" s="21"/>
      <c r="L73" s="21"/>
      <c r="M73" s="21"/>
      <c r="N73" s="21"/>
      <c r="O73" s="25">
        <f>(K73+L73+M73)/3</f>
        <v>0</v>
      </c>
      <c r="P73" s="26">
        <f t="shared" si="3"/>
        <v>0</v>
      </c>
      <c r="Q73" s="26"/>
      <c r="R73" s="28" t="s">
        <v>2017</v>
      </c>
      <c r="S73" s="24">
        <v>630</v>
      </c>
      <c r="T73" s="21"/>
      <c r="U73" s="21"/>
      <c r="V73" s="21"/>
      <c r="W73" s="21"/>
      <c r="X73" s="25">
        <f>(T73+U73+V73)/3</f>
        <v>0</v>
      </c>
      <c r="Y73" s="26">
        <f>X73/S73/1.44</f>
        <v>0</v>
      </c>
      <c r="Z73" s="428"/>
      <c r="AA73" s="673"/>
      <c r="AB73" s="672"/>
    </row>
    <row r="74" spans="1:28" ht="13.15" customHeight="1" x14ac:dyDescent="0.2">
      <c r="A74" s="265"/>
      <c r="B74" s="405"/>
      <c r="C74" s="448"/>
      <c r="D74" s="266"/>
      <c r="E74" s="266"/>
      <c r="F74" s="182"/>
      <c r="G74" s="24"/>
      <c r="H74" s="241">
        <v>9</v>
      </c>
      <c r="I74" s="22" t="s">
        <v>2019</v>
      </c>
      <c r="J74" s="24">
        <v>630</v>
      </c>
      <c r="K74" s="21"/>
      <c r="L74" s="21"/>
      <c r="M74" s="21"/>
      <c r="N74" s="21"/>
      <c r="O74" s="25">
        <f t="shared" si="2"/>
        <v>0</v>
      </c>
      <c r="P74" s="26">
        <f t="shared" si="3"/>
        <v>0</v>
      </c>
      <c r="Q74" s="26"/>
      <c r="R74" s="28" t="s">
        <v>2019</v>
      </c>
      <c r="S74" s="24">
        <v>630</v>
      </c>
      <c r="T74" s="21"/>
      <c r="U74" s="21"/>
      <c r="V74" s="21"/>
      <c r="W74" s="21"/>
      <c r="X74" s="25">
        <f t="shared" si="5"/>
        <v>0</v>
      </c>
      <c r="Y74" s="26">
        <f t="shared" si="6"/>
        <v>0</v>
      </c>
      <c r="Z74" s="428"/>
      <c r="AA74" s="673"/>
      <c r="AB74" s="672"/>
    </row>
    <row r="75" spans="1:28" ht="13.9" customHeight="1" thickBot="1" x14ac:dyDescent="0.25">
      <c r="A75" s="267"/>
      <c r="B75" s="406"/>
      <c r="C75" s="449"/>
      <c r="D75" s="268"/>
      <c r="E75" s="269"/>
      <c r="F75" s="184"/>
      <c r="G75" s="70"/>
      <c r="H75" s="242">
        <v>9</v>
      </c>
      <c r="I75" s="76" t="s">
        <v>2020</v>
      </c>
      <c r="J75" s="70">
        <v>630</v>
      </c>
      <c r="K75" s="72"/>
      <c r="L75" s="72"/>
      <c r="M75" s="72"/>
      <c r="N75" s="72"/>
      <c r="O75" s="73">
        <f t="shared" si="2"/>
        <v>0</v>
      </c>
      <c r="P75" s="74">
        <f t="shared" si="3"/>
        <v>0</v>
      </c>
      <c r="Q75" s="74"/>
      <c r="R75" s="75"/>
      <c r="S75" s="70"/>
      <c r="T75" s="72"/>
      <c r="U75" s="72"/>
      <c r="V75" s="72"/>
      <c r="W75" s="72"/>
      <c r="X75" s="73"/>
      <c r="Y75" s="74"/>
      <c r="Z75" s="646"/>
      <c r="AA75" s="676"/>
      <c r="AB75" s="674"/>
    </row>
    <row r="76" spans="1:28" s="7" customFormat="1" ht="13.9" customHeight="1" x14ac:dyDescent="0.2">
      <c r="A76" s="270">
        <v>43020</v>
      </c>
      <c r="B76" s="407">
        <v>0.4513888888888889</v>
      </c>
      <c r="C76" s="450">
        <v>0</v>
      </c>
      <c r="D76" s="263">
        <f>(MAX(K76:M76))/J76/1.44</f>
        <v>8.611111111111111E-2</v>
      </c>
      <c r="E76" s="264">
        <f>(MAX(T76:V76))/S76/1.44</f>
        <v>0</v>
      </c>
      <c r="F76" s="181" t="s">
        <v>1909</v>
      </c>
      <c r="G76" s="69" t="s">
        <v>3136</v>
      </c>
      <c r="H76" s="240">
        <v>10</v>
      </c>
      <c r="I76" s="35" t="s">
        <v>685</v>
      </c>
      <c r="J76" s="34">
        <v>250</v>
      </c>
      <c r="K76" s="37">
        <v>31</v>
      </c>
      <c r="L76" s="37">
        <v>15</v>
      </c>
      <c r="M76" s="37">
        <v>11</v>
      </c>
      <c r="N76" s="36" t="s">
        <v>3840</v>
      </c>
      <c r="O76" s="37">
        <f t="shared" si="2"/>
        <v>19</v>
      </c>
      <c r="P76" s="38">
        <f t="shared" si="3"/>
        <v>5.2777777777777778E-2</v>
      </c>
      <c r="Q76" s="39" t="s">
        <v>492</v>
      </c>
      <c r="R76" s="40" t="s">
        <v>686</v>
      </c>
      <c r="S76" s="34">
        <v>250</v>
      </c>
      <c r="T76" s="37">
        <v>0</v>
      </c>
      <c r="U76" s="37">
        <v>0</v>
      </c>
      <c r="V76" s="37">
        <v>0</v>
      </c>
      <c r="W76" s="36" t="s">
        <v>4143</v>
      </c>
      <c r="X76" s="37">
        <f t="shared" si="5"/>
        <v>0</v>
      </c>
      <c r="Y76" s="38">
        <f t="shared" si="6"/>
        <v>0</v>
      </c>
      <c r="Z76" s="653" t="s">
        <v>492</v>
      </c>
      <c r="AA76" s="672">
        <f>P76+Y76</f>
        <v>5.2777777777777778E-2</v>
      </c>
      <c r="AB76" s="672">
        <f t="shared" ref="AB76:AB139" si="7">IF(AA76 &gt;1,0,(((J76+S76)*0.95)-((J76+S76)*0.95)*AA76)*0.7)</f>
        <v>314.95138888888886</v>
      </c>
    </row>
    <row r="77" spans="1:28" s="7" customFormat="1" ht="13.15" customHeight="1" x14ac:dyDescent="0.2">
      <c r="A77" s="265"/>
      <c r="B77" s="405"/>
      <c r="C77" s="448"/>
      <c r="D77" s="266"/>
      <c r="E77" s="266"/>
      <c r="F77" s="187"/>
      <c r="G77" s="22"/>
      <c r="H77" s="241">
        <v>10</v>
      </c>
      <c r="I77" s="22" t="s">
        <v>94</v>
      </c>
      <c r="J77" s="24">
        <v>250</v>
      </c>
      <c r="K77" s="21"/>
      <c r="L77" s="21"/>
      <c r="M77" s="21"/>
      <c r="N77" s="21"/>
      <c r="O77" s="25">
        <f t="shared" si="2"/>
        <v>0</v>
      </c>
      <c r="P77" s="26">
        <f t="shared" si="3"/>
        <v>0</v>
      </c>
      <c r="Q77" s="27"/>
      <c r="R77" s="28" t="s">
        <v>843</v>
      </c>
      <c r="S77" s="24">
        <v>250</v>
      </c>
      <c r="T77" s="21"/>
      <c r="U77" s="21"/>
      <c r="V77" s="21"/>
      <c r="W77" s="21"/>
      <c r="X77" s="25"/>
      <c r="Y77" s="26"/>
      <c r="Z77" s="654"/>
      <c r="AA77" s="673"/>
      <c r="AB77" s="672"/>
    </row>
    <row r="78" spans="1:28" s="7" customFormat="1" ht="13.15" customHeight="1" x14ac:dyDescent="0.2">
      <c r="A78" s="265"/>
      <c r="B78" s="405"/>
      <c r="C78" s="448"/>
      <c r="D78" s="266"/>
      <c r="E78" s="266"/>
      <c r="F78" s="187"/>
      <c r="G78" s="22"/>
      <c r="H78" s="241">
        <v>10</v>
      </c>
      <c r="I78" s="22" t="s">
        <v>1967</v>
      </c>
      <c r="J78" s="24">
        <v>250</v>
      </c>
      <c r="K78" s="21"/>
      <c r="L78" s="21"/>
      <c r="M78" s="21"/>
      <c r="N78" s="21"/>
      <c r="O78" s="25">
        <f t="shared" si="2"/>
        <v>0</v>
      </c>
      <c r="P78" s="26">
        <f t="shared" si="3"/>
        <v>0</v>
      </c>
      <c r="Q78" s="27"/>
      <c r="R78" s="28" t="s">
        <v>96</v>
      </c>
      <c r="S78" s="24">
        <v>250</v>
      </c>
      <c r="T78" s="21"/>
      <c r="U78" s="21"/>
      <c r="V78" s="21"/>
      <c r="W78" s="21"/>
      <c r="X78" s="25"/>
      <c r="Y78" s="26"/>
      <c r="Z78" s="654"/>
      <c r="AA78" s="673"/>
      <c r="AB78" s="672"/>
    </row>
    <row r="79" spans="1:28" s="7" customFormat="1" ht="13.15" customHeight="1" x14ac:dyDescent="0.2">
      <c r="A79" s="265"/>
      <c r="B79" s="405"/>
      <c r="C79" s="448"/>
      <c r="D79" s="266"/>
      <c r="E79" s="266"/>
      <c r="F79" s="187"/>
      <c r="G79" s="22"/>
      <c r="H79" s="241">
        <v>10</v>
      </c>
      <c r="I79" s="22" t="s">
        <v>3747</v>
      </c>
      <c r="J79" s="24">
        <v>250</v>
      </c>
      <c r="K79" s="21"/>
      <c r="L79" s="21"/>
      <c r="M79" s="21"/>
      <c r="N79" s="21"/>
      <c r="O79" s="25">
        <f t="shared" si="2"/>
        <v>0</v>
      </c>
      <c r="P79" s="26">
        <f t="shared" si="3"/>
        <v>0</v>
      </c>
      <c r="Q79" s="27"/>
      <c r="R79" s="28"/>
      <c r="S79" s="24"/>
      <c r="T79" s="21"/>
      <c r="U79" s="21"/>
      <c r="V79" s="21"/>
      <c r="W79" s="21"/>
      <c r="X79" s="25"/>
      <c r="Y79" s="26"/>
      <c r="Z79" s="654"/>
      <c r="AA79" s="673"/>
      <c r="AB79" s="672"/>
    </row>
    <row r="80" spans="1:28" s="7" customFormat="1" ht="13.15" customHeight="1" x14ac:dyDescent="0.2">
      <c r="A80" s="265"/>
      <c r="B80" s="405"/>
      <c r="C80" s="448"/>
      <c r="D80" s="266"/>
      <c r="E80" s="266"/>
      <c r="F80" s="187"/>
      <c r="G80" s="22"/>
      <c r="H80" s="241">
        <v>10</v>
      </c>
      <c r="I80" s="22" t="s">
        <v>3748</v>
      </c>
      <c r="J80" s="24">
        <v>250</v>
      </c>
      <c r="K80" s="21"/>
      <c r="L80" s="21"/>
      <c r="M80" s="21"/>
      <c r="N80" s="21"/>
      <c r="O80" s="25">
        <f t="shared" si="2"/>
        <v>0</v>
      </c>
      <c r="P80" s="26">
        <f t="shared" si="3"/>
        <v>0</v>
      </c>
      <c r="Q80" s="27"/>
      <c r="R80" s="28" t="s">
        <v>97</v>
      </c>
      <c r="S80" s="24">
        <v>250</v>
      </c>
      <c r="T80" s="21"/>
      <c r="U80" s="21"/>
      <c r="V80" s="21"/>
      <c r="W80" s="21"/>
      <c r="X80" s="25"/>
      <c r="Y80" s="26"/>
      <c r="Z80" s="654"/>
      <c r="AA80" s="673"/>
      <c r="AB80" s="672"/>
    </row>
    <row r="81" spans="1:28" s="7" customFormat="1" ht="13.9" customHeight="1" thickBot="1" x14ac:dyDescent="0.25">
      <c r="A81" s="267"/>
      <c r="B81" s="406"/>
      <c r="C81" s="449"/>
      <c r="D81" s="268"/>
      <c r="E81" s="269"/>
      <c r="F81" s="189"/>
      <c r="G81" s="76"/>
      <c r="H81" s="242">
        <v>10</v>
      </c>
      <c r="I81" s="76" t="s">
        <v>3749</v>
      </c>
      <c r="J81" s="70">
        <v>250</v>
      </c>
      <c r="K81" s="72"/>
      <c r="L81" s="72"/>
      <c r="M81" s="72"/>
      <c r="N81" s="72"/>
      <c r="O81" s="73">
        <f t="shared" si="2"/>
        <v>0</v>
      </c>
      <c r="P81" s="74">
        <f t="shared" si="3"/>
        <v>0</v>
      </c>
      <c r="Q81" s="80"/>
      <c r="R81" s="75"/>
      <c r="S81" s="70"/>
      <c r="T81" s="72"/>
      <c r="U81" s="72"/>
      <c r="V81" s="72"/>
      <c r="W81" s="72"/>
      <c r="X81" s="73"/>
      <c r="Y81" s="74"/>
      <c r="Z81" s="655"/>
      <c r="AA81" s="673"/>
      <c r="AB81" s="672"/>
    </row>
    <row r="82" spans="1:28" s="7" customFormat="1" ht="13.9" customHeight="1" x14ac:dyDescent="0.2">
      <c r="A82" s="270">
        <v>43020</v>
      </c>
      <c r="B82" s="407">
        <v>0.51458333333333328</v>
      </c>
      <c r="C82" s="450">
        <v>1</v>
      </c>
      <c r="D82" s="291">
        <f>(MAX(K82:M82))/J82/1.44</f>
        <v>0.18628747795414463</v>
      </c>
      <c r="E82" s="272">
        <f>(MAX(T82:V82))/S82/1.44</f>
        <v>0.38690476190476192</v>
      </c>
      <c r="F82" s="181" t="s">
        <v>1909</v>
      </c>
      <c r="G82" s="69" t="s">
        <v>3136</v>
      </c>
      <c r="H82" s="240">
        <v>11</v>
      </c>
      <c r="I82" s="35" t="s">
        <v>685</v>
      </c>
      <c r="J82" s="34">
        <v>630</v>
      </c>
      <c r="K82" s="37">
        <v>169</v>
      </c>
      <c r="L82" s="37">
        <v>162</v>
      </c>
      <c r="M82" s="37">
        <v>143</v>
      </c>
      <c r="N82" s="36" t="s">
        <v>5023</v>
      </c>
      <c r="O82" s="37">
        <f t="shared" si="2"/>
        <v>158</v>
      </c>
      <c r="P82" s="38">
        <f t="shared" si="3"/>
        <v>0.17416225749559083</v>
      </c>
      <c r="Q82" s="39" t="s">
        <v>492</v>
      </c>
      <c r="R82" s="40" t="s">
        <v>686</v>
      </c>
      <c r="S82" s="34">
        <v>630</v>
      </c>
      <c r="T82" s="37">
        <v>286</v>
      </c>
      <c r="U82" s="37">
        <v>351</v>
      </c>
      <c r="V82" s="37">
        <v>299</v>
      </c>
      <c r="W82" s="36" t="s">
        <v>3843</v>
      </c>
      <c r="X82" s="37">
        <f t="shared" si="5"/>
        <v>312</v>
      </c>
      <c r="Y82" s="38">
        <f t="shared" si="6"/>
        <v>0.34391534391534395</v>
      </c>
      <c r="Z82" s="653" t="s">
        <v>492</v>
      </c>
      <c r="AA82" s="671">
        <f>P82+Y82</f>
        <v>0.51807760141093473</v>
      </c>
      <c r="AB82" s="671">
        <f t="shared" si="7"/>
        <v>403.80277777777775</v>
      </c>
    </row>
    <row r="83" spans="1:28" ht="13.15" customHeight="1" x14ac:dyDescent="0.2">
      <c r="A83" s="265"/>
      <c r="B83" s="405"/>
      <c r="C83" s="455"/>
      <c r="D83" s="289"/>
      <c r="E83" s="290"/>
      <c r="F83" s="208"/>
      <c r="G83" s="24"/>
      <c r="H83" s="241">
        <v>11</v>
      </c>
      <c r="I83" s="22" t="s">
        <v>1550</v>
      </c>
      <c r="J83" s="24">
        <v>630</v>
      </c>
      <c r="K83" s="21">
        <v>0</v>
      </c>
      <c r="L83" s="21">
        <v>0</v>
      </c>
      <c r="M83" s="21">
        <v>0</v>
      </c>
      <c r="N83" s="21"/>
      <c r="O83" s="25">
        <f t="shared" si="2"/>
        <v>0</v>
      </c>
      <c r="P83" s="26">
        <f t="shared" si="3"/>
        <v>0</v>
      </c>
      <c r="Q83" s="26"/>
      <c r="R83" s="28" t="s">
        <v>1551</v>
      </c>
      <c r="S83" s="24">
        <v>630</v>
      </c>
      <c r="T83" s="21">
        <v>41</v>
      </c>
      <c r="U83" s="21">
        <v>55</v>
      </c>
      <c r="V83" s="21">
        <v>31</v>
      </c>
      <c r="W83" s="21"/>
      <c r="X83" s="25">
        <f t="shared" si="5"/>
        <v>42.333333333333336</v>
      </c>
      <c r="Y83" s="26">
        <f t="shared" si="6"/>
        <v>4.6663727219282775E-2</v>
      </c>
      <c r="Z83" s="428"/>
      <c r="AA83" s="672"/>
      <c r="AB83" s="672"/>
    </row>
    <row r="84" spans="1:28" ht="13.15" customHeight="1" x14ac:dyDescent="0.2">
      <c r="A84" s="265"/>
      <c r="B84" s="405"/>
      <c r="C84" s="455"/>
      <c r="D84" s="289"/>
      <c r="E84" s="290"/>
      <c r="F84" s="208"/>
      <c r="G84" s="24"/>
      <c r="H84" s="241">
        <v>11</v>
      </c>
      <c r="I84" s="23" t="s">
        <v>216</v>
      </c>
      <c r="J84" s="24">
        <v>630</v>
      </c>
      <c r="K84" s="21">
        <v>46</v>
      </c>
      <c r="L84" s="21">
        <v>48</v>
      </c>
      <c r="M84" s="21">
        <v>22</v>
      </c>
      <c r="N84" s="21"/>
      <c r="O84" s="25">
        <f t="shared" si="2"/>
        <v>38.666666666666664</v>
      </c>
      <c r="P84" s="26">
        <f t="shared" si="3"/>
        <v>4.2621987066431513E-2</v>
      </c>
      <c r="Q84" s="26"/>
      <c r="R84" s="28" t="s">
        <v>1104</v>
      </c>
      <c r="S84" s="24">
        <v>630</v>
      </c>
      <c r="T84" s="21">
        <v>36</v>
      </c>
      <c r="U84" s="21">
        <v>56</v>
      </c>
      <c r="V84" s="21">
        <v>43</v>
      </c>
      <c r="W84" s="21"/>
      <c r="X84" s="25">
        <f t="shared" si="5"/>
        <v>45</v>
      </c>
      <c r="Y84" s="26">
        <f t="shared" si="6"/>
        <v>4.96031746031746E-2</v>
      </c>
      <c r="Z84" s="428"/>
      <c r="AA84" s="672"/>
      <c r="AB84" s="672"/>
    </row>
    <row r="85" spans="1:28" ht="13.15" customHeight="1" x14ac:dyDescent="0.2">
      <c r="A85" s="265"/>
      <c r="B85" s="405"/>
      <c r="C85" s="455"/>
      <c r="D85" s="289"/>
      <c r="E85" s="290"/>
      <c r="F85" s="208"/>
      <c r="G85" s="24"/>
      <c r="H85" s="241">
        <v>11</v>
      </c>
      <c r="I85" s="22" t="s">
        <v>2684</v>
      </c>
      <c r="J85" s="24">
        <v>630</v>
      </c>
      <c r="K85" s="21">
        <v>10</v>
      </c>
      <c r="L85" s="21">
        <v>21</v>
      </c>
      <c r="M85" s="21">
        <v>13</v>
      </c>
      <c r="N85" s="21"/>
      <c r="O85" s="25">
        <f t="shared" si="2"/>
        <v>14.666666666666666</v>
      </c>
      <c r="P85" s="26">
        <f t="shared" si="3"/>
        <v>1.6166960611405056E-2</v>
      </c>
      <c r="Q85" s="26"/>
      <c r="R85" s="28" t="s">
        <v>1552</v>
      </c>
      <c r="S85" s="24">
        <v>630</v>
      </c>
      <c r="T85" s="21">
        <v>10</v>
      </c>
      <c r="U85" s="21">
        <v>59</v>
      </c>
      <c r="V85" s="21">
        <v>61</v>
      </c>
      <c r="W85" s="21"/>
      <c r="X85" s="25">
        <f t="shared" si="5"/>
        <v>43.333333333333336</v>
      </c>
      <c r="Y85" s="26">
        <f t="shared" si="6"/>
        <v>4.7766019988242217E-2</v>
      </c>
      <c r="Z85" s="428"/>
      <c r="AA85" s="672"/>
      <c r="AB85" s="672"/>
    </row>
    <row r="86" spans="1:28" ht="13.15" customHeight="1" x14ac:dyDescent="0.2">
      <c r="A86" s="265"/>
      <c r="B86" s="405"/>
      <c r="C86" s="455"/>
      <c r="D86" s="289"/>
      <c r="E86" s="290"/>
      <c r="F86" s="208"/>
      <c r="G86" s="24"/>
      <c r="H86" s="241">
        <v>11</v>
      </c>
      <c r="I86" s="22" t="s">
        <v>1390</v>
      </c>
      <c r="J86" s="24">
        <v>630</v>
      </c>
      <c r="K86" s="21">
        <v>21</v>
      </c>
      <c r="L86" s="21">
        <v>18</v>
      </c>
      <c r="M86" s="21">
        <v>19</v>
      </c>
      <c r="N86" s="21"/>
      <c r="O86" s="25">
        <f t="shared" si="2"/>
        <v>19.333333333333332</v>
      </c>
      <c r="P86" s="26">
        <f t="shared" si="3"/>
        <v>2.1310993533215757E-2</v>
      </c>
      <c r="Q86" s="26"/>
      <c r="R86" s="33" t="s">
        <v>1105</v>
      </c>
      <c r="S86" s="24">
        <v>630</v>
      </c>
      <c r="T86" s="21">
        <v>1</v>
      </c>
      <c r="U86" s="21">
        <v>3</v>
      </c>
      <c r="V86" s="21">
        <v>2</v>
      </c>
      <c r="W86" s="21"/>
      <c r="X86" s="25">
        <f t="shared" si="5"/>
        <v>2</v>
      </c>
      <c r="Y86" s="26">
        <f t="shared" si="6"/>
        <v>2.2045855379188711E-3</v>
      </c>
      <c r="Z86" s="428"/>
      <c r="AA86" s="672"/>
      <c r="AB86" s="672"/>
    </row>
    <row r="87" spans="1:28" ht="13.15" customHeight="1" x14ac:dyDescent="0.2">
      <c r="A87" s="265"/>
      <c r="B87" s="405"/>
      <c r="C87" s="455"/>
      <c r="D87" s="289"/>
      <c r="E87" s="290"/>
      <c r="F87" s="208"/>
      <c r="G87" s="24"/>
      <c r="H87" s="241">
        <v>11</v>
      </c>
      <c r="I87" s="22" t="s">
        <v>1328</v>
      </c>
      <c r="J87" s="24">
        <v>630</v>
      </c>
      <c r="K87" s="21">
        <v>0</v>
      </c>
      <c r="L87" s="21">
        <v>0</v>
      </c>
      <c r="M87" s="21">
        <v>0</v>
      </c>
      <c r="N87" s="21"/>
      <c r="O87" s="25">
        <f t="shared" si="2"/>
        <v>0</v>
      </c>
      <c r="P87" s="26">
        <f t="shared" si="3"/>
        <v>0</v>
      </c>
      <c r="Q87" s="26"/>
      <c r="R87" s="28" t="s">
        <v>217</v>
      </c>
      <c r="S87" s="24">
        <v>630</v>
      </c>
      <c r="T87" s="21">
        <v>0</v>
      </c>
      <c r="U87" s="21">
        <v>0</v>
      </c>
      <c r="V87" s="21">
        <v>0</v>
      </c>
      <c r="W87" s="21"/>
      <c r="X87" s="25">
        <f t="shared" si="5"/>
        <v>0</v>
      </c>
      <c r="Y87" s="26">
        <f t="shared" si="6"/>
        <v>0</v>
      </c>
      <c r="Z87" s="428"/>
      <c r="AA87" s="672"/>
      <c r="AB87" s="672"/>
    </row>
    <row r="88" spans="1:28" ht="13.15" customHeight="1" x14ac:dyDescent="0.2">
      <c r="A88" s="265"/>
      <c r="B88" s="405"/>
      <c r="C88" s="455"/>
      <c r="D88" s="289"/>
      <c r="E88" s="290"/>
      <c r="F88" s="208"/>
      <c r="G88" s="24"/>
      <c r="H88" s="241">
        <v>11</v>
      </c>
      <c r="I88" s="22" t="s">
        <v>1784</v>
      </c>
      <c r="J88" s="24">
        <v>630</v>
      </c>
      <c r="K88" s="21">
        <v>33</v>
      </c>
      <c r="L88" s="21">
        <v>28</v>
      </c>
      <c r="M88" s="21">
        <v>26</v>
      </c>
      <c r="N88" s="21"/>
      <c r="O88" s="25">
        <f t="shared" si="2"/>
        <v>29</v>
      </c>
      <c r="P88" s="26">
        <f t="shared" si="3"/>
        <v>3.1966490299823638E-2</v>
      </c>
      <c r="Q88" s="26"/>
      <c r="R88" s="28" t="s">
        <v>2188</v>
      </c>
      <c r="S88" s="24">
        <v>630</v>
      </c>
      <c r="T88" s="21">
        <v>36</v>
      </c>
      <c r="U88" s="21">
        <v>49</v>
      </c>
      <c r="V88" s="21">
        <v>55</v>
      </c>
      <c r="W88" s="21"/>
      <c r="X88" s="25">
        <f t="shared" si="5"/>
        <v>46.666666666666664</v>
      </c>
      <c r="Y88" s="26">
        <f t="shared" si="6"/>
        <v>5.1440329218106998E-2</v>
      </c>
      <c r="Z88" s="428"/>
      <c r="AA88" s="672"/>
      <c r="AB88" s="672"/>
    </row>
    <row r="89" spans="1:28" ht="13.15" customHeight="1" x14ac:dyDescent="0.2">
      <c r="A89" s="265"/>
      <c r="B89" s="405"/>
      <c r="C89" s="455"/>
      <c r="D89" s="289"/>
      <c r="E89" s="290"/>
      <c r="F89" s="208"/>
      <c r="G89" s="24"/>
      <c r="H89" s="241">
        <v>11</v>
      </c>
      <c r="I89" s="23" t="s">
        <v>1642</v>
      </c>
      <c r="J89" s="24">
        <v>630</v>
      </c>
      <c r="K89" s="21">
        <v>40</v>
      </c>
      <c r="L89" s="21">
        <v>37</v>
      </c>
      <c r="M89" s="21">
        <v>36</v>
      </c>
      <c r="N89" s="21"/>
      <c r="O89" s="25">
        <f t="shared" si="2"/>
        <v>37.666666666666664</v>
      </c>
      <c r="P89" s="26">
        <f t="shared" si="3"/>
        <v>4.1519694297472078E-2</v>
      </c>
      <c r="Q89" s="26"/>
      <c r="R89" s="28" t="s">
        <v>2189</v>
      </c>
      <c r="S89" s="24">
        <v>630</v>
      </c>
      <c r="T89" s="21">
        <v>3</v>
      </c>
      <c r="U89" s="21">
        <v>7</v>
      </c>
      <c r="V89" s="21">
        <v>4</v>
      </c>
      <c r="W89" s="21"/>
      <c r="X89" s="25">
        <f t="shared" si="5"/>
        <v>4.666666666666667</v>
      </c>
      <c r="Y89" s="26">
        <f t="shared" si="6"/>
        <v>5.1440329218106996E-3</v>
      </c>
      <c r="Z89" s="428"/>
      <c r="AA89" s="672"/>
      <c r="AB89" s="672"/>
    </row>
    <row r="90" spans="1:28" ht="13.15" customHeight="1" x14ac:dyDescent="0.2">
      <c r="A90" s="265"/>
      <c r="B90" s="405"/>
      <c r="C90" s="455"/>
      <c r="D90" s="289"/>
      <c r="E90" s="290"/>
      <c r="F90" s="208"/>
      <c r="G90" s="24"/>
      <c r="H90" s="241">
        <v>11</v>
      </c>
      <c r="I90" s="23" t="s">
        <v>1391</v>
      </c>
      <c r="J90" s="24">
        <v>630</v>
      </c>
      <c r="K90" s="21">
        <v>0</v>
      </c>
      <c r="L90" s="21">
        <v>0</v>
      </c>
      <c r="M90" s="21">
        <v>0</v>
      </c>
      <c r="N90" s="21"/>
      <c r="O90" s="25">
        <f t="shared" si="2"/>
        <v>0</v>
      </c>
      <c r="P90" s="26">
        <f t="shared" si="3"/>
        <v>0</v>
      </c>
      <c r="Q90" s="26"/>
      <c r="R90" s="28" t="s">
        <v>2190</v>
      </c>
      <c r="S90" s="24">
        <v>630</v>
      </c>
      <c r="T90" s="21">
        <v>34</v>
      </c>
      <c r="U90" s="21">
        <v>26</v>
      </c>
      <c r="V90" s="21">
        <v>20</v>
      </c>
      <c r="W90" s="21"/>
      <c r="X90" s="25">
        <f>(T89+U89+V89)/3</f>
        <v>4.666666666666667</v>
      </c>
      <c r="Y90" s="26">
        <f t="shared" si="6"/>
        <v>5.1440329218106996E-3</v>
      </c>
      <c r="Z90" s="428"/>
      <c r="AA90" s="672"/>
      <c r="AB90" s="672"/>
    </row>
    <row r="91" spans="1:28" ht="13.15" customHeight="1" x14ac:dyDescent="0.2">
      <c r="A91" s="265"/>
      <c r="B91" s="405"/>
      <c r="C91" s="455"/>
      <c r="D91" s="289"/>
      <c r="E91" s="290"/>
      <c r="F91" s="210"/>
      <c r="G91" s="121"/>
      <c r="H91" s="244">
        <v>11</v>
      </c>
      <c r="I91" s="122" t="s">
        <v>257</v>
      </c>
      <c r="J91" s="121">
        <v>630</v>
      </c>
      <c r="K91" s="123">
        <v>15</v>
      </c>
      <c r="L91" s="123">
        <v>12</v>
      </c>
      <c r="M91" s="123">
        <v>19</v>
      </c>
      <c r="N91" s="123"/>
      <c r="O91" s="124">
        <f>(K91+L91+M91)/3</f>
        <v>15.333333333333334</v>
      </c>
      <c r="P91" s="125">
        <f>O91/J91/1.44</f>
        <v>1.6901822457378014E-2</v>
      </c>
      <c r="Q91" s="125"/>
      <c r="R91" s="126" t="s">
        <v>2191</v>
      </c>
      <c r="S91" s="121">
        <v>630</v>
      </c>
      <c r="T91" s="123">
        <v>63</v>
      </c>
      <c r="U91" s="123">
        <v>48</v>
      </c>
      <c r="V91" s="123">
        <v>36</v>
      </c>
      <c r="W91" s="123"/>
      <c r="X91" s="25">
        <f>(T90+U90+V90)/3</f>
        <v>26.666666666666668</v>
      </c>
      <c r="Y91" s="26">
        <f t="shared" si="6"/>
        <v>2.9394473838918286E-2</v>
      </c>
      <c r="Z91" s="634"/>
      <c r="AA91" s="672"/>
      <c r="AB91" s="672"/>
    </row>
    <row r="92" spans="1:28" ht="13.9" customHeight="1" x14ac:dyDescent="0.2">
      <c r="A92" s="424"/>
      <c r="B92" s="405"/>
      <c r="C92" s="455"/>
      <c r="D92" s="289"/>
      <c r="E92" s="290"/>
      <c r="F92" s="208"/>
      <c r="G92" s="24"/>
      <c r="H92" s="241">
        <v>11</v>
      </c>
      <c r="I92" s="22" t="s">
        <v>1785</v>
      </c>
      <c r="J92" s="24">
        <v>630</v>
      </c>
      <c r="K92" s="21">
        <v>0</v>
      </c>
      <c r="L92" s="21">
        <v>0</v>
      </c>
      <c r="M92" s="21">
        <v>0</v>
      </c>
      <c r="N92" s="21"/>
      <c r="O92" s="25">
        <f>(K92+L92+M92)/3</f>
        <v>0</v>
      </c>
      <c r="P92" s="26">
        <f>O92/J92/1.44</f>
        <v>0</v>
      </c>
      <c r="Q92" s="26"/>
      <c r="R92" s="28" t="s">
        <v>611</v>
      </c>
      <c r="S92" s="24">
        <v>630</v>
      </c>
      <c r="T92" s="21">
        <v>0</v>
      </c>
      <c r="U92" s="21">
        <v>0</v>
      </c>
      <c r="V92" s="21">
        <v>0</v>
      </c>
      <c r="W92" s="21"/>
      <c r="X92" s="25">
        <f>(T89+U89+V89)/3</f>
        <v>4.666666666666667</v>
      </c>
      <c r="Y92" s="26">
        <f>X92/S92/1.44</f>
        <v>5.1440329218106996E-3</v>
      </c>
      <c r="Z92" s="428"/>
      <c r="AA92" s="672"/>
      <c r="AB92" s="672"/>
    </row>
    <row r="93" spans="1:28" ht="13.9" customHeight="1" thickBot="1" x14ac:dyDescent="0.25">
      <c r="A93" s="267"/>
      <c r="B93" s="406"/>
      <c r="C93" s="456"/>
      <c r="D93" s="282"/>
      <c r="E93" s="312"/>
      <c r="F93" s="365"/>
      <c r="G93" s="83"/>
      <c r="H93" s="245">
        <v>11</v>
      </c>
      <c r="I93" s="84"/>
      <c r="J93" s="83"/>
      <c r="K93" s="85"/>
      <c r="L93" s="85"/>
      <c r="M93" s="85"/>
      <c r="N93" s="85"/>
      <c r="O93" s="86"/>
      <c r="P93" s="87"/>
      <c r="Q93" s="87"/>
      <c r="R93" s="89" t="s">
        <v>2685</v>
      </c>
      <c r="S93" s="83">
        <v>630</v>
      </c>
      <c r="T93" s="85">
        <v>67</v>
      </c>
      <c r="U93" s="85">
        <v>52</v>
      </c>
      <c r="V93" s="85">
        <v>40</v>
      </c>
      <c r="W93" s="85"/>
      <c r="X93" s="86">
        <f>(T90+U90+V90)/3</f>
        <v>26.666666666666668</v>
      </c>
      <c r="Y93" s="87">
        <f t="shared" si="6"/>
        <v>2.9394473838918286E-2</v>
      </c>
      <c r="Z93" s="637"/>
      <c r="AA93" s="674"/>
      <c r="AB93" s="674"/>
    </row>
    <row r="94" spans="1:28" ht="13.9" customHeight="1" thickBot="1" x14ac:dyDescent="0.25">
      <c r="A94" s="304">
        <v>43024</v>
      </c>
      <c r="B94" s="404">
        <v>0.40763888888888888</v>
      </c>
      <c r="C94" s="460">
        <v>0</v>
      </c>
      <c r="D94" s="293">
        <f>(MAX(K94:M94))/J94/1.44</f>
        <v>7.2916666666666671E-2</v>
      </c>
      <c r="E94" s="298">
        <f>(MAX(T94:V94))/S94/1.44</f>
        <v>1.0416666666666666E-2</v>
      </c>
      <c r="F94" s="179" t="s">
        <v>1909</v>
      </c>
      <c r="G94" s="92" t="s">
        <v>3136</v>
      </c>
      <c r="H94" s="239">
        <v>12</v>
      </c>
      <c r="I94" s="90" t="s">
        <v>685</v>
      </c>
      <c r="J94" s="92">
        <v>400</v>
      </c>
      <c r="K94" s="93">
        <v>31</v>
      </c>
      <c r="L94" s="93">
        <v>42</v>
      </c>
      <c r="M94" s="93">
        <v>29</v>
      </c>
      <c r="N94" s="93" t="s">
        <v>3959</v>
      </c>
      <c r="O94" s="94">
        <f t="shared" si="2"/>
        <v>34</v>
      </c>
      <c r="P94" s="74">
        <f>O94/J94/1.44</f>
        <v>5.9027777777777783E-2</v>
      </c>
      <c r="Q94" s="95"/>
      <c r="R94" s="97" t="s">
        <v>686</v>
      </c>
      <c r="S94" s="92">
        <v>400</v>
      </c>
      <c r="T94" s="93">
        <v>2</v>
      </c>
      <c r="U94" s="93">
        <v>4</v>
      </c>
      <c r="V94" s="93">
        <v>6</v>
      </c>
      <c r="W94" s="93" t="s">
        <v>3981</v>
      </c>
      <c r="X94" s="73">
        <f>(T91+U91+V91)/3</f>
        <v>49</v>
      </c>
      <c r="Y94" s="74">
        <f t="shared" si="6"/>
        <v>8.5069444444444448E-2</v>
      </c>
      <c r="Z94" s="635"/>
      <c r="AA94" s="672">
        <f>P94+Y94</f>
        <v>0.14409722222222224</v>
      </c>
      <c r="AB94" s="672">
        <f t="shared" si="7"/>
        <v>455.34027777777771</v>
      </c>
    </row>
    <row r="95" spans="1:28" s="7" customFormat="1" ht="13.9" customHeight="1" x14ac:dyDescent="0.2">
      <c r="A95" s="270">
        <v>43035</v>
      </c>
      <c r="B95" s="407">
        <v>0.83819444444444446</v>
      </c>
      <c r="C95" s="450">
        <v>2</v>
      </c>
      <c r="D95" s="263">
        <f>(MAX(K95:M95))/J95/1.44</f>
        <v>0.4670138888888889</v>
      </c>
      <c r="E95" s="264">
        <f>(MAX(T95:V95))/S95/1.44</f>
        <v>0.59027777777777779</v>
      </c>
      <c r="F95" s="181" t="s">
        <v>1909</v>
      </c>
      <c r="G95" s="69" t="s">
        <v>3136</v>
      </c>
      <c r="H95" s="240">
        <v>13</v>
      </c>
      <c r="I95" s="35" t="s">
        <v>685</v>
      </c>
      <c r="J95" s="34">
        <v>400</v>
      </c>
      <c r="K95" s="37">
        <v>220</v>
      </c>
      <c r="L95" s="37">
        <v>269</v>
      </c>
      <c r="M95" s="37">
        <v>200</v>
      </c>
      <c r="N95" s="36" t="s">
        <v>3984</v>
      </c>
      <c r="O95" s="37">
        <f>SUM(K95,L95,M95)/3</f>
        <v>229.66666666666666</v>
      </c>
      <c r="P95" s="38">
        <f t="shared" si="3"/>
        <v>0.3987268518518518</v>
      </c>
      <c r="Q95" s="39" t="s">
        <v>492</v>
      </c>
      <c r="R95" s="40" t="s">
        <v>686</v>
      </c>
      <c r="S95" s="34">
        <v>400</v>
      </c>
      <c r="T95" s="37">
        <v>340</v>
      </c>
      <c r="U95" s="37">
        <v>275</v>
      </c>
      <c r="V95" s="37">
        <v>311</v>
      </c>
      <c r="W95" s="36" t="s">
        <v>4065</v>
      </c>
      <c r="X95" s="37">
        <f t="shared" si="5"/>
        <v>308.66666666666669</v>
      </c>
      <c r="Y95" s="38">
        <f t="shared" si="6"/>
        <v>0.53587962962962965</v>
      </c>
      <c r="Z95" s="653" t="s">
        <v>492</v>
      </c>
      <c r="AA95" s="671">
        <f>P95+Y95</f>
        <v>0.9346064814814814</v>
      </c>
      <c r="AB95" s="671">
        <f t="shared" si="7"/>
        <v>34.78935185185189</v>
      </c>
    </row>
    <row r="96" spans="1:28" ht="13.15" customHeight="1" x14ac:dyDescent="0.2">
      <c r="A96" s="265"/>
      <c r="B96" s="405"/>
      <c r="C96" s="448"/>
      <c r="D96" s="266"/>
      <c r="E96" s="266"/>
      <c r="F96" s="182"/>
      <c r="G96" s="24"/>
      <c r="H96" s="241">
        <v>13</v>
      </c>
      <c r="I96" s="23" t="s">
        <v>874</v>
      </c>
      <c r="J96" s="24">
        <v>400</v>
      </c>
      <c r="K96" s="21">
        <v>10</v>
      </c>
      <c r="L96" s="21">
        <v>37</v>
      </c>
      <c r="M96" s="21">
        <v>18</v>
      </c>
      <c r="N96" s="21"/>
      <c r="O96" s="25">
        <f t="shared" si="2"/>
        <v>21.666666666666668</v>
      </c>
      <c r="P96" s="26">
        <f t="shared" si="3"/>
        <v>3.7615740740740741E-2</v>
      </c>
      <c r="Q96" s="26"/>
      <c r="R96" s="28" t="s">
        <v>2195</v>
      </c>
      <c r="S96" s="24">
        <v>400</v>
      </c>
      <c r="T96" s="21">
        <v>15</v>
      </c>
      <c r="U96" s="21">
        <v>6</v>
      </c>
      <c r="V96" s="21">
        <v>2</v>
      </c>
      <c r="W96" s="21"/>
      <c r="X96" s="25">
        <f t="shared" si="5"/>
        <v>7.666666666666667</v>
      </c>
      <c r="Y96" s="26">
        <f t="shared" si="6"/>
        <v>1.3310185185185187E-2</v>
      </c>
      <c r="Z96" s="428"/>
      <c r="AA96" s="673"/>
      <c r="AB96" s="672"/>
    </row>
    <row r="97" spans="1:28" ht="13.15" customHeight="1" x14ac:dyDescent="0.2">
      <c r="A97" s="265"/>
      <c r="B97" s="405"/>
      <c r="C97" s="448"/>
      <c r="D97" s="266"/>
      <c r="E97" s="266"/>
      <c r="F97" s="182"/>
      <c r="G97" s="24"/>
      <c r="H97" s="241">
        <v>13</v>
      </c>
      <c r="I97" s="22" t="s">
        <v>1956</v>
      </c>
      <c r="J97" s="24">
        <v>400</v>
      </c>
      <c r="K97" s="21">
        <v>35</v>
      </c>
      <c r="L97" s="21">
        <v>34</v>
      </c>
      <c r="M97" s="21">
        <v>31</v>
      </c>
      <c r="N97" s="21"/>
      <c r="O97" s="25">
        <f t="shared" si="2"/>
        <v>33.333333333333336</v>
      </c>
      <c r="P97" s="26">
        <f t="shared" si="3"/>
        <v>5.7870370370370378E-2</v>
      </c>
      <c r="Q97" s="26"/>
      <c r="R97" s="28" t="s">
        <v>2192</v>
      </c>
      <c r="S97" s="24">
        <v>400</v>
      </c>
      <c r="T97" s="21">
        <v>12</v>
      </c>
      <c r="U97" s="21">
        <v>39</v>
      </c>
      <c r="V97" s="21">
        <v>21</v>
      </c>
      <c r="W97" s="21"/>
      <c r="X97" s="25">
        <f t="shared" si="5"/>
        <v>24</v>
      </c>
      <c r="Y97" s="26">
        <f t="shared" si="6"/>
        <v>4.1666666666666664E-2</v>
      </c>
      <c r="Z97" s="428"/>
      <c r="AA97" s="673"/>
      <c r="AB97" s="672"/>
    </row>
    <row r="98" spans="1:28" ht="13.15" customHeight="1" x14ac:dyDescent="0.2">
      <c r="A98" s="265"/>
      <c r="B98" s="405"/>
      <c r="C98" s="448"/>
      <c r="D98" s="266"/>
      <c r="E98" s="266"/>
      <c r="F98" s="182"/>
      <c r="G98" s="24"/>
      <c r="H98" s="241">
        <v>13</v>
      </c>
      <c r="I98" s="23" t="s">
        <v>1053</v>
      </c>
      <c r="J98" s="24">
        <v>400</v>
      </c>
      <c r="K98" s="21">
        <v>0</v>
      </c>
      <c r="L98" s="21">
        <v>0</v>
      </c>
      <c r="M98" s="21">
        <v>0</v>
      </c>
      <c r="N98" s="21"/>
      <c r="O98" s="25">
        <f t="shared" si="2"/>
        <v>0</v>
      </c>
      <c r="P98" s="26">
        <f t="shared" si="3"/>
        <v>0</v>
      </c>
      <c r="Q98" s="26"/>
      <c r="R98" s="33" t="s">
        <v>2193</v>
      </c>
      <c r="S98" s="24">
        <v>400</v>
      </c>
      <c r="T98" s="21">
        <v>132</v>
      </c>
      <c r="U98" s="21">
        <v>112</v>
      </c>
      <c r="V98" s="21">
        <v>112</v>
      </c>
      <c r="W98" s="21"/>
      <c r="X98" s="25">
        <f t="shared" si="5"/>
        <v>118.66666666666667</v>
      </c>
      <c r="Y98" s="26">
        <f t="shared" si="6"/>
        <v>0.20601851851851855</v>
      </c>
      <c r="Z98" s="428"/>
      <c r="AA98" s="673"/>
      <c r="AB98" s="672"/>
    </row>
    <row r="99" spans="1:28" ht="13.15" customHeight="1" x14ac:dyDescent="0.2">
      <c r="A99" s="265"/>
      <c r="B99" s="405"/>
      <c r="C99" s="448"/>
      <c r="D99" s="266"/>
      <c r="E99" s="266"/>
      <c r="F99" s="182"/>
      <c r="G99" s="24"/>
      <c r="H99" s="241">
        <v>13</v>
      </c>
      <c r="I99" s="23" t="s">
        <v>875</v>
      </c>
      <c r="J99" s="24">
        <v>400</v>
      </c>
      <c r="K99" s="21">
        <v>12</v>
      </c>
      <c r="L99" s="21">
        <v>20</v>
      </c>
      <c r="M99" s="21">
        <v>24</v>
      </c>
      <c r="N99" s="21"/>
      <c r="O99" s="25">
        <f t="shared" si="2"/>
        <v>18.666666666666668</v>
      </c>
      <c r="P99" s="26">
        <f t="shared" si="3"/>
        <v>3.2407407407407413E-2</v>
      </c>
      <c r="Q99" s="26"/>
      <c r="R99" s="28" t="s">
        <v>2194</v>
      </c>
      <c r="S99" s="24">
        <v>400</v>
      </c>
      <c r="T99" s="21">
        <v>18</v>
      </c>
      <c r="U99" s="21">
        <v>7</v>
      </c>
      <c r="V99" s="21">
        <v>18</v>
      </c>
      <c r="W99" s="21"/>
      <c r="X99" s="25">
        <f t="shared" si="5"/>
        <v>14.333333333333334</v>
      </c>
      <c r="Y99" s="26">
        <f t="shared" si="6"/>
        <v>2.4884259259259262E-2</v>
      </c>
      <c r="Z99" s="428"/>
      <c r="AA99" s="673"/>
      <c r="AB99" s="672"/>
    </row>
    <row r="100" spans="1:28" ht="13.15" customHeight="1" x14ac:dyDescent="0.2">
      <c r="A100" s="265"/>
      <c r="B100" s="405"/>
      <c r="C100" s="448"/>
      <c r="D100" s="266"/>
      <c r="E100" s="266"/>
      <c r="F100" s="182"/>
      <c r="G100" s="24"/>
      <c r="H100" s="241">
        <v>13</v>
      </c>
      <c r="I100" s="23" t="s">
        <v>4240</v>
      </c>
      <c r="J100" s="24">
        <v>400</v>
      </c>
      <c r="K100" s="21">
        <v>15</v>
      </c>
      <c r="L100" s="21">
        <v>14</v>
      </c>
      <c r="M100" s="21">
        <v>16</v>
      </c>
      <c r="N100" s="21"/>
      <c r="O100" s="25">
        <f t="shared" si="2"/>
        <v>15</v>
      </c>
      <c r="P100" s="26">
        <f t="shared" si="3"/>
        <v>2.6041666666666668E-2</v>
      </c>
      <c r="Q100" s="26"/>
      <c r="R100" s="28" t="s">
        <v>3751</v>
      </c>
      <c r="S100" s="24">
        <v>400</v>
      </c>
      <c r="T100" s="21">
        <v>29</v>
      </c>
      <c r="U100" s="21">
        <v>37</v>
      </c>
      <c r="V100" s="21">
        <v>60</v>
      </c>
      <c r="W100" s="21"/>
      <c r="X100" s="25">
        <f t="shared" si="5"/>
        <v>42</v>
      </c>
      <c r="Y100" s="26">
        <f t="shared" si="6"/>
        <v>7.2916666666666671E-2</v>
      </c>
      <c r="Z100" s="428"/>
      <c r="AA100" s="673"/>
      <c r="AB100" s="672"/>
    </row>
    <row r="101" spans="1:28" ht="13.15" customHeight="1" x14ac:dyDescent="0.2">
      <c r="A101" s="265"/>
      <c r="B101" s="405"/>
      <c r="C101" s="448"/>
      <c r="D101" s="266"/>
      <c r="E101" s="266"/>
      <c r="F101" s="182"/>
      <c r="G101" s="24"/>
      <c r="H101" s="241">
        <v>13</v>
      </c>
      <c r="I101" s="22" t="s">
        <v>2686</v>
      </c>
      <c r="J101" s="24">
        <v>400</v>
      </c>
      <c r="K101" s="21">
        <v>0</v>
      </c>
      <c r="L101" s="21">
        <v>0</v>
      </c>
      <c r="M101" s="21">
        <v>0</v>
      </c>
      <c r="N101" s="21"/>
      <c r="O101" s="25">
        <f>(K101+L101+M101)/3</f>
        <v>0</v>
      </c>
      <c r="P101" s="26">
        <f t="shared" si="3"/>
        <v>0</v>
      </c>
      <c r="Q101" s="26"/>
      <c r="R101" s="33" t="s">
        <v>3240</v>
      </c>
      <c r="S101" s="24">
        <v>400</v>
      </c>
      <c r="T101" s="21">
        <v>22</v>
      </c>
      <c r="U101" s="21">
        <v>28</v>
      </c>
      <c r="V101" s="21">
        <v>34</v>
      </c>
      <c r="W101" s="21"/>
      <c r="X101" s="25">
        <f t="shared" si="5"/>
        <v>28</v>
      </c>
      <c r="Y101" s="26">
        <f t="shared" si="6"/>
        <v>4.8611111111111119E-2</v>
      </c>
      <c r="Z101" s="428"/>
      <c r="AA101" s="673"/>
      <c r="AB101" s="672"/>
    </row>
    <row r="102" spans="1:28" ht="13.15" customHeight="1" x14ac:dyDescent="0.2">
      <c r="A102" s="265"/>
      <c r="B102" s="405"/>
      <c r="C102" s="448"/>
      <c r="D102" s="266"/>
      <c r="E102" s="266"/>
      <c r="F102" s="182"/>
      <c r="G102" s="24"/>
      <c r="H102" s="241">
        <v>13</v>
      </c>
      <c r="I102" s="22" t="s">
        <v>1821</v>
      </c>
      <c r="J102" s="24">
        <v>400</v>
      </c>
      <c r="K102" s="21">
        <v>13</v>
      </c>
      <c r="L102" s="21">
        <v>21</v>
      </c>
      <c r="M102" s="21">
        <v>19</v>
      </c>
      <c r="N102" s="21"/>
      <c r="O102" s="25">
        <f>(K102+L102+M102)/3</f>
        <v>17.666666666666668</v>
      </c>
      <c r="P102" s="26">
        <f>O102/J103/1.44</f>
        <v>3.0671296296296297E-2</v>
      </c>
      <c r="Q102" s="26"/>
      <c r="R102" s="33" t="s">
        <v>158</v>
      </c>
      <c r="S102" s="24">
        <v>400</v>
      </c>
      <c r="T102" s="21">
        <v>12</v>
      </c>
      <c r="U102" s="21">
        <v>7</v>
      </c>
      <c r="V102" s="21">
        <v>4</v>
      </c>
      <c r="W102" s="21"/>
      <c r="X102" s="25">
        <f t="shared" si="5"/>
        <v>7.666666666666667</v>
      </c>
      <c r="Y102" s="26">
        <f t="shared" si="6"/>
        <v>1.3310185185185187E-2</v>
      </c>
      <c r="Z102" s="428"/>
      <c r="AA102" s="673"/>
      <c r="AB102" s="672"/>
    </row>
    <row r="103" spans="1:28" ht="13.15" customHeight="1" x14ac:dyDescent="0.2">
      <c r="A103" s="265"/>
      <c r="B103" s="405"/>
      <c r="C103" s="448"/>
      <c r="D103" s="266"/>
      <c r="E103" s="266"/>
      <c r="F103" s="186"/>
      <c r="G103" s="121"/>
      <c r="H103" s="241">
        <v>13</v>
      </c>
      <c r="I103" s="128" t="s">
        <v>3750</v>
      </c>
      <c r="J103" s="24">
        <v>400</v>
      </c>
      <c r="K103" s="123">
        <v>66</v>
      </c>
      <c r="L103" s="123">
        <v>74</v>
      </c>
      <c r="M103" s="123">
        <v>64</v>
      </c>
      <c r="N103" s="123"/>
      <c r="O103" s="25">
        <f>(K103+L103+M103)/3</f>
        <v>68</v>
      </c>
      <c r="P103" s="26">
        <f>O103/J104/1.44</f>
        <v>0.11805555555555557</v>
      </c>
      <c r="Q103" s="125"/>
      <c r="R103" s="126" t="s">
        <v>3750</v>
      </c>
      <c r="S103" s="121">
        <v>400</v>
      </c>
      <c r="T103" s="123">
        <v>1</v>
      </c>
      <c r="U103" s="123">
        <v>0</v>
      </c>
      <c r="V103" s="123">
        <v>0</v>
      </c>
      <c r="W103" s="123"/>
      <c r="X103" s="124">
        <f t="shared" si="5"/>
        <v>0.33333333333333331</v>
      </c>
      <c r="Y103" s="125">
        <f t="shared" si="6"/>
        <v>5.7870370370370367E-4</v>
      </c>
      <c r="Z103" s="634"/>
      <c r="AA103" s="673"/>
      <c r="AB103" s="672"/>
    </row>
    <row r="104" spans="1:28" ht="13.9" customHeight="1" thickBot="1" x14ac:dyDescent="0.25">
      <c r="A104" s="267"/>
      <c r="B104" s="406"/>
      <c r="C104" s="449"/>
      <c r="D104" s="268"/>
      <c r="E104" s="269"/>
      <c r="F104" s="184"/>
      <c r="G104" s="70"/>
      <c r="H104" s="242">
        <v>13</v>
      </c>
      <c r="I104" s="76" t="s">
        <v>1943</v>
      </c>
      <c r="J104" s="70">
        <v>400</v>
      </c>
      <c r="K104" s="72">
        <v>10</v>
      </c>
      <c r="L104" s="72">
        <v>16</v>
      </c>
      <c r="M104" s="72">
        <v>11</v>
      </c>
      <c r="N104" s="72"/>
      <c r="O104" s="73">
        <f>(K104+L104+M104)/3</f>
        <v>12.333333333333334</v>
      </c>
      <c r="P104" s="74">
        <f t="shared" si="3"/>
        <v>2.1412037037037038E-2</v>
      </c>
      <c r="Q104" s="74"/>
      <c r="R104" s="99"/>
      <c r="S104" s="70"/>
      <c r="T104" s="72"/>
      <c r="U104" s="72"/>
      <c r="V104" s="72"/>
      <c r="W104" s="72"/>
      <c r="X104" s="73"/>
      <c r="Y104" s="74"/>
      <c r="Z104" s="646"/>
      <c r="AA104" s="676"/>
      <c r="AB104" s="674"/>
    </row>
    <row r="105" spans="1:28" s="7" customFormat="1" ht="13.9" customHeight="1" x14ac:dyDescent="0.2">
      <c r="A105" s="260">
        <v>43029</v>
      </c>
      <c r="B105" s="403">
        <v>0.78819444444444453</v>
      </c>
      <c r="C105" s="454">
        <v>2</v>
      </c>
      <c r="D105" s="263">
        <f>(MAX(K105:M105))/J105/1.44</f>
        <v>0.35000000000000003</v>
      </c>
      <c r="E105" s="264"/>
      <c r="F105" s="181" t="s">
        <v>1909</v>
      </c>
      <c r="G105" s="69" t="s">
        <v>3136</v>
      </c>
      <c r="H105" s="240">
        <v>14</v>
      </c>
      <c r="I105" s="35" t="s">
        <v>685</v>
      </c>
      <c r="J105" s="34">
        <v>250</v>
      </c>
      <c r="K105" s="37">
        <v>60</v>
      </c>
      <c r="L105" s="37">
        <v>70</v>
      </c>
      <c r="M105" s="37">
        <v>126</v>
      </c>
      <c r="N105" s="36" t="s">
        <v>4089</v>
      </c>
      <c r="O105" s="37">
        <f t="shared" si="2"/>
        <v>85.333333333333329</v>
      </c>
      <c r="P105" s="38">
        <f t="shared" si="3"/>
        <v>0.23703703703703705</v>
      </c>
      <c r="Q105" s="39" t="s">
        <v>493</v>
      </c>
      <c r="R105" s="40"/>
      <c r="S105" s="81"/>
      <c r="T105" s="37"/>
      <c r="U105" s="37"/>
      <c r="V105" s="37"/>
      <c r="W105" s="36"/>
      <c r="X105" s="37"/>
      <c r="Y105" s="38"/>
      <c r="Z105" s="645"/>
      <c r="AA105" s="672">
        <f>P105+Y105</f>
        <v>0.23703703703703705</v>
      </c>
      <c r="AB105" s="672">
        <f t="shared" si="7"/>
        <v>126.84259259259258</v>
      </c>
    </row>
    <row r="106" spans="1:28" ht="13.15" customHeight="1" x14ac:dyDescent="0.2">
      <c r="A106" s="265"/>
      <c r="B106" s="405"/>
      <c r="C106" s="448"/>
      <c r="D106" s="266"/>
      <c r="E106" s="266"/>
      <c r="F106" s="182"/>
      <c r="G106" s="24"/>
      <c r="H106" s="241">
        <v>14</v>
      </c>
      <c r="I106" s="23" t="s">
        <v>876</v>
      </c>
      <c r="J106" s="24">
        <v>250</v>
      </c>
      <c r="K106" s="21">
        <v>23</v>
      </c>
      <c r="L106" s="21">
        <v>28</v>
      </c>
      <c r="M106" s="21">
        <v>28</v>
      </c>
      <c r="N106" s="21"/>
      <c r="O106" s="25">
        <f t="shared" si="2"/>
        <v>26.333333333333332</v>
      </c>
      <c r="P106" s="26">
        <f t="shared" si="3"/>
        <v>7.3148148148148157E-2</v>
      </c>
      <c r="Q106" s="26"/>
      <c r="R106" s="28"/>
      <c r="S106" s="30"/>
      <c r="T106" s="21"/>
      <c r="U106" s="21"/>
      <c r="V106" s="21"/>
      <c r="W106" s="21"/>
      <c r="X106" s="25"/>
      <c r="Y106" s="26"/>
      <c r="Z106" s="428"/>
      <c r="AA106" s="673"/>
      <c r="AB106" s="672"/>
    </row>
    <row r="107" spans="1:28" ht="13.15" customHeight="1" x14ac:dyDescent="0.2">
      <c r="A107" s="265"/>
      <c r="B107" s="405"/>
      <c r="C107" s="448"/>
      <c r="D107" s="266"/>
      <c r="E107" s="266"/>
      <c r="F107" s="182"/>
      <c r="G107" s="24"/>
      <c r="H107" s="241">
        <v>14</v>
      </c>
      <c r="I107" s="22" t="s">
        <v>1314</v>
      </c>
      <c r="J107" s="24">
        <v>250</v>
      </c>
      <c r="K107" s="21">
        <v>0</v>
      </c>
      <c r="L107" s="21">
        <v>0</v>
      </c>
      <c r="M107" s="21">
        <v>0</v>
      </c>
      <c r="N107" s="21"/>
      <c r="O107" s="25">
        <f t="shared" si="2"/>
        <v>0</v>
      </c>
      <c r="P107" s="26">
        <f t="shared" si="3"/>
        <v>0</v>
      </c>
      <c r="Q107" s="26"/>
      <c r="R107" s="28"/>
      <c r="S107" s="30"/>
      <c r="T107" s="21"/>
      <c r="U107" s="21"/>
      <c r="V107" s="21"/>
      <c r="W107" s="21"/>
      <c r="X107" s="25"/>
      <c r="Y107" s="26"/>
      <c r="Z107" s="428"/>
      <c r="AA107" s="673"/>
      <c r="AB107" s="672"/>
    </row>
    <row r="108" spans="1:28" ht="13.15" customHeight="1" x14ac:dyDescent="0.2">
      <c r="A108" s="265"/>
      <c r="B108" s="405"/>
      <c r="C108" s="448"/>
      <c r="D108" s="266"/>
      <c r="E108" s="266"/>
      <c r="F108" s="182"/>
      <c r="G108" s="24"/>
      <c r="H108" s="241">
        <v>14</v>
      </c>
      <c r="I108" s="22" t="s">
        <v>1673</v>
      </c>
      <c r="J108" s="24">
        <v>250</v>
      </c>
      <c r="K108" s="21">
        <v>31</v>
      </c>
      <c r="L108" s="21">
        <v>32</v>
      </c>
      <c r="M108" s="21">
        <v>31</v>
      </c>
      <c r="N108" s="21"/>
      <c r="O108" s="25">
        <f t="shared" si="2"/>
        <v>31.333333333333332</v>
      </c>
      <c r="P108" s="26">
        <f t="shared" si="3"/>
        <v>8.7037037037037038E-2</v>
      </c>
      <c r="Q108" s="26"/>
      <c r="R108" s="28"/>
      <c r="S108" s="30"/>
      <c r="T108" s="21"/>
      <c r="U108" s="21"/>
      <c r="V108" s="21"/>
      <c r="W108" s="21"/>
      <c r="X108" s="25"/>
      <c r="Y108" s="26"/>
      <c r="Z108" s="428"/>
      <c r="AA108" s="673"/>
      <c r="AB108" s="672"/>
    </row>
    <row r="109" spans="1:28" ht="13.15" customHeight="1" x14ac:dyDescent="0.2">
      <c r="A109" s="265"/>
      <c r="B109" s="405"/>
      <c r="C109" s="448"/>
      <c r="D109" s="266"/>
      <c r="E109" s="266"/>
      <c r="F109" s="182"/>
      <c r="G109" s="24"/>
      <c r="H109" s="241">
        <v>14</v>
      </c>
      <c r="I109" s="22" t="s">
        <v>4090</v>
      </c>
      <c r="J109" s="24">
        <v>250</v>
      </c>
      <c r="K109" s="21">
        <v>8</v>
      </c>
      <c r="L109" s="21">
        <v>10</v>
      </c>
      <c r="M109" s="21">
        <v>9</v>
      </c>
      <c r="N109" s="21"/>
      <c r="O109" s="25">
        <f>(K109+L109+M109)/3</f>
        <v>9</v>
      </c>
      <c r="P109" s="26">
        <f>O109/J109/1.44</f>
        <v>2.4999999999999998E-2</v>
      </c>
      <c r="Q109" s="26"/>
      <c r="R109" s="28"/>
      <c r="S109" s="30"/>
      <c r="T109" s="21"/>
      <c r="U109" s="21"/>
      <c r="V109" s="21"/>
      <c r="W109" s="21"/>
      <c r="X109" s="25"/>
      <c r="Y109" s="26"/>
      <c r="Z109" s="428"/>
      <c r="AA109" s="673"/>
      <c r="AB109" s="672"/>
    </row>
    <row r="110" spans="1:28" ht="13.9" customHeight="1" thickBot="1" x14ac:dyDescent="0.25">
      <c r="A110" s="267"/>
      <c r="B110" s="406"/>
      <c r="C110" s="449"/>
      <c r="D110" s="268"/>
      <c r="E110" s="269"/>
      <c r="F110" s="184"/>
      <c r="G110" s="70"/>
      <c r="H110" s="242">
        <v>14</v>
      </c>
      <c r="I110" s="76" t="s">
        <v>3241</v>
      </c>
      <c r="J110" s="70">
        <v>250</v>
      </c>
      <c r="K110" s="72">
        <v>0</v>
      </c>
      <c r="L110" s="72">
        <v>0</v>
      </c>
      <c r="M110" s="72">
        <v>0</v>
      </c>
      <c r="N110" s="72"/>
      <c r="O110" s="73">
        <f>(K110+L110+M110)/3</f>
        <v>0</v>
      </c>
      <c r="P110" s="74">
        <f>O110/J110/1.44</f>
        <v>0</v>
      </c>
      <c r="Q110" s="74"/>
      <c r="R110" s="75"/>
      <c r="S110" s="78"/>
      <c r="T110" s="72"/>
      <c r="U110" s="72"/>
      <c r="V110" s="72"/>
      <c r="W110" s="72"/>
      <c r="X110" s="73"/>
      <c r="Y110" s="74"/>
      <c r="Z110" s="646"/>
      <c r="AA110" s="673"/>
      <c r="AB110" s="672"/>
    </row>
    <row r="111" spans="1:28" s="7" customFormat="1" ht="13.9" customHeight="1" x14ac:dyDescent="0.2">
      <c r="A111" s="270">
        <v>43022</v>
      </c>
      <c r="B111" s="407">
        <v>0.83333333333333337</v>
      </c>
      <c r="C111" s="450">
        <v>1</v>
      </c>
      <c r="D111" s="263">
        <f>(MAX(K111:M111))/J111/1.44</f>
        <v>0.11463844797178131</v>
      </c>
      <c r="E111" s="264">
        <f>(MAX(T111:V111))/S111/1.44</f>
        <v>0.66468253968253976</v>
      </c>
      <c r="F111" s="181" t="s">
        <v>1909</v>
      </c>
      <c r="G111" s="69" t="s">
        <v>3136</v>
      </c>
      <c r="H111" s="240">
        <v>16</v>
      </c>
      <c r="I111" s="35" t="s">
        <v>685</v>
      </c>
      <c r="J111" s="34">
        <v>630</v>
      </c>
      <c r="K111" s="37">
        <v>104</v>
      </c>
      <c r="L111" s="37">
        <v>96</v>
      </c>
      <c r="M111" s="37">
        <v>90</v>
      </c>
      <c r="N111" s="36" t="s">
        <v>3831</v>
      </c>
      <c r="O111" s="37">
        <f t="shared" si="2"/>
        <v>96.666666666666671</v>
      </c>
      <c r="P111" s="38">
        <f t="shared" si="3"/>
        <v>0.10655496766607879</v>
      </c>
      <c r="Q111" s="39" t="s">
        <v>492</v>
      </c>
      <c r="R111" s="40" t="s">
        <v>686</v>
      </c>
      <c r="S111" s="34">
        <v>630</v>
      </c>
      <c r="T111" s="37">
        <v>581</v>
      </c>
      <c r="U111" s="37">
        <v>603</v>
      </c>
      <c r="V111" s="37">
        <v>471</v>
      </c>
      <c r="W111" s="36" t="s">
        <v>3843</v>
      </c>
      <c r="X111" s="37">
        <f>(T111+U111+V111)/3</f>
        <v>551.66666666666663</v>
      </c>
      <c r="Y111" s="38">
        <f t="shared" si="6"/>
        <v>0.60809817754262196</v>
      </c>
      <c r="Z111" s="653" t="s">
        <v>983</v>
      </c>
      <c r="AA111" s="671">
        <f>P111+Y111</f>
        <v>0.71465314520870071</v>
      </c>
      <c r="AB111" s="671">
        <f t="shared" si="7"/>
        <v>239.09212962962962</v>
      </c>
    </row>
    <row r="112" spans="1:28" ht="13.15" customHeight="1" x14ac:dyDescent="0.2">
      <c r="A112" s="265"/>
      <c r="B112" s="405"/>
      <c r="C112" s="448"/>
      <c r="D112" s="266"/>
      <c r="E112" s="266"/>
      <c r="F112" s="182"/>
      <c r="G112" s="24"/>
      <c r="H112" s="241">
        <v>16</v>
      </c>
      <c r="I112" s="22" t="s">
        <v>1494</v>
      </c>
      <c r="J112" s="24">
        <v>630</v>
      </c>
      <c r="K112" s="21">
        <v>46</v>
      </c>
      <c r="L112" s="21">
        <v>42</v>
      </c>
      <c r="M112" s="21">
        <v>45</v>
      </c>
      <c r="N112" s="29"/>
      <c r="O112" s="25">
        <f t="shared" si="2"/>
        <v>44.333333333333336</v>
      </c>
      <c r="P112" s="26">
        <f t="shared" si="3"/>
        <v>4.8868312757201653E-2</v>
      </c>
      <c r="Q112" s="26"/>
      <c r="R112" s="28" t="s">
        <v>1317</v>
      </c>
      <c r="S112" s="24">
        <v>630</v>
      </c>
      <c r="T112" s="21">
        <v>172</v>
      </c>
      <c r="U112" s="21">
        <v>156</v>
      </c>
      <c r="V112" s="21">
        <v>124</v>
      </c>
      <c r="W112" s="21"/>
      <c r="X112" s="25">
        <f t="shared" si="5"/>
        <v>150.66666666666666</v>
      </c>
      <c r="Y112" s="26">
        <f t="shared" si="6"/>
        <v>0.16607877718988831</v>
      </c>
      <c r="Z112" s="428"/>
      <c r="AA112" s="673"/>
      <c r="AB112" s="672"/>
    </row>
    <row r="113" spans="1:28" ht="13.15" customHeight="1" x14ac:dyDescent="0.2">
      <c r="A113" s="265"/>
      <c r="B113" s="405"/>
      <c r="C113" s="448"/>
      <c r="D113" s="266"/>
      <c r="E113" s="266"/>
      <c r="F113" s="182"/>
      <c r="G113" s="24"/>
      <c r="H113" s="241">
        <v>16</v>
      </c>
      <c r="I113" s="23" t="s">
        <v>2687</v>
      </c>
      <c r="J113" s="24">
        <v>630</v>
      </c>
      <c r="K113" s="21">
        <v>50</v>
      </c>
      <c r="L113" s="21">
        <v>50</v>
      </c>
      <c r="M113" s="21">
        <v>43</v>
      </c>
      <c r="N113" s="29"/>
      <c r="O113" s="25">
        <f t="shared" si="2"/>
        <v>47.666666666666664</v>
      </c>
      <c r="P113" s="26">
        <f t="shared" si="3"/>
        <v>5.2542621987066426E-2</v>
      </c>
      <c r="Q113" s="26"/>
      <c r="R113" s="28" t="s">
        <v>2692</v>
      </c>
      <c r="S113" s="24">
        <v>630</v>
      </c>
      <c r="T113" s="21">
        <v>0</v>
      </c>
      <c r="U113" s="21">
        <v>0</v>
      </c>
      <c r="V113" s="21">
        <v>0</v>
      </c>
      <c r="W113" s="21"/>
      <c r="X113" s="25">
        <f t="shared" si="5"/>
        <v>0</v>
      </c>
      <c r="Y113" s="26">
        <f t="shared" si="6"/>
        <v>0</v>
      </c>
      <c r="Z113" s="428"/>
      <c r="AA113" s="673"/>
      <c r="AB113" s="672"/>
    </row>
    <row r="114" spans="1:28" ht="13.15" customHeight="1" x14ac:dyDescent="0.2">
      <c r="A114" s="265"/>
      <c r="B114" s="405"/>
      <c r="C114" s="448"/>
      <c r="D114" s="266"/>
      <c r="E114" s="266"/>
      <c r="F114" s="182"/>
      <c r="G114" s="24"/>
      <c r="H114" s="241">
        <v>16</v>
      </c>
      <c r="I114" s="22" t="s">
        <v>2689</v>
      </c>
      <c r="J114" s="24">
        <v>630</v>
      </c>
      <c r="K114" s="21">
        <v>0</v>
      </c>
      <c r="L114" s="21">
        <v>0</v>
      </c>
      <c r="M114" s="21">
        <v>0</v>
      </c>
      <c r="N114" s="29"/>
      <c r="O114" s="25">
        <f>(K114+L114+M114)/3</f>
        <v>0</v>
      </c>
      <c r="P114" s="26">
        <f>O114/J114/1.44</f>
        <v>0</v>
      </c>
      <c r="Q114" s="26"/>
      <c r="R114" s="33" t="s">
        <v>1318</v>
      </c>
      <c r="S114" s="24">
        <v>630</v>
      </c>
      <c r="T114" s="21">
        <v>220</v>
      </c>
      <c r="U114" s="21">
        <v>210</v>
      </c>
      <c r="V114" s="21">
        <v>193</v>
      </c>
      <c r="W114" s="21"/>
      <c r="X114" s="25">
        <f t="shared" si="5"/>
        <v>207.66666666666666</v>
      </c>
      <c r="Y114" s="26">
        <f t="shared" si="6"/>
        <v>0.22890946502057613</v>
      </c>
      <c r="Z114" s="428"/>
      <c r="AA114" s="673"/>
      <c r="AB114" s="672"/>
    </row>
    <row r="115" spans="1:28" ht="13.15" customHeight="1" x14ac:dyDescent="0.2">
      <c r="A115" s="265"/>
      <c r="B115" s="405"/>
      <c r="C115" s="448"/>
      <c r="D115" s="266"/>
      <c r="E115" s="266"/>
      <c r="F115" s="182"/>
      <c r="G115" s="24"/>
      <c r="H115" s="241">
        <v>16</v>
      </c>
      <c r="I115" s="22" t="s">
        <v>2690</v>
      </c>
      <c r="J115" s="24">
        <v>630</v>
      </c>
      <c r="K115" s="21">
        <v>9</v>
      </c>
      <c r="L115" s="21">
        <v>1</v>
      </c>
      <c r="M115" s="21">
        <v>8</v>
      </c>
      <c r="N115" s="29"/>
      <c r="O115" s="25">
        <f>(K115+L115+M115)/3</f>
        <v>6</v>
      </c>
      <c r="P115" s="26">
        <f>O115/J115/1.44</f>
        <v>6.6137566137566143E-3</v>
      </c>
      <c r="Q115" s="26"/>
      <c r="R115" s="28" t="s">
        <v>731</v>
      </c>
      <c r="S115" s="24">
        <v>630</v>
      </c>
      <c r="T115" s="21">
        <v>25</v>
      </c>
      <c r="U115" s="21">
        <v>21</v>
      </c>
      <c r="V115" s="21">
        <v>10</v>
      </c>
      <c r="W115" s="21"/>
      <c r="X115" s="25">
        <f t="shared" si="5"/>
        <v>18.666666666666668</v>
      </c>
      <c r="Y115" s="26">
        <f t="shared" si="6"/>
        <v>2.0576131687242798E-2</v>
      </c>
      <c r="Z115" s="428"/>
      <c r="AA115" s="673"/>
      <c r="AB115" s="672"/>
    </row>
    <row r="116" spans="1:28" ht="13.15" customHeight="1" x14ac:dyDescent="0.2">
      <c r="A116" s="265"/>
      <c r="B116" s="405"/>
      <c r="C116" s="448"/>
      <c r="D116" s="266"/>
      <c r="E116" s="266"/>
      <c r="F116" s="182"/>
      <c r="G116" s="24"/>
      <c r="H116" s="241">
        <v>16</v>
      </c>
      <c r="I116" s="22"/>
      <c r="J116" s="24"/>
      <c r="K116" s="21"/>
      <c r="L116" s="21"/>
      <c r="M116" s="21"/>
      <c r="N116" s="29"/>
      <c r="O116" s="25"/>
      <c r="P116" s="26"/>
      <c r="Q116" s="26"/>
      <c r="R116" s="28" t="s">
        <v>1119</v>
      </c>
      <c r="S116" s="24">
        <v>630</v>
      </c>
      <c r="T116" s="21">
        <v>70</v>
      </c>
      <c r="U116" s="21">
        <v>130</v>
      </c>
      <c r="V116" s="21">
        <v>76</v>
      </c>
      <c r="W116" s="21"/>
      <c r="X116" s="25">
        <f t="shared" si="5"/>
        <v>92</v>
      </c>
      <c r="Y116" s="26">
        <f t="shared" si="6"/>
        <v>0.10141093474426809</v>
      </c>
      <c r="Z116" s="428"/>
      <c r="AA116" s="673"/>
      <c r="AB116" s="672"/>
    </row>
    <row r="117" spans="1:28" ht="13.15" customHeight="1" x14ac:dyDescent="0.2">
      <c r="A117" s="265"/>
      <c r="B117" s="405"/>
      <c r="C117" s="448"/>
      <c r="D117" s="266"/>
      <c r="E117" s="266"/>
      <c r="F117" s="182"/>
      <c r="G117" s="24"/>
      <c r="H117" s="241">
        <v>16</v>
      </c>
      <c r="I117" s="22"/>
      <c r="J117" s="24"/>
      <c r="K117" s="21"/>
      <c r="L117" s="21"/>
      <c r="M117" s="21"/>
      <c r="N117" s="29"/>
      <c r="O117" s="25"/>
      <c r="P117" s="26"/>
      <c r="Q117" s="26"/>
      <c r="R117" s="28" t="s">
        <v>1319</v>
      </c>
      <c r="S117" s="24">
        <v>630</v>
      </c>
      <c r="T117" s="21">
        <v>29</v>
      </c>
      <c r="U117" s="21">
        <v>28</v>
      </c>
      <c r="V117" s="21">
        <v>15</v>
      </c>
      <c r="W117" s="21"/>
      <c r="X117" s="25">
        <f t="shared" si="5"/>
        <v>24</v>
      </c>
      <c r="Y117" s="26">
        <f t="shared" si="6"/>
        <v>2.6455026455026457E-2</v>
      </c>
      <c r="Z117" s="428"/>
      <c r="AA117" s="673"/>
      <c r="AB117" s="672"/>
    </row>
    <row r="118" spans="1:28" ht="13.15" customHeight="1" x14ac:dyDescent="0.2">
      <c r="A118" s="265"/>
      <c r="B118" s="405"/>
      <c r="C118" s="448"/>
      <c r="D118" s="266"/>
      <c r="E118" s="266"/>
      <c r="F118" s="186"/>
      <c r="G118" s="24"/>
      <c r="H118" s="241">
        <v>16</v>
      </c>
      <c r="I118" s="22"/>
      <c r="J118" s="24"/>
      <c r="K118" s="21"/>
      <c r="L118" s="21"/>
      <c r="M118" s="21"/>
      <c r="N118" s="29"/>
      <c r="O118" s="25"/>
      <c r="P118" s="26"/>
      <c r="Q118" s="26"/>
      <c r="R118" s="28" t="s">
        <v>1481</v>
      </c>
      <c r="S118" s="24">
        <v>630</v>
      </c>
      <c r="T118" s="21">
        <v>6</v>
      </c>
      <c r="U118" s="21">
        <v>6</v>
      </c>
      <c r="V118" s="21">
        <v>5</v>
      </c>
      <c r="W118" s="21"/>
      <c r="X118" s="25">
        <f>(T118+U118+V118)/3</f>
        <v>5.666666666666667</v>
      </c>
      <c r="Y118" s="26">
        <f>X118/S118/1.44</f>
        <v>6.2463256907701352E-3</v>
      </c>
      <c r="Z118" s="428"/>
      <c r="AA118" s="673"/>
      <c r="AB118" s="672"/>
    </row>
    <row r="119" spans="1:28" ht="13.15" customHeight="1" x14ac:dyDescent="0.2">
      <c r="A119" s="265"/>
      <c r="B119" s="405"/>
      <c r="C119" s="448"/>
      <c r="D119" s="277"/>
      <c r="E119" s="278"/>
      <c r="F119" s="186"/>
      <c r="G119" s="24"/>
      <c r="H119" s="241">
        <v>16</v>
      </c>
      <c r="I119" s="22"/>
      <c r="J119" s="24"/>
      <c r="K119" s="21"/>
      <c r="L119" s="21"/>
      <c r="M119" s="21"/>
      <c r="N119" s="29"/>
      <c r="O119" s="25"/>
      <c r="P119" s="26"/>
      <c r="Q119" s="26"/>
      <c r="R119" s="28" t="s">
        <v>2688</v>
      </c>
      <c r="S119" s="24">
        <v>630</v>
      </c>
      <c r="T119" s="21">
        <v>48</v>
      </c>
      <c r="U119" s="21">
        <v>44</v>
      </c>
      <c r="V119" s="21">
        <v>37</v>
      </c>
      <c r="W119" s="21"/>
      <c r="X119" s="25">
        <f>(T119+U119+V119)/3</f>
        <v>43</v>
      </c>
      <c r="Y119" s="26">
        <f>X119/S119/1.44</f>
        <v>4.7398589065255729E-2</v>
      </c>
      <c r="Z119" s="428"/>
      <c r="AA119" s="673"/>
      <c r="AB119" s="672"/>
    </row>
    <row r="120" spans="1:28" ht="13.9" customHeight="1" thickBot="1" x14ac:dyDescent="0.25">
      <c r="A120" s="267"/>
      <c r="B120" s="406"/>
      <c r="C120" s="449"/>
      <c r="D120" s="268"/>
      <c r="E120" s="279"/>
      <c r="F120" s="184"/>
      <c r="G120" s="83"/>
      <c r="H120" s="245">
        <v>16</v>
      </c>
      <c r="I120" s="84"/>
      <c r="J120" s="83"/>
      <c r="K120" s="85"/>
      <c r="L120" s="85"/>
      <c r="M120" s="85"/>
      <c r="N120" s="161"/>
      <c r="O120" s="86"/>
      <c r="P120" s="87"/>
      <c r="Q120" s="87"/>
      <c r="R120" s="89" t="s">
        <v>2691</v>
      </c>
      <c r="S120" s="83">
        <v>630</v>
      </c>
      <c r="T120" s="85">
        <v>1</v>
      </c>
      <c r="U120" s="85">
        <v>2</v>
      </c>
      <c r="V120" s="85">
        <v>2</v>
      </c>
      <c r="W120" s="85"/>
      <c r="X120" s="86">
        <f>(T120+U120+V120)/3</f>
        <v>1.6666666666666667</v>
      </c>
      <c r="Y120" s="87">
        <f>X120/S120/1.44</f>
        <v>1.8371546149323929E-3</v>
      </c>
      <c r="Z120" s="637"/>
      <c r="AA120" s="676"/>
      <c r="AB120" s="674"/>
    </row>
    <row r="121" spans="1:28" s="7" customFormat="1" ht="13.9" customHeight="1" x14ac:dyDescent="0.2">
      <c r="A121" s="260">
        <v>43032</v>
      </c>
      <c r="B121" s="403">
        <v>0.80208333333333337</v>
      </c>
      <c r="C121" s="454">
        <v>0</v>
      </c>
      <c r="D121" s="263">
        <f>(MAX(K121:M121))/J121/1.44</f>
        <v>0.125</v>
      </c>
      <c r="E121" s="264"/>
      <c r="F121" s="560" t="s">
        <v>1909</v>
      </c>
      <c r="G121" s="561" t="s">
        <v>3136</v>
      </c>
      <c r="H121" s="562">
        <v>17</v>
      </c>
      <c r="I121" s="563" t="s">
        <v>685</v>
      </c>
      <c r="J121" s="564">
        <v>250</v>
      </c>
      <c r="K121" s="565">
        <v>45</v>
      </c>
      <c r="L121" s="565">
        <v>28</v>
      </c>
      <c r="M121" s="565">
        <v>33</v>
      </c>
      <c r="N121" s="566" t="s">
        <v>4091</v>
      </c>
      <c r="O121" s="565">
        <f t="shared" si="2"/>
        <v>35.333333333333336</v>
      </c>
      <c r="P121" s="567">
        <f t="shared" si="3"/>
        <v>9.8148148148148151E-2</v>
      </c>
      <c r="Q121" s="119" t="s">
        <v>496</v>
      </c>
      <c r="R121" s="568"/>
      <c r="S121" s="569"/>
      <c r="T121" s="565"/>
      <c r="U121" s="565"/>
      <c r="V121" s="565"/>
      <c r="W121" s="566"/>
      <c r="X121" s="565"/>
      <c r="Y121" s="567"/>
      <c r="Z121" s="656"/>
      <c r="AA121" s="672">
        <f>P121+Y121</f>
        <v>9.8148148148148151E-2</v>
      </c>
      <c r="AB121" s="672">
        <f t="shared" si="7"/>
        <v>149.93287037037035</v>
      </c>
    </row>
    <row r="122" spans="1:28" ht="13.15" customHeight="1" x14ac:dyDescent="0.2">
      <c r="A122" s="265"/>
      <c r="B122" s="405"/>
      <c r="C122" s="448"/>
      <c r="D122" s="266"/>
      <c r="E122" s="266"/>
      <c r="F122" s="536"/>
      <c r="G122" s="537"/>
      <c r="H122" s="538">
        <v>17</v>
      </c>
      <c r="I122" s="539" t="s">
        <v>2700</v>
      </c>
      <c r="J122" s="535">
        <v>250</v>
      </c>
      <c r="K122" s="370"/>
      <c r="L122" s="370"/>
      <c r="M122" s="370"/>
      <c r="N122" s="370"/>
      <c r="O122" s="371">
        <f t="shared" si="2"/>
        <v>0</v>
      </c>
      <c r="P122" s="372">
        <f t="shared" ref="P122:P128" si="8">O122/J122/1.44</f>
        <v>0</v>
      </c>
      <c r="Q122" s="372"/>
      <c r="R122" s="540"/>
      <c r="S122" s="534"/>
      <c r="T122" s="370"/>
      <c r="U122" s="370"/>
      <c r="V122" s="370"/>
      <c r="W122" s="370"/>
      <c r="X122" s="371"/>
      <c r="Y122" s="372"/>
      <c r="Z122" s="657"/>
      <c r="AA122" s="673"/>
      <c r="AB122" s="672"/>
    </row>
    <row r="123" spans="1:28" ht="13.15" customHeight="1" x14ac:dyDescent="0.2">
      <c r="A123" s="265"/>
      <c r="B123" s="405"/>
      <c r="C123" s="448"/>
      <c r="D123" s="266"/>
      <c r="E123" s="266"/>
      <c r="F123" s="536"/>
      <c r="G123" s="537"/>
      <c r="H123" s="538">
        <v>17</v>
      </c>
      <c r="I123" s="539" t="s">
        <v>1320</v>
      </c>
      <c r="J123" s="535">
        <v>250</v>
      </c>
      <c r="K123" s="370"/>
      <c r="L123" s="370"/>
      <c r="M123" s="370"/>
      <c r="N123" s="370"/>
      <c r="O123" s="371">
        <f t="shared" si="2"/>
        <v>0</v>
      </c>
      <c r="P123" s="372">
        <f t="shared" si="8"/>
        <v>0</v>
      </c>
      <c r="Q123" s="372"/>
      <c r="R123" s="540"/>
      <c r="S123" s="534"/>
      <c r="T123" s="370"/>
      <c r="U123" s="370"/>
      <c r="V123" s="370"/>
      <c r="W123" s="370"/>
      <c r="X123" s="371"/>
      <c r="Y123" s="372"/>
      <c r="Z123" s="657"/>
      <c r="AA123" s="673"/>
      <c r="AB123" s="672"/>
    </row>
    <row r="124" spans="1:28" ht="13.15" customHeight="1" x14ac:dyDescent="0.2">
      <c r="A124" s="265"/>
      <c r="B124" s="405"/>
      <c r="C124" s="448"/>
      <c r="D124" s="266"/>
      <c r="E124" s="266"/>
      <c r="F124" s="536"/>
      <c r="G124" s="537"/>
      <c r="H124" s="538">
        <v>17</v>
      </c>
      <c r="I124" s="539" t="s">
        <v>542</v>
      </c>
      <c r="J124" s="535">
        <v>250</v>
      </c>
      <c r="K124" s="370"/>
      <c r="L124" s="370"/>
      <c r="M124" s="370"/>
      <c r="N124" s="370"/>
      <c r="O124" s="371">
        <f t="shared" si="2"/>
        <v>0</v>
      </c>
      <c r="P124" s="372">
        <f t="shared" si="8"/>
        <v>0</v>
      </c>
      <c r="Q124" s="372"/>
      <c r="R124" s="540"/>
      <c r="S124" s="534"/>
      <c r="T124" s="370"/>
      <c r="U124" s="370"/>
      <c r="V124" s="370"/>
      <c r="W124" s="370"/>
      <c r="X124" s="371"/>
      <c r="Y124" s="372"/>
      <c r="Z124" s="657"/>
      <c r="AA124" s="673"/>
      <c r="AB124" s="672"/>
    </row>
    <row r="125" spans="1:28" ht="13.15" customHeight="1" x14ac:dyDescent="0.2">
      <c r="A125" s="265"/>
      <c r="B125" s="405"/>
      <c r="C125" s="448"/>
      <c r="D125" s="266"/>
      <c r="E125" s="266"/>
      <c r="F125" s="536"/>
      <c r="G125" s="537"/>
      <c r="H125" s="538">
        <v>17</v>
      </c>
      <c r="I125" s="541" t="s">
        <v>877</v>
      </c>
      <c r="J125" s="535">
        <v>250</v>
      </c>
      <c r="K125" s="370">
        <v>31</v>
      </c>
      <c r="L125" s="370">
        <v>19</v>
      </c>
      <c r="M125" s="370">
        <v>18</v>
      </c>
      <c r="N125" s="370"/>
      <c r="O125" s="371">
        <f>(K125+L125+M125)/3</f>
        <v>22.666666666666668</v>
      </c>
      <c r="P125" s="372">
        <f t="shared" si="8"/>
        <v>6.2962962962962971E-2</v>
      </c>
      <c r="Q125" s="372"/>
      <c r="R125" s="540"/>
      <c r="S125" s="534"/>
      <c r="T125" s="370"/>
      <c r="U125" s="370"/>
      <c r="V125" s="370"/>
      <c r="W125" s="370"/>
      <c r="X125" s="371"/>
      <c r="Y125" s="372"/>
      <c r="Z125" s="657"/>
      <c r="AA125" s="673"/>
      <c r="AB125" s="672"/>
    </row>
    <row r="126" spans="1:28" ht="13.15" customHeight="1" x14ac:dyDescent="0.2">
      <c r="A126" s="265"/>
      <c r="B126" s="405"/>
      <c r="C126" s="448"/>
      <c r="D126" s="266"/>
      <c r="E126" s="266"/>
      <c r="F126" s="542"/>
      <c r="G126" s="543"/>
      <c r="H126" s="538">
        <v>17</v>
      </c>
      <c r="I126" s="539" t="s">
        <v>4092</v>
      </c>
      <c r="J126" s="535">
        <v>250</v>
      </c>
      <c r="K126" s="370">
        <v>10</v>
      </c>
      <c r="L126" s="370">
        <v>8</v>
      </c>
      <c r="M126" s="370">
        <v>13</v>
      </c>
      <c r="N126" s="370"/>
      <c r="O126" s="371">
        <f>(K126+L126+M126)/3</f>
        <v>10.333333333333334</v>
      </c>
      <c r="P126" s="372">
        <f>O126/J126/1.44</f>
        <v>2.8703703703703703E-2</v>
      </c>
      <c r="Q126" s="544"/>
      <c r="R126" s="545"/>
      <c r="S126" s="546"/>
      <c r="T126" s="547"/>
      <c r="U126" s="547"/>
      <c r="V126" s="547"/>
      <c r="W126" s="547"/>
      <c r="X126" s="548"/>
      <c r="Y126" s="544"/>
      <c r="Z126" s="658"/>
      <c r="AA126" s="673"/>
      <c r="AB126" s="672"/>
    </row>
    <row r="127" spans="1:28" ht="13.15" customHeight="1" x14ac:dyDescent="0.2">
      <c r="A127" s="265"/>
      <c r="B127" s="405"/>
      <c r="C127" s="448"/>
      <c r="D127" s="266"/>
      <c r="E127" s="266"/>
      <c r="F127" s="542"/>
      <c r="G127" s="543"/>
      <c r="H127" s="538">
        <v>17</v>
      </c>
      <c r="I127" s="541" t="s">
        <v>200</v>
      </c>
      <c r="J127" s="537">
        <v>250</v>
      </c>
      <c r="K127" s="370"/>
      <c r="L127" s="370"/>
      <c r="M127" s="370"/>
      <c r="N127" s="370"/>
      <c r="O127" s="371">
        <f>(K127+L127+M127)/3</f>
        <v>0</v>
      </c>
      <c r="P127" s="372">
        <f t="shared" si="8"/>
        <v>0</v>
      </c>
      <c r="Q127" s="544"/>
      <c r="R127" s="545"/>
      <c r="S127" s="546"/>
      <c r="T127" s="547"/>
      <c r="U127" s="547"/>
      <c r="V127" s="547"/>
      <c r="W127" s="547"/>
      <c r="X127" s="548"/>
      <c r="Y127" s="544"/>
      <c r="Z127" s="658"/>
      <c r="AA127" s="673"/>
      <c r="AB127" s="672"/>
    </row>
    <row r="128" spans="1:28" ht="13.9" customHeight="1" thickBot="1" x14ac:dyDescent="0.25">
      <c r="A128" s="267"/>
      <c r="B128" s="406"/>
      <c r="C128" s="449"/>
      <c r="D128" s="268"/>
      <c r="E128" s="269"/>
      <c r="F128" s="549"/>
      <c r="G128" s="550"/>
      <c r="H128" s="551">
        <v>17</v>
      </c>
      <c r="I128" s="552" t="s">
        <v>4093</v>
      </c>
      <c r="J128" s="550">
        <v>250</v>
      </c>
      <c r="K128" s="553"/>
      <c r="L128" s="553"/>
      <c r="M128" s="553"/>
      <c r="N128" s="553"/>
      <c r="O128" s="554">
        <f>(K128+L128+M128)/3</f>
        <v>0</v>
      </c>
      <c r="P128" s="555">
        <f t="shared" si="8"/>
        <v>0</v>
      </c>
      <c r="Q128" s="556"/>
      <c r="R128" s="557"/>
      <c r="S128" s="558"/>
      <c r="T128" s="441"/>
      <c r="U128" s="441"/>
      <c r="V128" s="441"/>
      <c r="W128" s="441"/>
      <c r="X128" s="559"/>
      <c r="Y128" s="556"/>
      <c r="Z128" s="659"/>
      <c r="AA128" s="673"/>
      <c r="AB128" s="672"/>
    </row>
    <row r="129" spans="1:28" s="7" customFormat="1" ht="13.9" customHeight="1" x14ac:dyDescent="0.2">
      <c r="A129" s="260">
        <v>43032</v>
      </c>
      <c r="B129" s="403">
        <v>0.83680555555555547</v>
      </c>
      <c r="C129" s="454">
        <v>0</v>
      </c>
      <c r="D129" s="263">
        <f>(MAX(K129:M129))/J129/1.44</f>
        <v>0.47916666666666663</v>
      </c>
      <c r="E129" s="264">
        <f>(MAX(T129:V129))/S129/1.44</f>
        <v>0.57057291666666676</v>
      </c>
      <c r="F129" s="181" t="s">
        <v>1909</v>
      </c>
      <c r="G129" s="69" t="s">
        <v>3136</v>
      </c>
      <c r="H129" s="240">
        <v>18</v>
      </c>
      <c r="I129" s="35" t="s">
        <v>685</v>
      </c>
      <c r="J129" s="34">
        <v>400</v>
      </c>
      <c r="K129" s="37">
        <v>211</v>
      </c>
      <c r="L129" s="37">
        <v>252</v>
      </c>
      <c r="M129" s="37">
        <v>276</v>
      </c>
      <c r="N129" s="36" t="s">
        <v>3844</v>
      </c>
      <c r="O129" s="37">
        <f t="shared" si="2"/>
        <v>246.33333333333334</v>
      </c>
      <c r="P129" s="38">
        <f t="shared" si="3"/>
        <v>0.42766203703703703</v>
      </c>
      <c r="Q129" s="39" t="s">
        <v>983</v>
      </c>
      <c r="R129" s="40" t="s">
        <v>686</v>
      </c>
      <c r="S129" s="34">
        <v>400</v>
      </c>
      <c r="T129" s="367">
        <v>328.65000000000003</v>
      </c>
      <c r="U129" s="367">
        <v>275.10000000000002</v>
      </c>
      <c r="V129" s="367">
        <v>328.57142857142856</v>
      </c>
      <c r="W129" s="36" t="s">
        <v>4094</v>
      </c>
      <c r="X129" s="37">
        <f t="shared" si="5"/>
        <v>310.77380952380952</v>
      </c>
      <c r="Y129" s="38">
        <f t="shared" si="6"/>
        <v>0.53953786375661372</v>
      </c>
      <c r="Z129" s="653" t="s">
        <v>655</v>
      </c>
      <c r="AA129" s="671">
        <f>P129+Y129</f>
        <v>0.9671999007936507</v>
      </c>
      <c r="AB129" s="671">
        <f t="shared" si="7"/>
        <v>17.449652777777793</v>
      </c>
    </row>
    <row r="130" spans="1:28" ht="13.15" customHeight="1" x14ac:dyDescent="0.2">
      <c r="A130" s="265"/>
      <c r="B130" s="405"/>
      <c r="C130" s="448"/>
      <c r="D130" s="266"/>
      <c r="E130" s="266"/>
      <c r="F130" s="182"/>
      <c r="G130" s="24"/>
      <c r="H130" s="241">
        <v>18</v>
      </c>
      <c r="I130" s="23" t="s">
        <v>1624</v>
      </c>
      <c r="J130" s="24">
        <v>400</v>
      </c>
      <c r="K130" s="371">
        <v>42</v>
      </c>
      <c r="L130" s="371">
        <v>30.476190476190474</v>
      </c>
      <c r="M130" s="371">
        <v>34.65</v>
      </c>
      <c r="N130" s="21"/>
      <c r="O130" s="25">
        <f t="shared" si="2"/>
        <v>35.708730158730162</v>
      </c>
      <c r="P130" s="26">
        <f t="shared" si="3"/>
        <v>6.1994323192239867E-2</v>
      </c>
      <c r="Q130" s="26"/>
      <c r="R130" s="28" t="s">
        <v>2202</v>
      </c>
      <c r="S130" s="24">
        <v>400</v>
      </c>
      <c r="T130" s="371">
        <v>55.650000000000006</v>
      </c>
      <c r="U130" s="371">
        <v>44.1</v>
      </c>
      <c r="V130" s="371">
        <v>91.428571428571431</v>
      </c>
      <c r="W130" s="21"/>
      <c r="X130" s="25">
        <f t="shared" si="5"/>
        <v>63.726190476190482</v>
      </c>
      <c r="Y130" s="26">
        <f t="shared" si="6"/>
        <v>0.11063574735449737</v>
      </c>
      <c r="Z130" s="428"/>
      <c r="AA130" s="673"/>
      <c r="AB130" s="672"/>
    </row>
    <row r="131" spans="1:28" ht="13.15" customHeight="1" x14ac:dyDescent="0.2">
      <c r="A131" s="265"/>
      <c r="B131" s="405"/>
      <c r="C131" s="448"/>
      <c r="D131" s="266"/>
      <c r="E131" s="266"/>
      <c r="F131" s="182"/>
      <c r="G131" s="24"/>
      <c r="H131" s="241">
        <v>18</v>
      </c>
      <c r="I131" s="23" t="s">
        <v>1043</v>
      </c>
      <c r="J131" s="24">
        <v>400</v>
      </c>
      <c r="K131" s="371">
        <v>61.95</v>
      </c>
      <c r="L131" s="371">
        <v>20.952380952380953</v>
      </c>
      <c r="M131" s="371">
        <v>39.9</v>
      </c>
      <c r="N131" s="21"/>
      <c r="O131" s="25">
        <f t="shared" si="2"/>
        <v>40.934126984126983</v>
      </c>
      <c r="P131" s="26">
        <f t="shared" si="3"/>
        <v>7.1066192680776019E-2</v>
      </c>
      <c r="Q131" s="26"/>
      <c r="R131" s="28" t="s">
        <v>4096</v>
      </c>
      <c r="S131" s="24">
        <v>400</v>
      </c>
      <c r="T131" s="371">
        <v>70.350000000000009</v>
      </c>
      <c r="U131" s="371">
        <v>32.550000000000004</v>
      </c>
      <c r="V131" s="371">
        <v>50.476190476190474</v>
      </c>
      <c r="W131" s="21"/>
      <c r="X131" s="25">
        <f t="shared" si="5"/>
        <v>51.125396825396827</v>
      </c>
      <c r="Y131" s="26">
        <f t="shared" si="6"/>
        <v>8.8759369488536161E-2</v>
      </c>
      <c r="Z131" s="428"/>
      <c r="AA131" s="673"/>
      <c r="AB131" s="672"/>
    </row>
    <row r="132" spans="1:28" ht="13.15" customHeight="1" x14ac:dyDescent="0.2">
      <c r="A132" s="265"/>
      <c r="B132" s="405"/>
      <c r="C132" s="448"/>
      <c r="D132" s="266"/>
      <c r="E132" s="266"/>
      <c r="F132" s="182"/>
      <c r="G132" s="24"/>
      <c r="H132" s="241">
        <v>18</v>
      </c>
      <c r="I132" s="23" t="s">
        <v>578</v>
      </c>
      <c r="J132" s="24">
        <v>400</v>
      </c>
      <c r="K132" s="371">
        <v>8.4</v>
      </c>
      <c r="L132" s="371">
        <v>13.333333333333332</v>
      </c>
      <c r="M132" s="371">
        <v>10.5</v>
      </c>
      <c r="N132" s="21"/>
      <c r="O132" s="25">
        <f t="shared" si="2"/>
        <v>10.744444444444445</v>
      </c>
      <c r="P132" s="26">
        <f t="shared" si="3"/>
        <v>1.8653549382716052E-2</v>
      </c>
      <c r="Q132" s="26"/>
      <c r="R132" s="28" t="s">
        <v>2203</v>
      </c>
      <c r="S132" s="24">
        <v>400</v>
      </c>
      <c r="T132" s="371">
        <v>27.3</v>
      </c>
      <c r="U132" s="371">
        <v>28.35</v>
      </c>
      <c r="V132" s="371">
        <v>19.047619047619047</v>
      </c>
      <c r="W132" s="21"/>
      <c r="X132" s="25">
        <f t="shared" si="5"/>
        <v>24.899206349206352</v>
      </c>
      <c r="Y132" s="26">
        <f t="shared" si="6"/>
        <v>4.322778880070547E-2</v>
      </c>
      <c r="Z132" s="428"/>
      <c r="AA132" s="673"/>
      <c r="AB132" s="672"/>
    </row>
    <row r="133" spans="1:28" ht="13.15" customHeight="1" x14ac:dyDescent="0.2">
      <c r="A133" s="265"/>
      <c r="B133" s="405"/>
      <c r="C133" s="448"/>
      <c r="D133" s="266"/>
      <c r="E133" s="266"/>
      <c r="F133" s="182"/>
      <c r="G133" s="24"/>
      <c r="H133" s="241">
        <v>18</v>
      </c>
      <c r="I133" s="22" t="s">
        <v>579</v>
      </c>
      <c r="J133" s="24">
        <v>400</v>
      </c>
      <c r="K133" s="371">
        <v>57.75</v>
      </c>
      <c r="L133" s="371">
        <v>79.047619047619051</v>
      </c>
      <c r="M133" s="371">
        <v>42</v>
      </c>
      <c r="N133" s="21"/>
      <c r="O133" s="25">
        <f t="shared" ref="O133:O138" si="9">(K133+L133+M133)/3</f>
        <v>59.599206349206348</v>
      </c>
      <c r="P133" s="26">
        <f t="shared" si="3"/>
        <v>0.10347084435626103</v>
      </c>
      <c r="Q133" s="26"/>
      <c r="R133" s="28" t="s">
        <v>2204</v>
      </c>
      <c r="S133" s="24">
        <v>400</v>
      </c>
      <c r="T133" s="371">
        <v>2.1</v>
      </c>
      <c r="U133" s="371">
        <v>9.4500000000000011</v>
      </c>
      <c r="V133" s="371">
        <v>4.7619047619047619</v>
      </c>
      <c r="W133" s="21"/>
      <c r="X133" s="25">
        <f t="shared" si="5"/>
        <v>5.4373015873015875</v>
      </c>
      <c r="Y133" s="26">
        <f t="shared" si="6"/>
        <v>9.439759700176369E-3</v>
      </c>
      <c r="Z133" s="428"/>
      <c r="AA133" s="673"/>
      <c r="AB133" s="672"/>
    </row>
    <row r="134" spans="1:28" ht="13.15" customHeight="1" x14ac:dyDescent="0.2">
      <c r="A134" s="265"/>
      <c r="B134" s="405"/>
      <c r="C134" s="448"/>
      <c r="D134" s="266"/>
      <c r="E134" s="266"/>
      <c r="F134" s="182"/>
      <c r="G134" s="24"/>
      <c r="H134" s="241">
        <v>18</v>
      </c>
      <c r="I134" s="22" t="s">
        <v>958</v>
      </c>
      <c r="J134" s="24">
        <v>400</v>
      </c>
      <c r="K134" s="371">
        <v>8.4</v>
      </c>
      <c r="L134" s="371">
        <v>14.285714285714285</v>
      </c>
      <c r="M134" s="371">
        <v>22.05</v>
      </c>
      <c r="N134" s="21"/>
      <c r="O134" s="25">
        <f t="shared" si="9"/>
        <v>14.91190476190476</v>
      </c>
      <c r="P134" s="26">
        <f t="shared" si="3"/>
        <v>2.5888723544973541E-2</v>
      </c>
      <c r="Q134" s="26"/>
      <c r="R134" s="28" t="s">
        <v>3242</v>
      </c>
      <c r="S134" s="24">
        <v>400</v>
      </c>
      <c r="T134" s="371">
        <v>33.6</v>
      </c>
      <c r="U134" s="371">
        <v>48.300000000000004</v>
      </c>
      <c r="V134" s="371">
        <v>54.285714285714285</v>
      </c>
      <c r="W134" s="21"/>
      <c r="X134" s="25">
        <f t="shared" si="5"/>
        <v>45.395238095238092</v>
      </c>
      <c r="Y134" s="26">
        <f t="shared" si="6"/>
        <v>7.8811177248677255E-2</v>
      </c>
      <c r="Z134" s="428"/>
      <c r="AA134" s="673"/>
      <c r="AB134" s="672"/>
    </row>
    <row r="135" spans="1:28" ht="13.15" customHeight="1" x14ac:dyDescent="0.2">
      <c r="A135" s="265"/>
      <c r="B135" s="405"/>
      <c r="C135" s="448"/>
      <c r="D135" s="266"/>
      <c r="E135" s="266"/>
      <c r="F135" s="182"/>
      <c r="G135" s="24"/>
      <c r="H135" s="241">
        <v>18</v>
      </c>
      <c r="I135" s="22" t="s">
        <v>4095</v>
      </c>
      <c r="J135" s="24">
        <v>400</v>
      </c>
      <c r="K135" s="371">
        <v>15.75</v>
      </c>
      <c r="L135" s="371">
        <v>12.38095238095238</v>
      </c>
      <c r="M135" s="371">
        <v>31.5</v>
      </c>
      <c r="N135" s="21"/>
      <c r="O135" s="25">
        <f t="shared" si="9"/>
        <v>19.876984126984127</v>
      </c>
      <c r="P135" s="26">
        <f t="shared" si="3"/>
        <v>3.4508652998236335E-2</v>
      </c>
      <c r="Q135" s="26"/>
      <c r="R135" s="28" t="s">
        <v>2205</v>
      </c>
      <c r="S135" s="24">
        <v>400</v>
      </c>
      <c r="T135" s="371">
        <v>10.5</v>
      </c>
      <c r="U135" s="371">
        <v>16.8</v>
      </c>
      <c r="V135" s="371">
        <v>16.19047619047619</v>
      </c>
      <c r="W135" s="21"/>
      <c r="X135" s="25">
        <f t="shared" si="5"/>
        <v>14.496825396825395</v>
      </c>
      <c r="Y135" s="26">
        <f t="shared" si="6"/>
        <v>2.5168099647266309E-2</v>
      </c>
      <c r="Z135" s="428"/>
      <c r="AA135" s="673"/>
      <c r="AB135" s="672"/>
    </row>
    <row r="136" spans="1:28" ht="13.15" customHeight="1" x14ac:dyDescent="0.2">
      <c r="A136" s="265"/>
      <c r="B136" s="405"/>
      <c r="C136" s="448"/>
      <c r="D136" s="266"/>
      <c r="E136" s="266"/>
      <c r="F136" s="182"/>
      <c r="G136" s="24"/>
      <c r="H136" s="241">
        <v>18</v>
      </c>
      <c r="I136" s="22" t="s">
        <v>959</v>
      </c>
      <c r="J136" s="24">
        <v>400</v>
      </c>
      <c r="K136" s="371">
        <v>5.25</v>
      </c>
      <c r="L136" s="371">
        <v>1.9047619047619047</v>
      </c>
      <c r="M136" s="371">
        <v>8.4</v>
      </c>
      <c r="N136" s="21"/>
      <c r="O136" s="25">
        <f t="shared" si="9"/>
        <v>5.1849206349206352</v>
      </c>
      <c r="P136" s="26">
        <f>O136/J136/1.44</f>
        <v>9.0015983245149925E-3</v>
      </c>
      <c r="Q136" s="26"/>
      <c r="R136" s="28" t="s">
        <v>1250</v>
      </c>
      <c r="S136" s="24">
        <v>400</v>
      </c>
      <c r="T136" s="371">
        <v>9.4500000000000011</v>
      </c>
      <c r="U136" s="371">
        <v>5.25</v>
      </c>
      <c r="V136" s="371">
        <v>6.6666666666666661</v>
      </c>
      <c r="W136" s="21"/>
      <c r="X136" s="25">
        <f t="shared" si="5"/>
        <v>7.1222222222222227</v>
      </c>
      <c r="Y136" s="26">
        <f t="shared" si="6"/>
        <v>1.236496913580247E-2</v>
      </c>
      <c r="Z136" s="428"/>
      <c r="AA136" s="673"/>
      <c r="AB136" s="672"/>
    </row>
    <row r="137" spans="1:28" ht="13.15" customHeight="1" x14ac:dyDescent="0.2">
      <c r="A137" s="265"/>
      <c r="B137" s="405"/>
      <c r="C137" s="448"/>
      <c r="D137" s="266"/>
      <c r="E137" s="266"/>
      <c r="F137" s="182"/>
      <c r="G137" s="24"/>
      <c r="H137" s="241">
        <v>18</v>
      </c>
      <c r="I137" s="22" t="s">
        <v>1039</v>
      </c>
      <c r="J137" s="24">
        <v>400</v>
      </c>
      <c r="K137" s="371">
        <v>0</v>
      </c>
      <c r="L137" s="371">
        <v>0</v>
      </c>
      <c r="M137" s="371">
        <v>0</v>
      </c>
      <c r="N137" s="21"/>
      <c r="O137" s="25">
        <f t="shared" si="9"/>
        <v>0</v>
      </c>
      <c r="P137" s="26">
        <f t="shared" si="3"/>
        <v>0</v>
      </c>
      <c r="Q137" s="26"/>
      <c r="R137" s="28" t="s">
        <v>4097</v>
      </c>
      <c r="S137" s="24">
        <v>400</v>
      </c>
      <c r="T137" s="371">
        <v>0</v>
      </c>
      <c r="U137" s="371">
        <v>0</v>
      </c>
      <c r="V137" s="371">
        <v>0</v>
      </c>
      <c r="W137" s="21"/>
      <c r="X137" s="25">
        <f t="shared" si="5"/>
        <v>0</v>
      </c>
      <c r="Y137" s="26">
        <f>X137/S135/1.44</f>
        <v>0</v>
      </c>
      <c r="Z137" s="428"/>
      <c r="AA137" s="673"/>
      <c r="AB137" s="672"/>
    </row>
    <row r="138" spans="1:28" ht="13.9" customHeight="1" thickBot="1" x14ac:dyDescent="0.25">
      <c r="A138" s="267"/>
      <c r="B138" s="406"/>
      <c r="C138" s="449"/>
      <c r="D138" s="268"/>
      <c r="E138" s="269"/>
      <c r="F138" s="186"/>
      <c r="G138" s="121"/>
      <c r="H138" s="244">
        <v>18</v>
      </c>
      <c r="I138" s="128" t="s">
        <v>2733</v>
      </c>
      <c r="J138" s="121">
        <v>400</v>
      </c>
      <c r="K138" s="123"/>
      <c r="L138" s="123"/>
      <c r="M138" s="123"/>
      <c r="N138" s="123"/>
      <c r="O138" s="124">
        <f t="shared" si="9"/>
        <v>0</v>
      </c>
      <c r="P138" s="125">
        <f>O138/J138/1.44</f>
        <v>0</v>
      </c>
      <c r="Q138" s="125"/>
      <c r="R138" s="126"/>
      <c r="S138" s="121"/>
      <c r="T138" s="123"/>
      <c r="U138" s="123"/>
      <c r="V138" s="123"/>
      <c r="W138" s="123"/>
      <c r="X138" s="124"/>
      <c r="Y138" s="125"/>
      <c r="Z138" s="634"/>
      <c r="AA138" s="676"/>
      <c r="AB138" s="674"/>
    </row>
    <row r="139" spans="1:28" s="7" customFormat="1" ht="13.9" customHeight="1" x14ac:dyDescent="0.2">
      <c r="A139" s="260">
        <v>43031</v>
      </c>
      <c r="B139" s="403">
        <v>0.82638888888888884</v>
      </c>
      <c r="C139" s="454">
        <v>0</v>
      </c>
      <c r="D139" s="263">
        <f>(MAX(K139:M139))/J139/1.44</f>
        <v>0.22685185185185186</v>
      </c>
      <c r="E139" s="264">
        <f>(MAX(T139:V139))/S139/1.44</f>
        <v>0.35416666666666669</v>
      </c>
      <c r="F139" s="193" t="s">
        <v>1909</v>
      </c>
      <c r="G139" s="114" t="s">
        <v>3136</v>
      </c>
      <c r="H139" s="243">
        <v>19</v>
      </c>
      <c r="I139" s="113" t="s">
        <v>685</v>
      </c>
      <c r="J139" s="115">
        <v>630</v>
      </c>
      <c r="K139" s="565">
        <v>161.70000000000002</v>
      </c>
      <c r="L139" s="565">
        <v>205.8</v>
      </c>
      <c r="M139" s="565">
        <v>151.20000000000002</v>
      </c>
      <c r="N139" s="116" t="s">
        <v>3876</v>
      </c>
      <c r="O139" s="117">
        <f t="shared" si="2"/>
        <v>172.9</v>
      </c>
      <c r="P139" s="118">
        <f t="shared" si="3"/>
        <v>0.19058641975308643</v>
      </c>
      <c r="Q139" s="142" t="s">
        <v>495</v>
      </c>
      <c r="R139" s="120" t="s">
        <v>686</v>
      </c>
      <c r="S139" s="115">
        <v>630</v>
      </c>
      <c r="T139" s="565">
        <v>281.40000000000003</v>
      </c>
      <c r="U139" s="565">
        <v>235.20000000000002</v>
      </c>
      <c r="V139" s="565">
        <v>321.3</v>
      </c>
      <c r="W139" s="116" t="s">
        <v>4011</v>
      </c>
      <c r="X139" s="117">
        <f t="shared" si="5"/>
        <v>279.3</v>
      </c>
      <c r="Y139" s="118">
        <f t="shared" si="6"/>
        <v>0.30787037037037041</v>
      </c>
      <c r="Z139" s="636" t="s">
        <v>495</v>
      </c>
      <c r="AA139" s="672">
        <f>P139+Y139</f>
        <v>0.49845679012345684</v>
      </c>
      <c r="AB139" s="672">
        <f t="shared" si="7"/>
        <v>420.24305555555549</v>
      </c>
    </row>
    <row r="140" spans="1:28" ht="13.15" customHeight="1" x14ac:dyDescent="0.2">
      <c r="A140" s="265"/>
      <c r="B140" s="405"/>
      <c r="C140" s="448"/>
      <c r="D140" s="266"/>
      <c r="E140" s="266"/>
      <c r="F140" s="182"/>
      <c r="G140" s="24"/>
      <c r="H140" s="241">
        <v>19</v>
      </c>
      <c r="I140" s="22" t="s">
        <v>1321</v>
      </c>
      <c r="J140" s="34">
        <v>630</v>
      </c>
      <c r="K140" s="371">
        <v>11.55</v>
      </c>
      <c r="L140" s="371">
        <v>2.1</v>
      </c>
      <c r="M140" s="371">
        <v>1.05</v>
      </c>
      <c r="N140" s="21"/>
      <c r="O140" s="25">
        <f t="shared" si="2"/>
        <v>4.9000000000000004</v>
      </c>
      <c r="P140" s="26">
        <f t="shared" si="3"/>
        <v>5.4012345679012351E-3</v>
      </c>
      <c r="Q140" s="26"/>
      <c r="R140" s="33" t="s">
        <v>4098</v>
      </c>
      <c r="S140" s="34">
        <v>630</v>
      </c>
      <c r="T140" s="371">
        <v>0</v>
      </c>
      <c r="U140" s="371">
        <v>4.2</v>
      </c>
      <c r="V140" s="371">
        <v>1.05</v>
      </c>
      <c r="W140" s="21"/>
      <c r="X140" s="25">
        <f t="shared" si="5"/>
        <v>1.75</v>
      </c>
      <c r="Y140" s="26">
        <f t="shared" si="6"/>
        <v>1.9290123456790125E-3</v>
      </c>
      <c r="Z140" s="428"/>
      <c r="AA140" s="673"/>
      <c r="AB140" s="672"/>
    </row>
    <row r="141" spans="1:28" ht="13.15" customHeight="1" x14ac:dyDescent="0.2">
      <c r="A141" s="265"/>
      <c r="B141" s="405"/>
      <c r="C141" s="448"/>
      <c r="D141" s="266"/>
      <c r="E141" s="266"/>
      <c r="F141" s="182"/>
      <c r="G141" s="24"/>
      <c r="H141" s="241">
        <v>19</v>
      </c>
      <c r="I141" s="23" t="s">
        <v>580</v>
      </c>
      <c r="J141" s="34">
        <v>630</v>
      </c>
      <c r="K141" s="371">
        <v>39.9</v>
      </c>
      <c r="L141" s="371">
        <v>75.600000000000009</v>
      </c>
      <c r="M141" s="371">
        <v>56.7</v>
      </c>
      <c r="N141" s="21"/>
      <c r="O141" s="25">
        <f t="shared" si="2"/>
        <v>57.4</v>
      </c>
      <c r="P141" s="26">
        <f t="shared" si="3"/>
        <v>6.3271604938271608E-2</v>
      </c>
      <c r="Q141" s="26"/>
      <c r="R141" s="33" t="s">
        <v>580</v>
      </c>
      <c r="S141" s="34">
        <v>630</v>
      </c>
      <c r="T141" s="371">
        <v>102.9</v>
      </c>
      <c r="U141" s="371">
        <v>131.25</v>
      </c>
      <c r="V141" s="371">
        <v>115.5</v>
      </c>
      <c r="W141" s="21"/>
      <c r="X141" s="25">
        <f t="shared" si="5"/>
        <v>116.55</v>
      </c>
      <c r="Y141" s="26">
        <f t="shared" si="6"/>
        <v>0.12847222222222224</v>
      </c>
      <c r="Z141" s="428"/>
      <c r="AA141" s="673"/>
      <c r="AB141" s="672"/>
    </row>
    <row r="142" spans="1:28" ht="13.15" customHeight="1" x14ac:dyDescent="0.2">
      <c r="A142" s="265"/>
      <c r="B142" s="405"/>
      <c r="C142" s="448"/>
      <c r="D142" s="266"/>
      <c r="E142" s="266"/>
      <c r="F142" s="182"/>
      <c r="G142" s="24"/>
      <c r="H142" s="241">
        <v>19</v>
      </c>
      <c r="I142" s="23" t="s">
        <v>581</v>
      </c>
      <c r="J142" s="34">
        <v>630</v>
      </c>
      <c r="K142" s="371">
        <v>1.05</v>
      </c>
      <c r="L142" s="371">
        <v>0</v>
      </c>
      <c r="M142" s="371">
        <v>0</v>
      </c>
      <c r="N142" s="21"/>
      <c r="O142" s="25">
        <f t="shared" si="2"/>
        <v>0.35000000000000003</v>
      </c>
      <c r="P142" s="26">
        <f t="shared" si="3"/>
        <v>3.858024691358025E-4</v>
      </c>
      <c r="Q142" s="26"/>
      <c r="R142" s="28" t="s">
        <v>1322</v>
      </c>
      <c r="S142" s="34">
        <v>630</v>
      </c>
      <c r="T142" s="371">
        <v>0</v>
      </c>
      <c r="U142" s="371">
        <v>0</v>
      </c>
      <c r="V142" s="371">
        <v>0</v>
      </c>
      <c r="W142" s="21"/>
      <c r="X142" s="25">
        <f t="shared" si="5"/>
        <v>0</v>
      </c>
      <c r="Y142" s="26">
        <f t="shared" si="6"/>
        <v>0</v>
      </c>
      <c r="Z142" s="428"/>
      <c r="AA142" s="673"/>
      <c r="AB142" s="672"/>
    </row>
    <row r="143" spans="1:28" ht="13.15" customHeight="1" x14ac:dyDescent="0.2">
      <c r="A143" s="265"/>
      <c r="B143" s="405"/>
      <c r="C143" s="448"/>
      <c r="D143" s="266"/>
      <c r="E143" s="266"/>
      <c r="F143" s="182"/>
      <c r="G143" s="24"/>
      <c r="H143" s="241">
        <v>19</v>
      </c>
      <c r="I143" s="23" t="s">
        <v>582</v>
      </c>
      <c r="J143" s="34">
        <v>630</v>
      </c>
      <c r="K143" s="371">
        <v>0</v>
      </c>
      <c r="L143" s="371">
        <v>0</v>
      </c>
      <c r="M143" s="371">
        <v>0</v>
      </c>
      <c r="N143" s="21"/>
      <c r="O143" s="25">
        <f t="shared" si="2"/>
        <v>0</v>
      </c>
      <c r="P143" s="26">
        <f t="shared" si="3"/>
        <v>0</v>
      </c>
      <c r="Q143" s="26"/>
      <c r="R143" s="33" t="s">
        <v>582</v>
      </c>
      <c r="S143" s="34">
        <v>630</v>
      </c>
      <c r="T143" s="371">
        <v>6.3000000000000007</v>
      </c>
      <c r="U143" s="371">
        <v>3.1500000000000004</v>
      </c>
      <c r="V143" s="371">
        <v>2.1</v>
      </c>
      <c r="W143" s="21"/>
      <c r="X143" s="25">
        <f t="shared" si="5"/>
        <v>3.85</v>
      </c>
      <c r="Y143" s="26">
        <f t="shared" si="6"/>
        <v>4.2438271604938278E-3</v>
      </c>
      <c r="Z143" s="428"/>
      <c r="AA143" s="673"/>
      <c r="AB143" s="672"/>
    </row>
    <row r="144" spans="1:28" ht="13.15" customHeight="1" x14ac:dyDescent="0.2">
      <c r="A144" s="265"/>
      <c r="B144" s="405"/>
      <c r="C144" s="448"/>
      <c r="D144" s="266"/>
      <c r="E144" s="266"/>
      <c r="F144" s="182"/>
      <c r="G144" s="24"/>
      <c r="H144" s="241">
        <v>19</v>
      </c>
      <c r="I144" s="22" t="s">
        <v>3752</v>
      </c>
      <c r="J144" s="34">
        <v>630</v>
      </c>
      <c r="K144" s="371">
        <v>5.25</v>
      </c>
      <c r="L144" s="371">
        <v>3.1500000000000004</v>
      </c>
      <c r="M144" s="371">
        <v>7.3500000000000005</v>
      </c>
      <c r="N144" s="21"/>
      <c r="O144" s="25">
        <f t="shared" si="2"/>
        <v>5.25</v>
      </c>
      <c r="P144" s="26">
        <f t="shared" si="3"/>
        <v>5.7870370370370376E-3</v>
      </c>
      <c r="Q144" s="26"/>
      <c r="R144" s="28" t="s">
        <v>3752</v>
      </c>
      <c r="S144" s="34">
        <v>630</v>
      </c>
      <c r="T144" s="371">
        <v>29.400000000000002</v>
      </c>
      <c r="U144" s="371">
        <v>57.75</v>
      </c>
      <c r="V144" s="371">
        <v>33.6</v>
      </c>
      <c r="W144" s="21"/>
      <c r="X144" s="25">
        <f t="shared" si="5"/>
        <v>40.25</v>
      </c>
      <c r="Y144" s="26">
        <f t="shared" si="6"/>
        <v>4.436728395061728E-2</v>
      </c>
      <c r="Z144" s="428"/>
      <c r="AA144" s="673"/>
      <c r="AB144" s="672"/>
    </row>
    <row r="145" spans="1:28" ht="13.15" customHeight="1" x14ac:dyDescent="0.2">
      <c r="A145" s="265"/>
      <c r="B145" s="405"/>
      <c r="C145" s="448"/>
      <c r="D145" s="266"/>
      <c r="E145" s="266"/>
      <c r="F145" s="182"/>
      <c r="G145" s="24"/>
      <c r="H145" s="241">
        <v>19</v>
      </c>
      <c r="I145" s="23" t="s">
        <v>2693</v>
      </c>
      <c r="J145" s="34">
        <v>630</v>
      </c>
      <c r="K145" s="371">
        <v>75.600000000000009</v>
      </c>
      <c r="L145" s="371">
        <v>56.7</v>
      </c>
      <c r="M145" s="371">
        <v>44.1</v>
      </c>
      <c r="N145" s="21"/>
      <c r="O145" s="25">
        <f t="shared" si="2"/>
        <v>58.800000000000004</v>
      </c>
      <c r="P145" s="26">
        <f t="shared" si="3"/>
        <v>6.4814814814814825E-2</v>
      </c>
      <c r="Q145" s="26"/>
      <c r="R145" s="28" t="s">
        <v>956</v>
      </c>
      <c r="S145" s="34">
        <v>630</v>
      </c>
      <c r="T145" s="371">
        <v>0</v>
      </c>
      <c r="U145" s="371">
        <v>0</v>
      </c>
      <c r="V145" s="371">
        <v>0</v>
      </c>
      <c r="W145" s="21"/>
      <c r="X145" s="25">
        <f t="shared" si="5"/>
        <v>0</v>
      </c>
      <c r="Y145" s="26">
        <f t="shared" si="6"/>
        <v>0</v>
      </c>
      <c r="Z145" s="428"/>
      <c r="AA145" s="673"/>
      <c r="AB145" s="672"/>
    </row>
    <row r="146" spans="1:28" ht="13.15" customHeight="1" x14ac:dyDescent="0.2">
      <c r="A146" s="265"/>
      <c r="B146" s="405"/>
      <c r="C146" s="448"/>
      <c r="D146" s="266"/>
      <c r="E146" s="266"/>
      <c r="F146" s="182"/>
      <c r="G146" s="24"/>
      <c r="H146" s="241">
        <v>19</v>
      </c>
      <c r="I146" s="23" t="s">
        <v>2040</v>
      </c>
      <c r="J146" s="34">
        <v>630</v>
      </c>
      <c r="K146" s="371">
        <v>0</v>
      </c>
      <c r="L146" s="371">
        <v>0</v>
      </c>
      <c r="M146" s="371">
        <v>0</v>
      </c>
      <c r="N146" s="21"/>
      <c r="O146" s="25">
        <f t="shared" si="2"/>
        <v>0</v>
      </c>
      <c r="P146" s="26">
        <f t="shared" si="3"/>
        <v>0</v>
      </c>
      <c r="Q146" s="26"/>
      <c r="R146" s="33" t="s">
        <v>585</v>
      </c>
      <c r="S146" s="34">
        <v>630</v>
      </c>
      <c r="T146" s="371">
        <v>4.2</v>
      </c>
      <c r="U146" s="371">
        <v>0</v>
      </c>
      <c r="V146" s="371">
        <v>0</v>
      </c>
      <c r="W146" s="21"/>
      <c r="X146" s="25">
        <f t="shared" si="5"/>
        <v>1.4000000000000001</v>
      </c>
      <c r="Y146" s="26">
        <f t="shared" si="6"/>
        <v>1.54320987654321E-3</v>
      </c>
      <c r="Z146" s="428"/>
      <c r="AA146" s="673"/>
      <c r="AB146" s="672"/>
    </row>
    <row r="147" spans="1:28" ht="13.15" customHeight="1" x14ac:dyDescent="0.2">
      <c r="A147" s="265"/>
      <c r="B147" s="405"/>
      <c r="C147" s="448"/>
      <c r="D147" s="266"/>
      <c r="E147" s="266"/>
      <c r="F147" s="182"/>
      <c r="G147" s="24"/>
      <c r="H147" s="241">
        <v>19</v>
      </c>
      <c r="I147" s="22"/>
      <c r="J147" s="24"/>
      <c r="K147" s="21"/>
      <c r="L147" s="21"/>
      <c r="M147" s="21"/>
      <c r="N147" s="21"/>
      <c r="O147" s="25"/>
      <c r="P147" s="26"/>
      <c r="Q147" s="26"/>
      <c r="R147" s="33" t="s">
        <v>2041</v>
      </c>
      <c r="S147" s="34">
        <v>630</v>
      </c>
      <c r="T147" s="371">
        <v>7.3500000000000005</v>
      </c>
      <c r="U147" s="371">
        <v>1.05</v>
      </c>
      <c r="V147" s="371">
        <v>6.3000000000000007</v>
      </c>
      <c r="W147" s="21"/>
      <c r="X147" s="25">
        <f t="shared" si="5"/>
        <v>4.9000000000000004</v>
      </c>
      <c r="Y147" s="26">
        <f t="shared" si="6"/>
        <v>5.4012345679012351E-3</v>
      </c>
      <c r="Z147" s="428"/>
      <c r="AA147" s="673"/>
      <c r="AB147" s="672"/>
    </row>
    <row r="148" spans="1:28" ht="13.15" customHeight="1" x14ac:dyDescent="0.2">
      <c r="A148" s="265"/>
      <c r="B148" s="405"/>
      <c r="C148" s="448"/>
      <c r="D148" s="266"/>
      <c r="E148" s="266"/>
      <c r="F148" s="182"/>
      <c r="G148" s="24"/>
      <c r="H148" s="241">
        <v>19</v>
      </c>
      <c r="I148" s="22"/>
      <c r="J148" s="24"/>
      <c r="K148" s="21"/>
      <c r="L148" s="21"/>
      <c r="M148" s="21"/>
      <c r="N148" s="21"/>
      <c r="O148" s="25"/>
      <c r="P148" s="26"/>
      <c r="Q148" s="26"/>
      <c r="R148" s="28" t="s">
        <v>1943</v>
      </c>
      <c r="S148" s="34">
        <v>630</v>
      </c>
      <c r="T148" s="371">
        <v>14.700000000000001</v>
      </c>
      <c r="U148" s="371">
        <v>14.700000000000001</v>
      </c>
      <c r="V148" s="371">
        <v>5.25</v>
      </c>
      <c r="W148" s="21"/>
      <c r="X148" s="25">
        <f t="shared" si="5"/>
        <v>11.550000000000002</v>
      </c>
      <c r="Y148" s="26">
        <f t="shared" si="6"/>
        <v>1.2731481481481484E-2</v>
      </c>
      <c r="Z148" s="428"/>
      <c r="AA148" s="673"/>
      <c r="AB148" s="672"/>
    </row>
    <row r="149" spans="1:28" ht="13.15" customHeight="1" x14ac:dyDescent="0.2">
      <c r="A149" s="265"/>
      <c r="B149" s="405"/>
      <c r="C149" s="448"/>
      <c r="D149" s="266"/>
      <c r="E149" s="266"/>
      <c r="F149" s="182"/>
      <c r="G149" s="24"/>
      <c r="H149" s="241">
        <v>19</v>
      </c>
      <c r="I149" s="22"/>
      <c r="J149" s="24"/>
      <c r="K149" s="21"/>
      <c r="L149" s="21"/>
      <c r="M149" s="21"/>
      <c r="N149" s="21"/>
      <c r="O149" s="25"/>
      <c r="P149" s="26"/>
      <c r="Q149" s="26"/>
      <c r="R149" s="28" t="s">
        <v>957</v>
      </c>
      <c r="S149" s="34">
        <v>630</v>
      </c>
      <c r="T149" s="371">
        <v>7.3500000000000005</v>
      </c>
      <c r="U149" s="371">
        <v>0</v>
      </c>
      <c r="V149" s="371">
        <v>0</v>
      </c>
      <c r="W149" s="21"/>
      <c r="X149" s="25">
        <f t="shared" si="5"/>
        <v>2.4500000000000002</v>
      </c>
      <c r="Y149" s="26">
        <f t="shared" si="6"/>
        <v>2.7006172839506176E-3</v>
      </c>
      <c r="Z149" s="428"/>
      <c r="AA149" s="673"/>
      <c r="AB149" s="672"/>
    </row>
    <row r="150" spans="1:28" ht="13.15" customHeight="1" x14ac:dyDescent="0.2">
      <c r="A150" s="265"/>
      <c r="B150" s="405"/>
      <c r="C150" s="448"/>
      <c r="D150" s="266"/>
      <c r="E150" s="266"/>
      <c r="F150" s="182"/>
      <c r="G150" s="24"/>
      <c r="H150" s="241">
        <v>19</v>
      </c>
      <c r="I150" s="22"/>
      <c r="J150" s="24"/>
      <c r="K150" s="21"/>
      <c r="L150" s="21"/>
      <c r="M150" s="21"/>
      <c r="N150" s="21"/>
      <c r="O150" s="25"/>
      <c r="P150" s="26"/>
      <c r="Q150" s="26"/>
      <c r="R150" s="28" t="s">
        <v>3755</v>
      </c>
      <c r="S150" s="34">
        <v>630</v>
      </c>
      <c r="T150" s="371">
        <v>0</v>
      </c>
      <c r="U150" s="371">
        <v>0</v>
      </c>
      <c r="V150" s="371">
        <v>0</v>
      </c>
      <c r="W150" s="21"/>
      <c r="X150" s="25">
        <f t="shared" si="5"/>
        <v>0</v>
      </c>
      <c r="Y150" s="26">
        <f t="shared" si="6"/>
        <v>0</v>
      </c>
      <c r="Z150" s="428"/>
      <c r="AA150" s="673"/>
      <c r="AB150" s="672"/>
    </row>
    <row r="151" spans="1:28" ht="13.15" customHeight="1" x14ac:dyDescent="0.2">
      <c r="A151" s="265"/>
      <c r="B151" s="405"/>
      <c r="C151" s="448"/>
      <c r="D151" s="266"/>
      <c r="E151" s="266"/>
      <c r="F151" s="182"/>
      <c r="G151" s="24"/>
      <c r="H151" s="241">
        <v>19</v>
      </c>
      <c r="I151" s="22"/>
      <c r="J151" s="24"/>
      <c r="K151" s="21"/>
      <c r="L151" s="21"/>
      <c r="M151" s="21"/>
      <c r="N151" s="21"/>
      <c r="O151" s="25"/>
      <c r="P151" s="26"/>
      <c r="Q151" s="26"/>
      <c r="R151" s="28" t="s">
        <v>3753</v>
      </c>
      <c r="S151" s="34">
        <v>630</v>
      </c>
      <c r="T151" s="371">
        <v>56.7</v>
      </c>
      <c r="U151" s="371">
        <v>39.9</v>
      </c>
      <c r="V151" s="371">
        <v>111.30000000000001</v>
      </c>
      <c r="W151" s="21"/>
      <c r="X151" s="25">
        <f t="shared" si="5"/>
        <v>69.3</v>
      </c>
      <c r="Y151" s="26">
        <f t="shared" si="6"/>
        <v>7.6388888888888895E-2</v>
      </c>
      <c r="Z151" s="428"/>
      <c r="AA151" s="673"/>
      <c r="AB151" s="672"/>
    </row>
    <row r="152" spans="1:28" ht="13.9" customHeight="1" thickBot="1" x14ac:dyDescent="0.25">
      <c r="A152" s="267"/>
      <c r="B152" s="406"/>
      <c r="C152" s="449"/>
      <c r="D152" s="268"/>
      <c r="E152" s="269"/>
      <c r="F152" s="186"/>
      <c r="G152" s="121"/>
      <c r="H152" s="244">
        <v>19</v>
      </c>
      <c r="I152" s="128"/>
      <c r="J152" s="121"/>
      <c r="K152" s="123"/>
      <c r="L152" s="123"/>
      <c r="M152" s="123"/>
      <c r="N152" s="123"/>
      <c r="O152" s="124"/>
      <c r="P152" s="125"/>
      <c r="Q152" s="125"/>
      <c r="R152" s="126" t="s">
        <v>3754</v>
      </c>
      <c r="S152" s="121">
        <v>630</v>
      </c>
      <c r="T152" s="548">
        <v>0</v>
      </c>
      <c r="U152" s="548">
        <v>0</v>
      </c>
      <c r="V152" s="548">
        <v>0</v>
      </c>
      <c r="W152" s="123"/>
      <c r="X152" s="124">
        <f t="shared" si="5"/>
        <v>0</v>
      </c>
      <c r="Y152" s="125">
        <f t="shared" si="6"/>
        <v>0</v>
      </c>
      <c r="Z152" s="634"/>
      <c r="AA152" s="673"/>
      <c r="AB152" s="672"/>
    </row>
    <row r="153" spans="1:28" s="7" customFormat="1" ht="13.9" customHeight="1" x14ac:dyDescent="0.2">
      <c r="A153" s="270">
        <v>43035</v>
      </c>
      <c r="B153" s="407">
        <v>0.84722222222222221</v>
      </c>
      <c r="C153" s="450">
        <v>2</v>
      </c>
      <c r="D153" s="263">
        <f>(MAX(K153:M153))/J153/1.44</f>
        <v>0.63161375661375663</v>
      </c>
      <c r="E153" s="264"/>
      <c r="F153" s="193" t="s">
        <v>1909</v>
      </c>
      <c r="G153" s="114" t="s">
        <v>3136</v>
      </c>
      <c r="H153" s="243">
        <v>20</v>
      </c>
      <c r="I153" s="113" t="s">
        <v>685</v>
      </c>
      <c r="J153" s="115">
        <v>400</v>
      </c>
      <c r="K153" s="565">
        <v>363.8095238095238</v>
      </c>
      <c r="L153" s="565">
        <v>314.28571428571428</v>
      </c>
      <c r="M153" s="565">
        <v>342.85714285714283</v>
      </c>
      <c r="N153" s="116" t="s">
        <v>4182</v>
      </c>
      <c r="O153" s="117">
        <f t="shared" si="2"/>
        <v>340.3174603174603</v>
      </c>
      <c r="P153" s="118">
        <f t="shared" si="3"/>
        <v>0.59082892416225752</v>
      </c>
      <c r="Q153" s="119" t="s">
        <v>984</v>
      </c>
      <c r="R153" s="120"/>
      <c r="S153" s="130"/>
      <c r="T153" s="117"/>
      <c r="U153" s="117"/>
      <c r="V153" s="117"/>
      <c r="W153" s="116"/>
      <c r="X153" s="117"/>
      <c r="Y153" s="118"/>
      <c r="Z153" s="636"/>
      <c r="AA153" s="671">
        <f>P153+Y153</f>
        <v>0.59082892416225752</v>
      </c>
      <c r="AB153" s="671">
        <f t="shared" ref="AB153:AB193" si="10">IF(AA153 &gt;1,0,(((J153+S153)*0.95)-((J153+S153)*0.95)*AA153)*0.7)</f>
        <v>108.83950617283951</v>
      </c>
    </row>
    <row r="154" spans="1:28" ht="13.15" customHeight="1" x14ac:dyDescent="0.2">
      <c r="A154" s="265"/>
      <c r="B154" s="405"/>
      <c r="C154" s="448"/>
      <c r="D154" s="266"/>
      <c r="E154" s="266"/>
      <c r="F154" s="182"/>
      <c r="G154" s="24"/>
      <c r="H154" s="241">
        <v>20</v>
      </c>
      <c r="I154" s="23" t="s">
        <v>1938</v>
      </c>
      <c r="J154" s="24">
        <v>400</v>
      </c>
      <c r="K154" s="371">
        <v>80.952380952380949</v>
      </c>
      <c r="L154" s="371">
        <v>48.571428571428569</v>
      </c>
      <c r="M154" s="371">
        <v>50.476190476190474</v>
      </c>
      <c r="N154" s="29"/>
      <c r="O154" s="37">
        <f t="shared" si="2"/>
        <v>60</v>
      </c>
      <c r="P154" s="38">
        <f t="shared" si="3"/>
        <v>0.10416666666666667</v>
      </c>
      <c r="Q154" s="26"/>
      <c r="R154" s="28"/>
      <c r="S154" s="30"/>
      <c r="T154" s="21"/>
      <c r="U154" s="21"/>
      <c r="V154" s="21"/>
      <c r="W154" s="21"/>
      <c r="X154" s="25"/>
      <c r="Y154" s="26"/>
      <c r="Z154" s="428"/>
      <c r="AA154" s="673"/>
      <c r="AB154" s="672"/>
    </row>
    <row r="155" spans="1:28" ht="13.15" customHeight="1" x14ac:dyDescent="0.2">
      <c r="A155" s="265"/>
      <c r="B155" s="405"/>
      <c r="C155" s="448"/>
      <c r="D155" s="266"/>
      <c r="E155" s="266"/>
      <c r="F155" s="182"/>
      <c r="G155" s="24"/>
      <c r="H155" s="241">
        <v>20</v>
      </c>
      <c r="I155" s="23" t="s">
        <v>1939</v>
      </c>
      <c r="J155" s="24">
        <v>400</v>
      </c>
      <c r="K155" s="371">
        <v>29.523809523809522</v>
      </c>
      <c r="L155" s="371">
        <v>13.333333333333332</v>
      </c>
      <c r="M155" s="371">
        <v>34.285714285714285</v>
      </c>
      <c r="N155" s="29"/>
      <c r="O155" s="37">
        <f t="shared" si="2"/>
        <v>25.714285714285712</v>
      </c>
      <c r="P155" s="38">
        <f t="shared" si="3"/>
        <v>4.4642857142857137E-2</v>
      </c>
      <c r="Q155" s="26"/>
      <c r="R155" s="28"/>
      <c r="S155" s="30"/>
      <c r="T155" s="21"/>
      <c r="U155" s="21"/>
      <c r="V155" s="21"/>
      <c r="W155" s="21"/>
      <c r="X155" s="25"/>
      <c r="Y155" s="26"/>
      <c r="Z155" s="428"/>
      <c r="AA155" s="673"/>
      <c r="AB155" s="672"/>
    </row>
    <row r="156" spans="1:28" ht="13.15" customHeight="1" x14ac:dyDescent="0.2">
      <c r="A156" s="265"/>
      <c r="B156" s="405"/>
      <c r="C156" s="448"/>
      <c r="D156" s="266"/>
      <c r="E156" s="266"/>
      <c r="F156" s="182"/>
      <c r="G156" s="24"/>
      <c r="H156" s="241">
        <v>20</v>
      </c>
      <c r="I156" s="23" t="s">
        <v>3756</v>
      </c>
      <c r="J156" s="24">
        <v>400</v>
      </c>
      <c r="K156" s="371">
        <v>121.9047619047619</v>
      </c>
      <c r="L156" s="371">
        <v>123.80952380952381</v>
      </c>
      <c r="M156" s="371">
        <v>100</v>
      </c>
      <c r="N156" s="29"/>
      <c r="O156" s="37">
        <f t="shared" si="2"/>
        <v>115.23809523809524</v>
      </c>
      <c r="P156" s="38">
        <f t="shared" si="3"/>
        <v>0.20006613756613759</v>
      </c>
      <c r="Q156" s="26"/>
      <c r="R156" s="28"/>
      <c r="S156" s="30"/>
      <c r="T156" s="21"/>
      <c r="U156" s="21"/>
      <c r="V156" s="21"/>
      <c r="W156" s="21"/>
      <c r="X156" s="25"/>
      <c r="Y156" s="26"/>
      <c r="Z156" s="428"/>
      <c r="AA156" s="673"/>
      <c r="AB156" s="672"/>
    </row>
    <row r="157" spans="1:28" ht="13.15" customHeight="1" x14ac:dyDescent="0.2">
      <c r="A157" s="265"/>
      <c r="B157" s="405"/>
      <c r="C157" s="448"/>
      <c r="D157" s="266"/>
      <c r="E157" s="266"/>
      <c r="F157" s="182"/>
      <c r="G157" s="24"/>
      <c r="H157" s="241">
        <v>20</v>
      </c>
      <c r="I157" s="23" t="s">
        <v>734</v>
      </c>
      <c r="J157" s="24">
        <v>400</v>
      </c>
      <c r="K157" s="371">
        <v>26.666666666666664</v>
      </c>
      <c r="L157" s="371">
        <v>29.523809523809522</v>
      </c>
      <c r="M157" s="371">
        <v>20.952380952380953</v>
      </c>
      <c r="N157" s="29"/>
      <c r="O157" s="37">
        <f>(K157+L157+M157)/3</f>
        <v>25.714285714285712</v>
      </c>
      <c r="P157" s="38">
        <f>O157/J157/1.44</f>
        <v>4.4642857142857137E-2</v>
      </c>
      <c r="Q157" s="26"/>
      <c r="R157" s="28"/>
      <c r="S157" s="30"/>
      <c r="T157" s="21"/>
      <c r="U157" s="21"/>
      <c r="V157" s="21"/>
      <c r="W157" s="21"/>
      <c r="X157" s="25"/>
      <c r="Y157" s="26"/>
      <c r="Z157" s="428"/>
      <c r="AA157" s="673"/>
      <c r="AB157" s="672"/>
    </row>
    <row r="158" spans="1:28" ht="13.15" customHeight="1" x14ac:dyDescent="0.2">
      <c r="A158" s="265"/>
      <c r="B158" s="405"/>
      <c r="C158" s="448"/>
      <c r="D158" s="266"/>
      <c r="E158" s="266"/>
      <c r="F158" s="182"/>
      <c r="G158" s="24"/>
      <c r="H158" s="241">
        <v>20</v>
      </c>
      <c r="I158" s="23" t="s">
        <v>84</v>
      </c>
      <c r="J158" s="24">
        <v>400</v>
      </c>
      <c r="K158" s="371">
        <v>22.857142857142858</v>
      </c>
      <c r="L158" s="371">
        <v>24.761904761904759</v>
      </c>
      <c r="M158" s="371">
        <v>36.19047619047619</v>
      </c>
      <c r="N158" s="29"/>
      <c r="O158" s="37">
        <f>(K158+L158+M158)/3</f>
        <v>27.936507936507937</v>
      </c>
      <c r="P158" s="38">
        <f>O158/J158/1.44</f>
        <v>4.8500881834215172E-2</v>
      </c>
      <c r="Q158" s="26"/>
      <c r="R158" s="28"/>
      <c r="S158" s="30"/>
      <c r="T158" s="21"/>
      <c r="U158" s="21"/>
      <c r="V158" s="21"/>
      <c r="W158" s="21"/>
      <c r="X158" s="25"/>
      <c r="Y158" s="26"/>
      <c r="Z158" s="428"/>
      <c r="AA158" s="673"/>
      <c r="AB158" s="672"/>
    </row>
    <row r="159" spans="1:28" ht="13.15" customHeight="1" x14ac:dyDescent="0.2">
      <c r="A159" s="265"/>
      <c r="B159" s="405"/>
      <c r="C159" s="448"/>
      <c r="D159" s="266"/>
      <c r="E159" s="266"/>
      <c r="F159" s="182"/>
      <c r="G159" s="24"/>
      <c r="H159" s="241">
        <v>20</v>
      </c>
      <c r="I159" s="22" t="s">
        <v>2007</v>
      </c>
      <c r="J159" s="24">
        <v>400</v>
      </c>
      <c r="K159" s="371">
        <v>0.95238095238095233</v>
      </c>
      <c r="L159" s="371">
        <v>0.95238095238095233</v>
      </c>
      <c r="M159" s="371">
        <v>0.95238095238095233</v>
      </c>
      <c r="N159" s="29"/>
      <c r="O159" s="37">
        <f>(K159+L159+M159)/3</f>
        <v>0.95238095238095222</v>
      </c>
      <c r="P159" s="26">
        <f t="shared" si="3"/>
        <v>1.6534391534391533E-3</v>
      </c>
      <c r="Q159" s="26"/>
      <c r="R159" s="28"/>
      <c r="S159" s="30"/>
      <c r="T159" s="21"/>
      <c r="U159" s="21"/>
      <c r="V159" s="21"/>
      <c r="W159" s="21"/>
      <c r="X159" s="25"/>
      <c r="Y159" s="26"/>
      <c r="Z159" s="428"/>
      <c r="AA159" s="673"/>
      <c r="AB159" s="672"/>
    </row>
    <row r="160" spans="1:28" ht="13.15" customHeight="1" x14ac:dyDescent="0.2">
      <c r="A160" s="265"/>
      <c r="B160" s="405"/>
      <c r="C160" s="448"/>
      <c r="D160" s="266"/>
      <c r="E160" s="266"/>
      <c r="F160" s="186"/>
      <c r="G160" s="121"/>
      <c r="H160" s="241">
        <v>20</v>
      </c>
      <c r="I160" s="128" t="s">
        <v>2176</v>
      </c>
      <c r="J160" s="24">
        <v>400</v>
      </c>
      <c r="K160" s="371">
        <v>8.5714285714285712</v>
      </c>
      <c r="L160" s="371">
        <v>0</v>
      </c>
      <c r="M160" s="371">
        <v>6.6666666666666661</v>
      </c>
      <c r="N160" s="234"/>
      <c r="O160" s="37">
        <f>(K160+L160+M160)/3</f>
        <v>5.0793650793650791</v>
      </c>
      <c r="P160" s="125">
        <f>O160/J160/1.44</f>
        <v>8.8183421516754845E-3</v>
      </c>
      <c r="Q160" s="125"/>
      <c r="R160" s="126"/>
      <c r="S160" s="127"/>
      <c r="T160" s="123"/>
      <c r="U160" s="123"/>
      <c r="V160" s="123"/>
      <c r="W160" s="123"/>
      <c r="X160" s="124"/>
      <c r="Y160" s="125"/>
      <c r="Z160" s="634"/>
      <c r="AA160" s="673"/>
      <c r="AB160" s="672"/>
    </row>
    <row r="161" spans="1:28" ht="13.9" customHeight="1" thickBot="1" x14ac:dyDescent="0.25">
      <c r="A161" s="267"/>
      <c r="B161" s="406"/>
      <c r="C161" s="449"/>
      <c r="D161" s="268"/>
      <c r="E161" s="269"/>
      <c r="F161" s="186"/>
      <c r="G161" s="121"/>
      <c r="H161" s="244">
        <v>20</v>
      </c>
      <c r="I161" s="128" t="s">
        <v>2177</v>
      </c>
      <c r="J161" s="121">
        <v>400</v>
      </c>
      <c r="K161" s="548">
        <v>59.047619047619044</v>
      </c>
      <c r="L161" s="548">
        <v>49.523809523809518</v>
      </c>
      <c r="M161" s="548">
        <v>104.76190476190476</v>
      </c>
      <c r="N161" s="234"/>
      <c r="O161" s="134">
        <f>(K161+L161+M161)/3</f>
        <v>71.1111111111111</v>
      </c>
      <c r="P161" s="125">
        <f t="shared" si="3"/>
        <v>0.12345679012345678</v>
      </c>
      <c r="Q161" s="125"/>
      <c r="R161" s="126"/>
      <c r="S161" s="127"/>
      <c r="T161" s="123"/>
      <c r="U161" s="123"/>
      <c r="V161" s="123"/>
      <c r="W161" s="123"/>
      <c r="X161" s="124"/>
      <c r="Y161" s="125"/>
      <c r="Z161" s="634"/>
      <c r="AA161" s="676"/>
      <c r="AB161" s="674"/>
    </row>
    <row r="162" spans="1:28" s="7" customFormat="1" ht="13.9" customHeight="1" x14ac:dyDescent="0.2">
      <c r="A162" s="260">
        <v>43034</v>
      </c>
      <c r="B162" s="403">
        <v>0.8125</v>
      </c>
      <c r="C162" s="454">
        <v>0</v>
      </c>
      <c r="D162" s="263">
        <f>(MAX(K162:M162))/J162/1.44</f>
        <v>0.59523809523809523</v>
      </c>
      <c r="E162" s="264"/>
      <c r="F162" s="193" t="s">
        <v>1909</v>
      </c>
      <c r="G162" s="114" t="s">
        <v>3136</v>
      </c>
      <c r="H162" s="243">
        <v>21</v>
      </c>
      <c r="I162" s="113" t="s">
        <v>685</v>
      </c>
      <c r="J162" s="115">
        <v>160</v>
      </c>
      <c r="K162" s="565">
        <v>137.14285714285714</v>
      </c>
      <c r="L162" s="565">
        <v>100</v>
      </c>
      <c r="M162" s="565">
        <v>133.33333333333331</v>
      </c>
      <c r="N162" s="116" t="s">
        <v>3897</v>
      </c>
      <c r="O162" s="117">
        <f t="shared" si="2"/>
        <v>123.49206349206349</v>
      </c>
      <c r="P162" s="118">
        <f t="shared" si="3"/>
        <v>0.53598985890652562</v>
      </c>
      <c r="Q162" s="119" t="s">
        <v>983</v>
      </c>
      <c r="R162" s="120"/>
      <c r="S162" s="130"/>
      <c r="T162" s="117"/>
      <c r="U162" s="117"/>
      <c r="V162" s="117"/>
      <c r="W162" s="116"/>
      <c r="X162" s="117"/>
      <c r="Y162" s="118"/>
      <c r="Z162" s="636"/>
      <c r="AA162" s="672">
        <f>P162+Y162</f>
        <v>0.53598985890652562</v>
      </c>
      <c r="AB162" s="672">
        <f t="shared" si="10"/>
        <v>49.370679012345668</v>
      </c>
    </row>
    <row r="163" spans="1:28" ht="13.15" customHeight="1" x14ac:dyDescent="0.2">
      <c r="A163" s="265"/>
      <c r="B163" s="405"/>
      <c r="C163" s="448"/>
      <c r="D163" s="266"/>
      <c r="E163" s="266"/>
      <c r="F163" s="182"/>
      <c r="G163" s="24"/>
      <c r="H163" s="241">
        <v>21</v>
      </c>
      <c r="I163" s="23" t="s">
        <v>735</v>
      </c>
      <c r="J163" s="24">
        <v>160</v>
      </c>
      <c r="K163" s="371">
        <v>0</v>
      </c>
      <c r="L163" s="371">
        <v>12.38095238095238</v>
      </c>
      <c r="M163" s="371">
        <v>19.047619047619047</v>
      </c>
      <c r="N163" s="21"/>
      <c r="O163" s="25">
        <f t="shared" si="2"/>
        <v>10.476190476190476</v>
      </c>
      <c r="P163" s="26">
        <f t="shared" si="3"/>
        <v>4.5469576719576722E-2</v>
      </c>
      <c r="Q163" s="26"/>
      <c r="R163" s="28"/>
      <c r="S163" s="30"/>
      <c r="T163" s="21"/>
      <c r="U163" s="21"/>
      <c r="V163" s="21"/>
      <c r="W163" s="21"/>
      <c r="X163" s="25"/>
      <c r="Y163" s="26"/>
      <c r="Z163" s="428"/>
      <c r="AA163" s="673"/>
      <c r="AB163" s="672"/>
    </row>
    <row r="164" spans="1:28" ht="13.15" customHeight="1" x14ac:dyDescent="0.2">
      <c r="A164" s="265"/>
      <c r="B164" s="405"/>
      <c r="C164" s="448"/>
      <c r="D164" s="266"/>
      <c r="E164" s="266"/>
      <c r="F164" s="182"/>
      <c r="G164" s="24"/>
      <c r="H164" s="241">
        <v>21</v>
      </c>
      <c r="I164" s="23" t="s">
        <v>113</v>
      </c>
      <c r="J164" s="24">
        <v>160</v>
      </c>
      <c r="K164" s="371">
        <v>47.61904761904762</v>
      </c>
      <c r="L164" s="371">
        <v>34.285714285714285</v>
      </c>
      <c r="M164" s="371">
        <v>0</v>
      </c>
      <c r="N164" s="21"/>
      <c r="O164" s="25">
        <f t="shared" si="2"/>
        <v>27.301587301587301</v>
      </c>
      <c r="P164" s="26">
        <f t="shared" si="3"/>
        <v>0.11849647266313934</v>
      </c>
      <c r="Q164" s="26"/>
      <c r="R164" s="28"/>
      <c r="S164" s="30"/>
      <c r="T164" s="21"/>
      <c r="U164" s="21"/>
      <c r="V164" s="21"/>
      <c r="W164" s="21"/>
      <c r="X164" s="25"/>
      <c r="Y164" s="26"/>
      <c r="Z164" s="428"/>
      <c r="AA164" s="673"/>
      <c r="AB164" s="672"/>
    </row>
    <row r="165" spans="1:28" ht="13.15" customHeight="1" x14ac:dyDescent="0.2">
      <c r="A165" s="265"/>
      <c r="B165" s="405"/>
      <c r="C165" s="448"/>
      <c r="D165" s="266"/>
      <c r="E165" s="266"/>
      <c r="F165" s="182"/>
      <c r="G165" s="24"/>
      <c r="H165" s="241">
        <v>21</v>
      </c>
      <c r="I165" s="23" t="s">
        <v>737</v>
      </c>
      <c r="J165" s="24">
        <v>160</v>
      </c>
      <c r="K165" s="371">
        <v>0</v>
      </c>
      <c r="L165" s="371">
        <v>12.38095238095238</v>
      </c>
      <c r="M165" s="371">
        <v>12.38095238095238</v>
      </c>
      <c r="N165" s="21"/>
      <c r="O165" s="25">
        <f t="shared" si="2"/>
        <v>8.2539682539682531</v>
      </c>
      <c r="P165" s="26">
        <f t="shared" si="3"/>
        <v>3.5824514991181659E-2</v>
      </c>
      <c r="Q165" s="26"/>
      <c r="R165" s="28"/>
      <c r="S165" s="30"/>
      <c r="T165" s="21"/>
      <c r="U165" s="21"/>
      <c r="V165" s="21"/>
      <c r="W165" s="21"/>
      <c r="X165" s="25"/>
      <c r="Y165" s="26"/>
      <c r="Z165" s="428"/>
      <c r="AA165" s="673"/>
      <c r="AB165" s="672"/>
    </row>
    <row r="166" spans="1:28" ht="13.15" customHeight="1" x14ac:dyDescent="0.2">
      <c r="A166" s="265"/>
      <c r="B166" s="405"/>
      <c r="C166" s="448"/>
      <c r="D166" s="266"/>
      <c r="E166" s="266"/>
      <c r="F166" s="182"/>
      <c r="G166" s="24"/>
      <c r="H166" s="241">
        <v>21</v>
      </c>
      <c r="I166" s="23" t="s">
        <v>738</v>
      </c>
      <c r="J166" s="24">
        <v>160</v>
      </c>
      <c r="K166" s="371">
        <v>24.761904761904759</v>
      </c>
      <c r="L166" s="371">
        <v>0</v>
      </c>
      <c r="M166" s="371">
        <v>22.857142857142858</v>
      </c>
      <c r="N166" s="21"/>
      <c r="O166" s="25">
        <f t="shared" si="2"/>
        <v>15.873015873015873</v>
      </c>
      <c r="P166" s="26">
        <f t="shared" si="3"/>
        <v>6.8893298059964733E-2</v>
      </c>
      <c r="Q166" s="26"/>
      <c r="R166" s="28"/>
      <c r="S166" s="30"/>
      <c r="T166" s="21"/>
      <c r="U166" s="21"/>
      <c r="V166" s="21"/>
      <c r="W166" s="21"/>
      <c r="X166" s="25"/>
      <c r="Y166" s="26"/>
      <c r="Z166" s="428"/>
      <c r="AA166" s="673"/>
      <c r="AB166" s="672"/>
    </row>
    <row r="167" spans="1:28" ht="13.15" customHeight="1" x14ac:dyDescent="0.2">
      <c r="A167" s="265"/>
      <c r="B167" s="405"/>
      <c r="C167" s="448"/>
      <c r="D167" s="266"/>
      <c r="E167" s="266"/>
      <c r="F167" s="182"/>
      <c r="G167" s="24"/>
      <c r="H167" s="241">
        <v>21</v>
      </c>
      <c r="I167" s="23" t="s">
        <v>739</v>
      </c>
      <c r="J167" s="24">
        <v>160</v>
      </c>
      <c r="K167" s="371">
        <v>20</v>
      </c>
      <c r="L167" s="371">
        <v>0</v>
      </c>
      <c r="M167" s="371">
        <v>17.142857142857142</v>
      </c>
      <c r="N167" s="21"/>
      <c r="O167" s="25">
        <f t="shared" si="2"/>
        <v>12.38095238095238</v>
      </c>
      <c r="P167" s="26">
        <f t="shared" si="3"/>
        <v>5.3736772486772479E-2</v>
      </c>
      <c r="Q167" s="26"/>
      <c r="R167" s="28"/>
      <c r="S167" s="30"/>
      <c r="T167" s="21"/>
      <c r="U167" s="21"/>
      <c r="V167" s="21"/>
      <c r="W167" s="21"/>
      <c r="X167" s="25"/>
      <c r="Y167" s="26"/>
      <c r="Z167" s="428"/>
      <c r="AA167" s="673"/>
      <c r="AB167" s="672"/>
    </row>
    <row r="168" spans="1:28" ht="13.9" customHeight="1" thickBot="1" x14ac:dyDescent="0.25">
      <c r="A168" s="267"/>
      <c r="B168" s="406"/>
      <c r="C168" s="449"/>
      <c r="D168" s="268"/>
      <c r="E168" s="269"/>
      <c r="F168" s="186"/>
      <c r="G168" s="121"/>
      <c r="H168" s="244">
        <v>21</v>
      </c>
      <c r="I168" s="128" t="s">
        <v>58</v>
      </c>
      <c r="J168" s="121">
        <v>160</v>
      </c>
      <c r="K168" s="548">
        <v>0</v>
      </c>
      <c r="L168" s="548">
        <v>0</v>
      </c>
      <c r="M168" s="548">
        <v>0</v>
      </c>
      <c r="N168" s="123"/>
      <c r="O168" s="124">
        <f t="shared" si="2"/>
        <v>0</v>
      </c>
      <c r="P168" s="125">
        <f t="shared" si="3"/>
        <v>0</v>
      </c>
      <c r="Q168" s="125"/>
      <c r="R168" s="126"/>
      <c r="S168" s="127"/>
      <c r="T168" s="123"/>
      <c r="U168" s="123"/>
      <c r="V168" s="123"/>
      <c r="W168" s="123"/>
      <c r="X168" s="124"/>
      <c r="Y168" s="125"/>
      <c r="Z168" s="634"/>
      <c r="AA168" s="673"/>
      <c r="AB168" s="672"/>
    </row>
    <row r="169" spans="1:28" s="7" customFormat="1" ht="13.9" customHeight="1" x14ac:dyDescent="0.2">
      <c r="A169" s="260">
        <v>43032</v>
      </c>
      <c r="B169" s="403">
        <v>0.81944444444444453</v>
      </c>
      <c r="C169" s="454">
        <v>0</v>
      </c>
      <c r="D169" s="263">
        <f>(MAX(K169:M169))/J169/1.44</f>
        <v>0.53776041666666674</v>
      </c>
      <c r="E169" s="264"/>
      <c r="F169" s="193" t="s">
        <v>1909</v>
      </c>
      <c r="G169" s="114" t="s">
        <v>3136</v>
      </c>
      <c r="H169" s="243">
        <v>22</v>
      </c>
      <c r="I169" s="113" t="s">
        <v>685</v>
      </c>
      <c r="J169" s="115">
        <v>160</v>
      </c>
      <c r="K169" s="565">
        <v>101.85000000000001</v>
      </c>
      <c r="L169" s="565">
        <v>123.9</v>
      </c>
      <c r="M169" s="565">
        <v>86.100000000000009</v>
      </c>
      <c r="N169" s="116" t="s">
        <v>4099</v>
      </c>
      <c r="O169" s="117">
        <f t="shared" si="2"/>
        <v>103.95</v>
      </c>
      <c r="P169" s="118">
        <f t="shared" si="3"/>
        <v>0.451171875</v>
      </c>
      <c r="Q169" s="119" t="s">
        <v>655</v>
      </c>
      <c r="R169" s="120"/>
      <c r="S169" s="130"/>
      <c r="T169" s="117"/>
      <c r="U169" s="117"/>
      <c r="V169" s="117"/>
      <c r="W169" s="116"/>
      <c r="X169" s="117"/>
      <c r="Y169" s="118"/>
      <c r="Z169" s="636"/>
      <c r="AA169" s="671">
        <f>P169+Y169</f>
        <v>0.451171875</v>
      </c>
      <c r="AB169" s="671">
        <f t="shared" si="10"/>
        <v>58.395312499999996</v>
      </c>
    </row>
    <row r="170" spans="1:28" ht="13.15" customHeight="1" x14ac:dyDescent="0.2">
      <c r="A170" s="265"/>
      <c r="B170" s="405"/>
      <c r="C170" s="448"/>
      <c r="D170" s="266"/>
      <c r="E170" s="266"/>
      <c r="F170" s="182"/>
      <c r="G170" s="24"/>
      <c r="H170" s="241">
        <v>22</v>
      </c>
      <c r="I170" s="23" t="s">
        <v>3243</v>
      </c>
      <c r="J170" s="24">
        <v>160</v>
      </c>
      <c r="K170" s="371">
        <v>0</v>
      </c>
      <c r="L170" s="371">
        <v>27.3</v>
      </c>
      <c r="M170" s="371">
        <v>63</v>
      </c>
      <c r="N170" s="21"/>
      <c r="O170" s="25">
        <f t="shared" si="2"/>
        <v>30.099999999999998</v>
      </c>
      <c r="P170" s="26">
        <f t="shared" si="3"/>
        <v>0.1306423611111111</v>
      </c>
      <c r="Q170" s="26"/>
      <c r="R170" s="28"/>
      <c r="S170" s="30"/>
      <c r="T170" s="21"/>
      <c r="U170" s="21"/>
      <c r="V170" s="21"/>
      <c r="W170" s="21"/>
      <c r="X170" s="25"/>
      <c r="Y170" s="26"/>
      <c r="Z170" s="428"/>
      <c r="AA170" s="673"/>
      <c r="AB170" s="672"/>
    </row>
    <row r="171" spans="1:28" ht="13.15" customHeight="1" x14ac:dyDescent="0.2">
      <c r="A171" s="265"/>
      <c r="B171" s="405"/>
      <c r="C171" s="448"/>
      <c r="D171" s="266"/>
      <c r="E171" s="266"/>
      <c r="F171" s="182"/>
      <c r="G171" s="24"/>
      <c r="H171" s="241">
        <v>22</v>
      </c>
      <c r="I171" s="23" t="s">
        <v>2201</v>
      </c>
      <c r="J171" s="24">
        <v>160</v>
      </c>
      <c r="K171" s="371">
        <v>59.85</v>
      </c>
      <c r="L171" s="371">
        <v>67.2</v>
      </c>
      <c r="M171" s="371">
        <v>0</v>
      </c>
      <c r="N171" s="21"/>
      <c r="O171" s="25">
        <f t="shared" si="2"/>
        <v>42.35</v>
      </c>
      <c r="P171" s="26">
        <f t="shared" si="3"/>
        <v>0.18381076388888892</v>
      </c>
      <c r="Q171" s="26"/>
      <c r="R171" s="28"/>
      <c r="S171" s="30"/>
      <c r="T171" s="21"/>
      <c r="U171" s="21"/>
      <c r="V171" s="21"/>
      <c r="W171" s="21"/>
      <c r="X171" s="25"/>
      <c r="Y171" s="26"/>
      <c r="Z171" s="428"/>
      <c r="AA171" s="673"/>
      <c r="AB171" s="672"/>
    </row>
    <row r="172" spans="1:28" ht="13.9" customHeight="1" thickBot="1" x14ac:dyDescent="0.25">
      <c r="A172" s="267"/>
      <c r="B172" s="406"/>
      <c r="C172" s="449"/>
      <c r="D172" s="268"/>
      <c r="E172" s="269"/>
      <c r="F172" s="186"/>
      <c r="G172" s="121"/>
      <c r="H172" s="244">
        <v>22</v>
      </c>
      <c r="I172" s="122" t="s">
        <v>719</v>
      </c>
      <c r="J172" s="121">
        <v>160</v>
      </c>
      <c r="K172" s="548">
        <v>45.15</v>
      </c>
      <c r="L172" s="548">
        <v>0</v>
      </c>
      <c r="M172" s="548">
        <v>37.800000000000004</v>
      </c>
      <c r="N172" s="123"/>
      <c r="O172" s="124">
        <f t="shared" si="2"/>
        <v>27.650000000000002</v>
      </c>
      <c r="P172" s="125">
        <f t="shared" si="3"/>
        <v>0.12000868055555557</v>
      </c>
      <c r="Q172" s="125"/>
      <c r="R172" s="126"/>
      <c r="S172" s="127"/>
      <c r="T172" s="123"/>
      <c r="U172" s="123"/>
      <c r="V172" s="123"/>
      <c r="W172" s="123"/>
      <c r="X172" s="124"/>
      <c r="Y172" s="125"/>
      <c r="Z172" s="634"/>
      <c r="AA172" s="676"/>
      <c r="AB172" s="674"/>
    </row>
    <row r="173" spans="1:28" s="7" customFormat="1" ht="13.9" customHeight="1" x14ac:dyDescent="0.2">
      <c r="A173" s="270">
        <v>43042</v>
      </c>
      <c r="B173" s="407">
        <v>0.80902777777777779</v>
      </c>
      <c r="C173" s="450">
        <v>0</v>
      </c>
      <c r="D173" s="263">
        <f>(MAX(K173:M173))/J173/1.44</f>
        <v>0.67460317460317465</v>
      </c>
      <c r="E173" s="264"/>
      <c r="F173" s="193" t="s">
        <v>1909</v>
      </c>
      <c r="G173" s="114" t="s">
        <v>3136</v>
      </c>
      <c r="H173" s="243">
        <v>23</v>
      </c>
      <c r="I173" s="113" t="s">
        <v>685</v>
      </c>
      <c r="J173" s="115">
        <v>400</v>
      </c>
      <c r="K173" s="565">
        <v>311.42857142857139</v>
      </c>
      <c r="L173" s="565">
        <v>373.33333333333331</v>
      </c>
      <c r="M173" s="565">
        <v>388.57142857142856</v>
      </c>
      <c r="N173" s="116" t="s">
        <v>4262</v>
      </c>
      <c r="O173" s="117">
        <f t="shared" si="2"/>
        <v>357.77777777777777</v>
      </c>
      <c r="P173" s="118">
        <f t="shared" si="3"/>
        <v>0.6211419753086419</v>
      </c>
      <c r="Q173" s="119" t="s">
        <v>983</v>
      </c>
      <c r="R173" s="120"/>
      <c r="S173" s="130"/>
      <c r="T173" s="117"/>
      <c r="U173" s="117"/>
      <c r="V173" s="117"/>
      <c r="W173" s="116"/>
      <c r="X173" s="117"/>
      <c r="Y173" s="118"/>
      <c r="Z173" s="636"/>
      <c r="AA173" s="672">
        <f>P173+Y173</f>
        <v>0.6211419753086419</v>
      </c>
      <c r="AB173" s="672">
        <f t="shared" si="10"/>
        <v>100.77623456790126</v>
      </c>
    </row>
    <row r="174" spans="1:28" ht="13.15" customHeight="1" x14ac:dyDescent="0.2">
      <c r="A174" s="265"/>
      <c r="B174" s="405"/>
      <c r="C174" s="448"/>
      <c r="D174" s="266"/>
      <c r="E174" s="266"/>
      <c r="F174" s="182"/>
      <c r="G174" s="24"/>
      <c r="H174" s="241">
        <v>23</v>
      </c>
      <c r="I174" s="23" t="s">
        <v>720</v>
      </c>
      <c r="J174" s="24">
        <v>400</v>
      </c>
      <c r="K174" s="371">
        <v>61.904761904761905</v>
      </c>
      <c r="L174" s="371">
        <v>41.904761904761905</v>
      </c>
      <c r="M174" s="371">
        <v>59.047619047619044</v>
      </c>
      <c r="N174" s="21"/>
      <c r="O174" s="25">
        <f t="shared" si="2"/>
        <v>54.285714285714285</v>
      </c>
      <c r="P174" s="26">
        <f t="shared" si="3"/>
        <v>9.4246031746031744E-2</v>
      </c>
      <c r="Q174" s="26"/>
      <c r="R174" s="28"/>
      <c r="S174" s="30"/>
      <c r="T174" s="21"/>
      <c r="U174" s="21"/>
      <c r="V174" s="21"/>
      <c r="W174" s="21"/>
      <c r="X174" s="25"/>
      <c r="Y174" s="26"/>
      <c r="Z174" s="428"/>
      <c r="AA174" s="673"/>
      <c r="AB174" s="672"/>
    </row>
    <row r="175" spans="1:28" ht="13.15" customHeight="1" x14ac:dyDescent="0.2">
      <c r="A175" s="265"/>
      <c r="B175" s="405"/>
      <c r="C175" s="448"/>
      <c r="D175" s="266"/>
      <c r="E175" s="266"/>
      <c r="F175" s="182"/>
      <c r="G175" s="24"/>
      <c r="H175" s="241">
        <v>23</v>
      </c>
      <c r="I175" s="23" t="s">
        <v>1259</v>
      </c>
      <c r="J175" s="24">
        <v>400</v>
      </c>
      <c r="K175" s="371">
        <v>19.047619047619047</v>
      </c>
      <c r="L175" s="371">
        <v>13.333333333333332</v>
      </c>
      <c r="M175" s="371">
        <v>14.285714285714285</v>
      </c>
      <c r="N175" s="21"/>
      <c r="O175" s="25">
        <f t="shared" si="2"/>
        <v>15.555555555555555</v>
      </c>
      <c r="P175" s="26">
        <f t="shared" si="3"/>
        <v>2.7006172839506175E-2</v>
      </c>
      <c r="Q175" s="26"/>
      <c r="R175" s="28"/>
      <c r="S175" s="30"/>
      <c r="T175" s="21"/>
      <c r="U175" s="21"/>
      <c r="V175" s="21"/>
      <c r="W175" s="21"/>
      <c r="X175" s="25"/>
      <c r="Y175" s="26"/>
      <c r="Z175" s="428"/>
      <c r="AA175" s="673"/>
      <c r="AB175" s="672"/>
    </row>
    <row r="176" spans="1:28" ht="13.15" customHeight="1" x14ac:dyDescent="0.2">
      <c r="A176" s="265"/>
      <c r="B176" s="405"/>
      <c r="C176" s="448"/>
      <c r="D176" s="266"/>
      <c r="E176" s="266"/>
      <c r="F176" s="182"/>
      <c r="G176" s="24"/>
      <c r="H176" s="241">
        <v>23</v>
      </c>
      <c r="I176" s="23" t="s">
        <v>721</v>
      </c>
      <c r="J176" s="24">
        <v>400</v>
      </c>
      <c r="K176" s="371">
        <v>85.714285714285708</v>
      </c>
      <c r="L176" s="371">
        <v>55.238095238095234</v>
      </c>
      <c r="M176" s="371">
        <v>58.095238095238095</v>
      </c>
      <c r="N176" s="21"/>
      <c r="O176" s="25">
        <f t="shared" si="2"/>
        <v>66.349206349206341</v>
      </c>
      <c r="P176" s="26">
        <f t="shared" si="3"/>
        <v>0.115189594356261</v>
      </c>
      <c r="Q176" s="26"/>
      <c r="R176" s="28"/>
      <c r="S176" s="30"/>
      <c r="T176" s="21"/>
      <c r="U176" s="21"/>
      <c r="V176" s="21"/>
      <c r="W176" s="21"/>
      <c r="X176" s="25"/>
      <c r="Y176" s="26"/>
      <c r="Z176" s="428"/>
      <c r="AA176" s="673"/>
      <c r="AB176" s="672"/>
    </row>
    <row r="177" spans="1:28" ht="13.15" customHeight="1" x14ac:dyDescent="0.2">
      <c r="A177" s="265"/>
      <c r="B177" s="405"/>
      <c r="C177" s="448"/>
      <c r="D177" s="266"/>
      <c r="E177" s="266"/>
      <c r="F177" s="182"/>
      <c r="G177" s="24"/>
      <c r="H177" s="241">
        <v>23</v>
      </c>
      <c r="I177" s="23" t="s">
        <v>79</v>
      </c>
      <c r="J177" s="24">
        <v>400</v>
      </c>
      <c r="K177" s="371">
        <v>60</v>
      </c>
      <c r="L177" s="371">
        <v>50.476190476190474</v>
      </c>
      <c r="M177" s="371">
        <v>34.285714285714285</v>
      </c>
      <c r="N177" s="21"/>
      <c r="O177" s="25">
        <f t="shared" si="2"/>
        <v>48.253968253968253</v>
      </c>
      <c r="P177" s="26">
        <f t="shared" si="3"/>
        <v>8.3774250440917117E-2</v>
      </c>
      <c r="Q177" s="26"/>
      <c r="R177" s="28"/>
      <c r="S177" s="30"/>
      <c r="T177" s="21"/>
      <c r="U177" s="21"/>
      <c r="V177" s="21"/>
      <c r="W177" s="21"/>
      <c r="X177" s="25"/>
      <c r="Y177" s="26"/>
      <c r="Z177" s="428"/>
      <c r="AA177" s="673"/>
      <c r="AB177" s="672"/>
    </row>
    <row r="178" spans="1:28" ht="13.15" customHeight="1" x14ac:dyDescent="0.2">
      <c r="A178" s="265"/>
      <c r="B178" s="405"/>
      <c r="C178" s="448"/>
      <c r="D178" s="266"/>
      <c r="E178" s="266"/>
      <c r="F178" s="182"/>
      <c r="G178" s="24"/>
      <c r="H178" s="241">
        <v>23</v>
      </c>
      <c r="I178" s="23" t="s">
        <v>1260</v>
      </c>
      <c r="J178" s="24">
        <v>400</v>
      </c>
      <c r="K178" s="371">
        <v>9.5238095238095237</v>
      </c>
      <c r="L178" s="371">
        <v>18.095238095238095</v>
      </c>
      <c r="M178" s="371">
        <v>11.428571428571429</v>
      </c>
      <c r="N178" s="21"/>
      <c r="O178" s="25">
        <f t="shared" si="2"/>
        <v>13.015873015873018</v>
      </c>
      <c r="P178" s="26">
        <f t="shared" si="3"/>
        <v>2.2597001763668433E-2</v>
      </c>
      <c r="Q178" s="26"/>
      <c r="R178" s="28"/>
      <c r="S178" s="30"/>
      <c r="T178" s="21"/>
      <c r="U178" s="21"/>
      <c r="V178" s="21"/>
      <c r="W178" s="21"/>
      <c r="X178" s="25"/>
      <c r="Y178" s="26"/>
      <c r="Z178" s="428"/>
      <c r="AA178" s="673"/>
      <c r="AB178" s="672"/>
    </row>
    <row r="179" spans="1:28" ht="13.15" customHeight="1" x14ac:dyDescent="0.2">
      <c r="A179" s="265"/>
      <c r="B179" s="405"/>
      <c r="C179" s="448"/>
      <c r="D179" s="266"/>
      <c r="E179" s="266"/>
      <c r="F179" s="182"/>
      <c r="G179" s="24"/>
      <c r="H179" s="241">
        <v>23</v>
      </c>
      <c r="I179" s="23" t="s">
        <v>80</v>
      </c>
      <c r="J179" s="24">
        <v>400</v>
      </c>
      <c r="K179" s="371">
        <v>28.571428571428569</v>
      </c>
      <c r="L179" s="371">
        <v>42.857142857142854</v>
      </c>
      <c r="M179" s="371">
        <v>30.476190476190474</v>
      </c>
      <c r="N179" s="21"/>
      <c r="O179" s="25">
        <f t="shared" si="2"/>
        <v>33.968253968253968</v>
      </c>
      <c r="P179" s="26">
        <f t="shared" si="3"/>
        <v>5.8972663139329813E-2</v>
      </c>
      <c r="Q179" s="26"/>
      <c r="R179" s="28"/>
      <c r="S179" s="30"/>
      <c r="T179" s="21"/>
      <c r="U179" s="21"/>
      <c r="V179" s="21"/>
      <c r="W179" s="21"/>
      <c r="X179" s="25"/>
      <c r="Y179" s="26"/>
      <c r="Z179" s="428"/>
      <c r="AA179" s="673"/>
      <c r="AB179" s="672"/>
    </row>
    <row r="180" spans="1:28" ht="13.15" customHeight="1" x14ac:dyDescent="0.2">
      <c r="A180" s="265"/>
      <c r="B180" s="405"/>
      <c r="C180" s="448"/>
      <c r="D180" s="266"/>
      <c r="E180" s="266"/>
      <c r="F180" s="182"/>
      <c r="G180" s="24"/>
      <c r="H180" s="241">
        <v>23</v>
      </c>
      <c r="I180" s="23" t="s">
        <v>4391</v>
      </c>
      <c r="J180" s="24">
        <v>400</v>
      </c>
      <c r="K180" s="371">
        <v>17.142857142857142</v>
      </c>
      <c r="L180" s="371">
        <v>10.476190476190476</v>
      </c>
      <c r="M180" s="371">
        <v>18.095238095238095</v>
      </c>
      <c r="N180" s="21"/>
      <c r="O180" s="25">
        <f t="shared" si="2"/>
        <v>15.238095238095239</v>
      </c>
      <c r="P180" s="26">
        <f t="shared" si="3"/>
        <v>2.6455026455026457E-2</v>
      </c>
      <c r="Q180" s="26"/>
      <c r="R180" s="28"/>
      <c r="S180" s="30"/>
      <c r="T180" s="21"/>
      <c r="U180" s="21"/>
      <c r="V180" s="21"/>
      <c r="W180" s="21"/>
      <c r="X180" s="25"/>
      <c r="Y180" s="26"/>
      <c r="Z180" s="428"/>
      <c r="AA180" s="673"/>
      <c r="AB180" s="672"/>
    </row>
    <row r="181" spans="1:28" ht="13.15" customHeight="1" x14ac:dyDescent="0.2">
      <c r="A181" s="265"/>
      <c r="B181" s="405"/>
      <c r="C181" s="448"/>
      <c r="D181" s="266"/>
      <c r="E181" s="266"/>
      <c r="F181" s="182"/>
      <c r="G181" s="24"/>
      <c r="H181" s="241">
        <v>23</v>
      </c>
      <c r="I181" s="22" t="s">
        <v>4392</v>
      </c>
      <c r="J181" s="24">
        <v>400</v>
      </c>
      <c r="K181" s="371">
        <v>12.38095238095238</v>
      </c>
      <c r="L181" s="371">
        <v>11.428571428571429</v>
      </c>
      <c r="M181" s="371">
        <v>17.142857142857142</v>
      </c>
      <c r="N181" s="21"/>
      <c r="O181" s="25">
        <f t="shared" ref="O181" si="11">(K181+L181+M181)/3</f>
        <v>13.65079365079365</v>
      </c>
      <c r="P181" s="26">
        <f t="shared" ref="P181" si="12">O181/J181/1.44</f>
        <v>2.3699294532627865E-2</v>
      </c>
      <c r="Q181" s="26"/>
      <c r="R181" s="28"/>
      <c r="S181" s="30"/>
      <c r="T181" s="21"/>
      <c r="U181" s="21"/>
      <c r="V181" s="21"/>
      <c r="W181" s="21"/>
      <c r="X181" s="25"/>
      <c r="Y181" s="26"/>
      <c r="Z181" s="428"/>
      <c r="AA181" s="673"/>
      <c r="AB181" s="672"/>
    </row>
    <row r="182" spans="1:28" ht="13.15" customHeight="1" x14ac:dyDescent="0.2">
      <c r="A182" s="265"/>
      <c r="B182" s="405"/>
      <c r="C182" s="448"/>
      <c r="D182" s="277"/>
      <c r="E182" s="278"/>
      <c r="F182" s="182"/>
      <c r="G182" s="24"/>
      <c r="H182" s="241">
        <v>23</v>
      </c>
      <c r="I182" s="22" t="s">
        <v>4393</v>
      </c>
      <c r="J182" s="24">
        <v>400</v>
      </c>
      <c r="K182" s="21"/>
      <c r="L182" s="21"/>
      <c r="M182" s="21"/>
      <c r="N182" s="21"/>
      <c r="O182" s="25">
        <f t="shared" si="2"/>
        <v>0</v>
      </c>
      <c r="P182" s="26">
        <f t="shared" si="3"/>
        <v>0</v>
      </c>
      <c r="Q182" s="26"/>
      <c r="R182" s="28"/>
      <c r="S182" s="30"/>
      <c r="T182" s="21"/>
      <c r="U182" s="21"/>
      <c r="V182" s="21"/>
      <c r="W182" s="21"/>
      <c r="X182" s="25"/>
      <c r="Y182" s="26"/>
      <c r="Z182" s="428"/>
      <c r="AA182" s="673"/>
      <c r="AB182" s="672"/>
    </row>
    <row r="183" spans="1:28" ht="13.9" customHeight="1" thickBot="1" x14ac:dyDescent="0.25">
      <c r="A183" s="267"/>
      <c r="B183" s="406"/>
      <c r="C183" s="449"/>
      <c r="D183" s="268"/>
      <c r="E183" s="269"/>
      <c r="F183" s="184"/>
      <c r="G183" s="70"/>
      <c r="H183" s="242">
        <v>23</v>
      </c>
      <c r="I183" s="76" t="s">
        <v>1193</v>
      </c>
      <c r="J183" s="70">
        <v>400</v>
      </c>
      <c r="K183" s="72"/>
      <c r="L183" s="72"/>
      <c r="M183" s="72"/>
      <c r="N183" s="72"/>
      <c r="O183" s="73">
        <f t="shared" si="2"/>
        <v>0</v>
      </c>
      <c r="P183" s="74">
        <f t="shared" si="3"/>
        <v>0</v>
      </c>
      <c r="Q183" s="74"/>
      <c r="R183" s="75"/>
      <c r="S183" s="78"/>
      <c r="T183" s="72"/>
      <c r="U183" s="72"/>
      <c r="V183" s="72"/>
      <c r="W183" s="72"/>
      <c r="X183" s="73"/>
      <c r="Y183" s="74"/>
      <c r="Z183" s="646"/>
      <c r="AA183" s="673"/>
      <c r="AB183" s="672"/>
    </row>
    <row r="184" spans="1:28" s="7" customFormat="1" ht="13.9" customHeight="1" x14ac:dyDescent="0.2">
      <c r="A184" s="260">
        <v>43035</v>
      </c>
      <c r="B184" s="403">
        <v>0.4375</v>
      </c>
      <c r="C184" s="454">
        <v>1</v>
      </c>
      <c r="D184" s="263">
        <f>(MAX(K184:M184))/J184/1.44</f>
        <v>0.29750000000000004</v>
      </c>
      <c r="E184" s="264">
        <f>(MAX(T184:V184))/S184/1.44</f>
        <v>0.46682098765432106</v>
      </c>
      <c r="F184" s="181" t="s">
        <v>1909</v>
      </c>
      <c r="G184" s="69" t="s">
        <v>3136</v>
      </c>
      <c r="H184" s="240">
        <v>24</v>
      </c>
      <c r="I184" s="35" t="s">
        <v>685</v>
      </c>
      <c r="J184" s="34">
        <v>250</v>
      </c>
      <c r="K184" s="367">
        <v>105</v>
      </c>
      <c r="L184" s="367">
        <v>107.10000000000001</v>
      </c>
      <c r="M184" s="367">
        <v>96.600000000000009</v>
      </c>
      <c r="N184" s="36" t="s">
        <v>3891</v>
      </c>
      <c r="O184" s="37">
        <f t="shared" si="2"/>
        <v>102.90000000000002</v>
      </c>
      <c r="P184" s="38">
        <f t="shared" si="3"/>
        <v>0.28583333333333338</v>
      </c>
      <c r="Q184" s="39" t="s">
        <v>495</v>
      </c>
      <c r="R184" s="40" t="s">
        <v>686</v>
      </c>
      <c r="S184" s="34">
        <v>180</v>
      </c>
      <c r="T184" s="37">
        <v>121</v>
      </c>
      <c r="U184" s="37">
        <v>90</v>
      </c>
      <c r="V184" s="37">
        <v>82</v>
      </c>
      <c r="W184" s="36" t="s">
        <v>4100</v>
      </c>
      <c r="X184" s="37">
        <f t="shared" si="5"/>
        <v>97.666666666666671</v>
      </c>
      <c r="Y184" s="38">
        <f t="shared" si="6"/>
        <v>0.37680041152263377</v>
      </c>
      <c r="Z184" s="653" t="s">
        <v>983</v>
      </c>
      <c r="AA184" s="671">
        <f>P184+Y184</f>
        <v>0.66263374485596716</v>
      </c>
      <c r="AB184" s="671">
        <f t="shared" si="10"/>
        <v>96.469880658436196</v>
      </c>
    </row>
    <row r="185" spans="1:28" ht="13.15" customHeight="1" x14ac:dyDescent="0.2">
      <c r="A185" s="265"/>
      <c r="B185" s="405"/>
      <c r="C185" s="448"/>
      <c r="D185" s="266"/>
      <c r="E185" s="266"/>
      <c r="F185" s="182"/>
      <c r="G185" s="24"/>
      <c r="H185" s="241">
        <v>24</v>
      </c>
      <c r="I185" s="22" t="s">
        <v>1325</v>
      </c>
      <c r="J185" s="24">
        <v>250</v>
      </c>
      <c r="K185" s="371">
        <v>10.5</v>
      </c>
      <c r="L185" s="371">
        <v>15.75</v>
      </c>
      <c r="M185" s="371">
        <v>30.450000000000003</v>
      </c>
      <c r="N185" s="21"/>
      <c r="O185" s="25">
        <f t="shared" si="2"/>
        <v>18.900000000000002</v>
      </c>
      <c r="P185" s="26">
        <f t="shared" si="3"/>
        <v>5.2500000000000012E-2</v>
      </c>
      <c r="Q185" s="26"/>
      <c r="R185" s="33" t="s">
        <v>1326</v>
      </c>
      <c r="S185" s="24">
        <v>180</v>
      </c>
      <c r="T185" s="21">
        <v>12</v>
      </c>
      <c r="U185" s="21">
        <v>15</v>
      </c>
      <c r="V185" s="21">
        <v>14</v>
      </c>
      <c r="W185" s="21"/>
      <c r="X185" s="25">
        <f t="shared" si="5"/>
        <v>13.666666666666666</v>
      </c>
      <c r="Y185" s="26">
        <f t="shared" si="6"/>
        <v>5.2726337448559674E-2</v>
      </c>
      <c r="Z185" s="428"/>
      <c r="AA185" s="673"/>
      <c r="AB185" s="672"/>
    </row>
    <row r="186" spans="1:28" ht="13.15" customHeight="1" x14ac:dyDescent="0.2">
      <c r="A186" s="265"/>
      <c r="B186" s="405"/>
      <c r="C186" s="448"/>
      <c r="D186" s="266"/>
      <c r="E186" s="266"/>
      <c r="F186" s="182"/>
      <c r="G186" s="24"/>
      <c r="H186" s="241">
        <v>24</v>
      </c>
      <c r="I186" s="22" t="s">
        <v>4101</v>
      </c>
      <c r="J186" s="24">
        <v>250</v>
      </c>
      <c r="K186" s="371">
        <v>14.700000000000001</v>
      </c>
      <c r="L186" s="371">
        <v>18.900000000000002</v>
      </c>
      <c r="M186" s="371">
        <v>29.400000000000002</v>
      </c>
      <c r="N186" s="21"/>
      <c r="O186" s="25">
        <f t="shared" si="2"/>
        <v>21</v>
      </c>
      <c r="P186" s="26">
        <f t="shared" si="3"/>
        <v>5.8333333333333341E-2</v>
      </c>
      <c r="Q186" s="26"/>
      <c r="R186" s="28" t="s">
        <v>4102</v>
      </c>
      <c r="S186" s="24">
        <v>180</v>
      </c>
      <c r="T186" s="21">
        <v>50</v>
      </c>
      <c r="U186" s="21">
        <v>32</v>
      </c>
      <c r="V186" s="21">
        <v>46</v>
      </c>
      <c r="W186" s="21"/>
      <c r="X186" s="25">
        <f t="shared" si="5"/>
        <v>42.666666666666664</v>
      </c>
      <c r="Y186" s="26">
        <f t="shared" si="6"/>
        <v>0.16460905349794239</v>
      </c>
      <c r="Z186" s="428"/>
      <c r="AA186" s="673"/>
      <c r="AB186" s="672"/>
    </row>
    <row r="187" spans="1:28" ht="13.15" customHeight="1" x14ac:dyDescent="0.2">
      <c r="A187" s="265"/>
      <c r="B187" s="405"/>
      <c r="C187" s="448"/>
      <c r="D187" s="266"/>
      <c r="E187" s="266"/>
      <c r="F187" s="182"/>
      <c r="G187" s="24"/>
      <c r="H187" s="241">
        <v>24</v>
      </c>
      <c r="I187" s="22" t="s">
        <v>1327</v>
      </c>
      <c r="J187" s="24">
        <v>250</v>
      </c>
      <c r="K187" s="371">
        <v>0</v>
      </c>
      <c r="L187" s="371">
        <v>0</v>
      </c>
      <c r="M187" s="371">
        <v>0</v>
      </c>
      <c r="N187" s="21"/>
      <c r="O187" s="25">
        <f t="shared" si="2"/>
        <v>0</v>
      </c>
      <c r="P187" s="26">
        <f t="shared" si="3"/>
        <v>0</v>
      </c>
      <c r="Q187" s="26"/>
      <c r="R187" s="28" t="s">
        <v>1030</v>
      </c>
      <c r="S187" s="24">
        <v>180</v>
      </c>
      <c r="T187" s="21">
        <v>0</v>
      </c>
      <c r="U187" s="21">
        <v>18</v>
      </c>
      <c r="V187" s="21">
        <v>0</v>
      </c>
      <c r="W187" s="21"/>
      <c r="X187" s="25">
        <f t="shared" si="5"/>
        <v>6</v>
      </c>
      <c r="Y187" s="26">
        <f t="shared" si="6"/>
        <v>2.314814814814815E-2</v>
      </c>
      <c r="Z187" s="428"/>
      <c r="AA187" s="673"/>
      <c r="AB187" s="672"/>
    </row>
    <row r="188" spans="1:28" ht="13.15" customHeight="1" x14ac:dyDescent="0.2">
      <c r="A188" s="265"/>
      <c r="B188" s="405"/>
      <c r="C188" s="448"/>
      <c r="D188" s="266"/>
      <c r="E188" s="266"/>
      <c r="F188" s="182"/>
      <c r="G188" s="24"/>
      <c r="H188" s="241">
        <v>24</v>
      </c>
      <c r="I188" s="23" t="s">
        <v>2730</v>
      </c>
      <c r="J188" s="24">
        <v>250</v>
      </c>
      <c r="K188" s="371">
        <v>0</v>
      </c>
      <c r="L188" s="371">
        <v>0</v>
      </c>
      <c r="M188" s="371">
        <v>0</v>
      </c>
      <c r="N188" s="21"/>
      <c r="O188" s="25">
        <f t="shared" si="2"/>
        <v>0</v>
      </c>
      <c r="P188" s="26">
        <f t="shared" si="3"/>
        <v>0</v>
      </c>
      <c r="Q188" s="26"/>
      <c r="R188" s="28" t="s">
        <v>844</v>
      </c>
      <c r="S188" s="24">
        <v>180</v>
      </c>
      <c r="T188" s="21">
        <v>0</v>
      </c>
      <c r="U188" s="21">
        <v>0</v>
      </c>
      <c r="V188" s="21">
        <v>0</v>
      </c>
      <c r="W188" s="21"/>
      <c r="X188" s="25">
        <f t="shared" si="5"/>
        <v>0</v>
      </c>
      <c r="Y188" s="26">
        <f t="shared" si="6"/>
        <v>0</v>
      </c>
      <c r="Z188" s="428"/>
      <c r="AA188" s="673"/>
      <c r="AB188" s="672"/>
    </row>
    <row r="189" spans="1:28" ht="13.15" customHeight="1" x14ac:dyDescent="0.2">
      <c r="A189" s="265"/>
      <c r="B189" s="405"/>
      <c r="C189" s="448"/>
      <c r="D189" s="266"/>
      <c r="E189" s="266"/>
      <c r="F189" s="182"/>
      <c r="G189" s="24"/>
      <c r="H189" s="241">
        <v>24</v>
      </c>
      <c r="I189" s="22" t="s">
        <v>1328</v>
      </c>
      <c r="J189" s="24">
        <v>250</v>
      </c>
      <c r="K189" s="371">
        <v>25.200000000000003</v>
      </c>
      <c r="L189" s="371">
        <v>32.550000000000004</v>
      </c>
      <c r="M189" s="371">
        <v>15.75</v>
      </c>
      <c r="N189" s="21"/>
      <c r="O189" s="25">
        <f t="shared" si="2"/>
        <v>24.5</v>
      </c>
      <c r="P189" s="26">
        <f t="shared" si="3"/>
        <v>6.8055555555555564E-2</v>
      </c>
      <c r="Q189" s="26"/>
      <c r="R189" s="28" t="s">
        <v>1329</v>
      </c>
      <c r="S189" s="24">
        <v>180</v>
      </c>
      <c r="T189" s="21">
        <v>0</v>
      </c>
      <c r="U189" s="21">
        <v>0</v>
      </c>
      <c r="V189" s="21">
        <v>0</v>
      </c>
      <c r="W189" s="21"/>
      <c r="X189" s="25">
        <f t="shared" si="5"/>
        <v>0</v>
      </c>
      <c r="Y189" s="26">
        <f t="shared" si="6"/>
        <v>0</v>
      </c>
      <c r="Z189" s="428"/>
      <c r="AA189" s="673"/>
      <c r="AB189" s="672"/>
    </row>
    <row r="190" spans="1:28" ht="13.15" customHeight="1" x14ac:dyDescent="0.2">
      <c r="A190" s="265"/>
      <c r="B190" s="405"/>
      <c r="C190" s="448"/>
      <c r="D190" s="266"/>
      <c r="E190" s="266"/>
      <c r="F190" s="182"/>
      <c r="G190" s="24"/>
      <c r="H190" s="241">
        <v>24</v>
      </c>
      <c r="I190" s="22" t="s">
        <v>1330</v>
      </c>
      <c r="J190" s="24">
        <v>250</v>
      </c>
      <c r="K190" s="371">
        <v>0</v>
      </c>
      <c r="L190" s="371">
        <v>0</v>
      </c>
      <c r="M190" s="371">
        <v>0</v>
      </c>
      <c r="N190" s="21"/>
      <c r="O190" s="25">
        <f t="shared" si="2"/>
        <v>0</v>
      </c>
      <c r="P190" s="26">
        <f t="shared" si="3"/>
        <v>0</v>
      </c>
      <c r="Q190" s="26"/>
      <c r="R190" s="28"/>
      <c r="S190" s="24"/>
      <c r="T190" s="21"/>
      <c r="U190" s="21"/>
      <c r="V190" s="21"/>
      <c r="W190" s="21"/>
      <c r="X190" s="25"/>
      <c r="Y190" s="26"/>
      <c r="Z190" s="428"/>
      <c r="AA190" s="673"/>
      <c r="AB190" s="672"/>
    </row>
    <row r="191" spans="1:28" ht="13.15" customHeight="1" x14ac:dyDescent="0.2">
      <c r="A191" s="265"/>
      <c r="B191" s="405"/>
      <c r="C191" s="448"/>
      <c r="D191" s="266"/>
      <c r="E191" s="266"/>
      <c r="F191" s="186"/>
      <c r="G191" s="121"/>
      <c r="H191" s="241">
        <v>24</v>
      </c>
      <c r="I191" s="128" t="s">
        <v>1000</v>
      </c>
      <c r="J191" s="121">
        <v>250</v>
      </c>
      <c r="K191" s="371">
        <v>0</v>
      </c>
      <c r="L191" s="371">
        <v>0</v>
      </c>
      <c r="M191" s="371">
        <v>0</v>
      </c>
      <c r="N191" s="123"/>
      <c r="O191" s="124"/>
      <c r="P191" s="125">
        <v>0</v>
      </c>
      <c r="Q191" s="125"/>
      <c r="R191" s="126"/>
      <c r="S191" s="121"/>
      <c r="T191" s="123"/>
      <c r="U191" s="123"/>
      <c r="V191" s="123"/>
      <c r="W191" s="123"/>
      <c r="X191" s="124"/>
      <c r="Y191" s="125"/>
      <c r="Z191" s="634"/>
      <c r="AA191" s="673"/>
      <c r="AB191" s="672"/>
    </row>
    <row r="192" spans="1:28" ht="13.9" customHeight="1" thickBot="1" x14ac:dyDescent="0.25">
      <c r="A192" s="267"/>
      <c r="B192" s="406"/>
      <c r="C192" s="449"/>
      <c r="D192" s="268"/>
      <c r="E192" s="279"/>
      <c r="F192" s="186"/>
      <c r="G192" s="121"/>
      <c r="H192" s="244">
        <v>24</v>
      </c>
      <c r="I192" s="128" t="s">
        <v>1893</v>
      </c>
      <c r="J192" s="121">
        <v>250</v>
      </c>
      <c r="K192" s="548">
        <v>44.1</v>
      </c>
      <c r="L192" s="548">
        <v>49.35</v>
      </c>
      <c r="M192" s="548">
        <v>52.5</v>
      </c>
      <c r="N192" s="123"/>
      <c r="O192" s="124">
        <f t="shared" si="2"/>
        <v>48.65</v>
      </c>
      <c r="P192" s="125">
        <f t="shared" si="3"/>
        <v>0.13513888888888889</v>
      </c>
      <c r="Q192" s="125"/>
      <c r="R192" s="126"/>
      <c r="S192" s="121"/>
      <c r="T192" s="123"/>
      <c r="U192" s="123"/>
      <c r="V192" s="123"/>
      <c r="W192" s="123"/>
      <c r="X192" s="124"/>
      <c r="Y192" s="125"/>
      <c r="Z192" s="634"/>
      <c r="AA192" s="676"/>
      <c r="AB192" s="674"/>
    </row>
    <row r="193" spans="1:28" s="7" customFormat="1" ht="13.9" customHeight="1" x14ac:dyDescent="0.2">
      <c r="A193" s="270">
        <v>43042</v>
      </c>
      <c r="B193" s="407">
        <v>0.80208333333333337</v>
      </c>
      <c r="C193" s="450">
        <v>0</v>
      </c>
      <c r="D193" s="263">
        <f>(MAX(K193:M193))/J193/1.44</f>
        <v>0.39889219576719576</v>
      </c>
      <c r="E193" s="264"/>
      <c r="F193" s="193" t="s">
        <v>1909</v>
      </c>
      <c r="G193" s="114" t="s">
        <v>3136</v>
      </c>
      <c r="H193" s="243">
        <v>25</v>
      </c>
      <c r="I193" s="113" t="s">
        <v>685</v>
      </c>
      <c r="J193" s="115">
        <v>320</v>
      </c>
      <c r="K193" s="565">
        <v>157.14285714285714</v>
      </c>
      <c r="L193" s="565">
        <v>171.42857142857142</v>
      </c>
      <c r="M193" s="565">
        <v>183.8095238095238</v>
      </c>
      <c r="N193" s="116" t="s">
        <v>4394</v>
      </c>
      <c r="O193" s="117">
        <f t="shared" si="2"/>
        <v>170.79365079365076</v>
      </c>
      <c r="P193" s="118">
        <f t="shared" si="3"/>
        <v>0.37064594356261016</v>
      </c>
      <c r="Q193" s="142" t="s">
        <v>496</v>
      </c>
      <c r="R193" s="120"/>
      <c r="S193" s="130"/>
      <c r="T193" s="117"/>
      <c r="U193" s="117"/>
      <c r="V193" s="117"/>
      <c r="W193" s="116"/>
      <c r="X193" s="117"/>
      <c r="Y193" s="118"/>
      <c r="Z193" s="636"/>
      <c r="AA193" s="672">
        <f>P193+Y193</f>
        <v>0.37064594356261016</v>
      </c>
      <c r="AB193" s="672">
        <f t="shared" si="10"/>
        <v>133.92654320987654</v>
      </c>
    </row>
    <row r="194" spans="1:28" ht="13.15" customHeight="1" x14ac:dyDescent="0.2">
      <c r="A194" s="265"/>
      <c r="B194" s="405"/>
      <c r="C194" s="448"/>
      <c r="D194" s="266"/>
      <c r="E194" s="266"/>
      <c r="F194" s="182"/>
      <c r="G194" s="24"/>
      <c r="H194" s="241">
        <v>25</v>
      </c>
      <c r="I194" s="22" t="s">
        <v>2652</v>
      </c>
      <c r="J194" s="24">
        <v>320</v>
      </c>
      <c r="K194" s="371">
        <v>7.6190476190476186</v>
      </c>
      <c r="L194" s="371">
        <v>11.428571428571429</v>
      </c>
      <c r="M194" s="371">
        <v>21.904761904761905</v>
      </c>
      <c r="N194" s="21"/>
      <c r="O194" s="25">
        <f t="shared" si="2"/>
        <v>13.65079365079365</v>
      </c>
      <c r="P194" s="26">
        <f t="shared" si="3"/>
        <v>2.9624118165784835E-2</v>
      </c>
      <c r="Q194" s="26"/>
      <c r="R194" s="28"/>
      <c r="S194" s="30"/>
      <c r="T194" s="21"/>
      <c r="U194" s="21"/>
      <c r="V194" s="21"/>
      <c r="W194" s="21"/>
      <c r="X194" s="25"/>
      <c r="Y194" s="26"/>
      <c r="Z194" s="428"/>
      <c r="AA194" s="673"/>
      <c r="AB194" s="672"/>
    </row>
    <row r="195" spans="1:28" ht="13.15" customHeight="1" x14ac:dyDescent="0.2">
      <c r="A195" s="265"/>
      <c r="B195" s="405"/>
      <c r="C195" s="448"/>
      <c r="D195" s="266"/>
      <c r="E195" s="266"/>
      <c r="F195" s="182"/>
      <c r="G195" s="24"/>
      <c r="H195" s="241">
        <v>25</v>
      </c>
      <c r="I195" s="22" t="s">
        <v>1944</v>
      </c>
      <c r="J195" s="24">
        <v>320</v>
      </c>
      <c r="K195" s="371">
        <v>26.666666666666664</v>
      </c>
      <c r="L195" s="371">
        <v>28.571428571428569</v>
      </c>
      <c r="M195" s="371">
        <v>14.285714285714285</v>
      </c>
      <c r="N195" s="21"/>
      <c r="O195" s="25">
        <f t="shared" si="2"/>
        <v>23.174603174603174</v>
      </c>
      <c r="P195" s="26">
        <f t="shared" si="3"/>
        <v>5.0292107583774247E-2</v>
      </c>
      <c r="Q195" s="26"/>
      <c r="R195" s="28"/>
      <c r="S195" s="30"/>
      <c r="T195" s="21"/>
      <c r="U195" s="21"/>
      <c r="V195" s="21"/>
      <c r="W195" s="21"/>
      <c r="X195" s="25"/>
      <c r="Y195" s="26"/>
      <c r="Z195" s="428"/>
      <c r="AA195" s="673"/>
      <c r="AB195" s="672"/>
    </row>
    <row r="196" spans="1:28" ht="13.15" customHeight="1" x14ac:dyDescent="0.2">
      <c r="A196" s="265"/>
      <c r="B196" s="405"/>
      <c r="C196" s="448"/>
      <c r="D196" s="266"/>
      <c r="E196" s="266"/>
      <c r="F196" s="182"/>
      <c r="G196" s="24"/>
      <c r="H196" s="241">
        <v>25</v>
      </c>
      <c r="I196" s="23" t="s">
        <v>4395</v>
      </c>
      <c r="J196" s="24">
        <v>320</v>
      </c>
      <c r="K196" s="371">
        <v>0</v>
      </c>
      <c r="L196" s="371">
        <v>0</v>
      </c>
      <c r="M196" s="371">
        <v>0</v>
      </c>
      <c r="N196" s="21"/>
      <c r="O196" s="25">
        <f t="shared" si="2"/>
        <v>0</v>
      </c>
      <c r="P196" s="26">
        <f t="shared" si="3"/>
        <v>0</v>
      </c>
      <c r="Q196" s="26"/>
      <c r="R196" s="28"/>
      <c r="S196" s="30"/>
      <c r="T196" s="21"/>
      <c r="U196" s="21"/>
      <c r="V196" s="21"/>
      <c r="W196" s="21"/>
      <c r="X196" s="25"/>
      <c r="Y196" s="26"/>
      <c r="Z196" s="428"/>
      <c r="AA196" s="673"/>
      <c r="AB196" s="672"/>
    </row>
    <row r="197" spans="1:28" ht="13.15" customHeight="1" x14ac:dyDescent="0.2">
      <c r="A197" s="265"/>
      <c r="B197" s="405"/>
      <c r="C197" s="448"/>
      <c r="D197" s="266"/>
      <c r="E197" s="266"/>
      <c r="F197" s="182"/>
      <c r="G197" s="24"/>
      <c r="H197" s="241">
        <v>25</v>
      </c>
      <c r="I197" s="22" t="s">
        <v>4396</v>
      </c>
      <c r="J197" s="24">
        <v>320</v>
      </c>
      <c r="K197" s="371">
        <v>0</v>
      </c>
      <c r="L197" s="371">
        <v>0</v>
      </c>
      <c r="M197" s="371">
        <v>0</v>
      </c>
      <c r="N197" s="21"/>
      <c r="O197" s="25">
        <f t="shared" si="2"/>
        <v>0</v>
      </c>
      <c r="P197" s="26">
        <f t="shared" si="3"/>
        <v>0</v>
      </c>
      <c r="Q197" s="26"/>
      <c r="R197" s="28"/>
      <c r="S197" s="30"/>
      <c r="T197" s="21"/>
      <c r="U197" s="21"/>
      <c r="V197" s="21"/>
      <c r="W197" s="21"/>
      <c r="X197" s="25"/>
      <c r="Y197" s="26"/>
      <c r="Z197" s="428"/>
      <c r="AA197" s="673"/>
      <c r="AB197" s="672"/>
    </row>
    <row r="198" spans="1:28" ht="13.15" customHeight="1" x14ac:dyDescent="0.2">
      <c r="A198" s="265"/>
      <c r="B198" s="405"/>
      <c r="C198" s="448"/>
      <c r="D198" s="266"/>
      <c r="E198" s="266"/>
      <c r="F198" s="182"/>
      <c r="G198" s="24"/>
      <c r="H198" s="241">
        <v>25</v>
      </c>
      <c r="I198" s="22" t="s">
        <v>4397</v>
      </c>
      <c r="J198" s="24">
        <v>320</v>
      </c>
      <c r="K198" s="371">
        <v>0</v>
      </c>
      <c r="L198" s="371">
        <v>0</v>
      </c>
      <c r="M198" s="371">
        <v>0</v>
      </c>
      <c r="N198" s="21"/>
      <c r="O198" s="25">
        <f t="shared" ref="O198:O199" si="13">(K198+L198+M198)/3</f>
        <v>0</v>
      </c>
      <c r="P198" s="26">
        <f t="shared" ref="P198:P199" si="14">O198/J198/1.44</f>
        <v>0</v>
      </c>
      <c r="Q198" s="26"/>
      <c r="R198" s="28"/>
      <c r="S198" s="30"/>
      <c r="T198" s="21"/>
      <c r="U198" s="21"/>
      <c r="V198" s="21"/>
      <c r="W198" s="21"/>
      <c r="X198" s="25"/>
      <c r="Y198" s="26"/>
      <c r="Z198" s="428"/>
      <c r="AA198" s="673"/>
      <c r="AB198" s="672"/>
    </row>
    <row r="199" spans="1:28" ht="13.15" customHeight="1" x14ac:dyDescent="0.2">
      <c r="A199" s="265"/>
      <c r="B199" s="405"/>
      <c r="C199" s="448"/>
      <c r="D199" s="266"/>
      <c r="E199" s="266"/>
      <c r="F199" s="182"/>
      <c r="G199" s="24"/>
      <c r="H199" s="241">
        <v>25</v>
      </c>
      <c r="I199" s="22" t="s">
        <v>4398</v>
      </c>
      <c r="J199" s="24">
        <v>320</v>
      </c>
      <c r="K199" s="371">
        <v>4.7619047619047619</v>
      </c>
      <c r="L199" s="371">
        <v>12.38095238095238</v>
      </c>
      <c r="M199" s="371">
        <v>0</v>
      </c>
      <c r="N199" s="21"/>
      <c r="O199" s="25">
        <f t="shared" si="13"/>
        <v>5.7142857142857144</v>
      </c>
      <c r="P199" s="26">
        <f t="shared" si="14"/>
        <v>1.240079365079365E-2</v>
      </c>
      <c r="Q199" s="26"/>
      <c r="R199" s="28"/>
      <c r="S199" s="30"/>
      <c r="T199" s="21"/>
      <c r="U199" s="21"/>
      <c r="V199" s="21"/>
      <c r="W199" s="21"/>
      <c r="X199" s="25"/>
      <c r="Y199" s="26"/>
      <c r="Z199" s="428"/>
      <c r="AA199" s="673"/>
      <c r="AB199" s="672"/>
    </row>
    <row r="200" spans="1:28" ht="13.15" customHeight="1" x14ac:dyDescent="0.2">
      <c r="A200" s="265"/>
      <c r="B200" s="405"/>
      <c r="C200" s="448"/>
      <c r="D200" s="266"/>
      <c r="E200" s="266"/>
      <c r="F200" s="182"/>
      <c r="G200" s="24"/>
      <c r="H200" s="241">
        <v>25</v>
      </c>
      <c r="I200" s="22" t="s">
        <v>4399</v>
      </c>
      <c r="J200" s="24">
        <v>320</v>
      </c>
      <c r="K200" s="371">
        <v>36.19047619047619</v>
      </c>
      <c r="L200" s="371">
        <v>31.428571428571427</v>
      </c>
      <c r="M200" s="371">
        <v>22.857142857142858</v>
      </c>
      <c r="N200" s="21"/>
      <c r="O200" s="25">
        <f t="shared" si="2"/>
        <v>30.158730158730162</v>
      </c>
      <c r="P200" s="26">
        <f t="shared" si="3"/>
        <v>6.5448633156966501E-2</v>
      </c>
      <c r="Q200" s="26"/>
      <c r="R200" s="28"/>
      <c r="S200" s="30"/>
      <c r="T200" s="21"/>
      <c r="U200" s="21"/>
      <c r="V200" s="21"/>
      <c r="W200" s="21"/>
      <c r="X200" s="25"/>
      <c r="Y200" s="26"/>
      <c r="Z200" s="428"/>
      <c r="AA200" s="673"/>
      <c r="AB200" s="672"/>
    </row>
    <row r="201" spans="1:28" ht="13.15" customHeight="1" x14ac:dyDescent="0.2">
      <c r="A201" s="265"/>
      <c r="B201" s="405"/>
      <c r="C201" s="448"/>
      <c r="D201" s="266"/>
      <c r="E201" s="266"/>
      <c r="F201" s="182"/>
      <c r="G201" s="24"/>
      <c r="H201" s="241">
        <v>25</v>
      </c>
      <c r="I201" s="22" t="s">
        <v>4400</v>
      </c>
      <c r="J201" s="24">
        <v>320</v>
      </c>
      <c r="K201" s="371">
        <v>33.333333333333329</v>
      </c>
      <c r="L201" s="371">
        <v>17.142857142857142</v>
      </c>
      <c r="M201" s="371">
        <v>27.619047619047617</v>
      </c>
      <c r="N201" s="21"/>
      <c r="O201" s="25">
        <f t="shared" si="2"/>
        <v>26.031746031746028</v>
      </c>
      <c r="P201" s="26">
        <f t="shared" si="3"/>
        <v>5.6492504409171071E-2</v>
      </c>
      <c r="Q201" s="26"/>
      <c r="R201" s="28"/>
      <c r="S201" s="30"/>
      <c r="T201" s="21"/>
      <c r="U201" s="21"/>
      <c r="V201" s="21"/>
      <c r="W201" s="21"/>
      <c r="X201" s="25"/>
      <c r="Y201" s="26"/>
      <c r="Z201" s="428"/>
      <c r="AA201" s="673"/>
      <c r="AB201" s="672"/>
    </row>
    <row r="202" spans="1:28" ht="13.15" customHeight="1" x14ac:dyDescent="0.2">
      <c r="A202" s="265"/>
      <c r="B202" s="405"/>
      <c r="C202" s="448"/>
      <c r="D202" s="266"/>
      <c r="E202" s="266"/>
      <c r="F202" s="182"/>
      <c r="G202" s="24"/>
      <c r="H202" s="241">
        <v>25</v>
      </c>
      <c r="I202" s="22" t="s">
        <v>4401</v>
      </c>
      <c r="J202" s="24">
        <v>320</v>
      </c>
      <c r="K202" s="371">
        <v>27.619047619047617</v>
      </c>
      <c r="L202" s="371">
        <v>17.142857142857142</v>
      </c>
      <c r="M202" s="371">
        <v>20.952380952380953</v>
      </c>
      <c r="N202" s="21"/>
      <c r="O202" s="25">
        <f t="shared" si="2"/>
        <v>21.904761904761902</v>
      </c>
      <c r="P202" s="26">
        <f t="shared" si="3"/>
        <v>4.7536375661375661E-2</v>
      </c>
      <c r="Q202" s="26"/>
      <c r="R202" s="28"/>
      <c r="S202" s="30"/>
      <c r="T202" s="21"/>
      <c r="U202" s="21"/>
      <c r="V202" s="21"/>
      <c r="W202" s="21"/>
      <c r="X202" s="25"/>
      <c r="Y202" s="26"/>
      <c r="Z202" s="428"/>
      <c r="AA202" s="673"/>
      <c r="AB202" s="672"/>
    </row>
    <row r="203" spans="1:28" ht="13.9" customHeight="1" thickBot="1" x14ac:dyDescent="0.25">
      <c r="A203" s="267"/>
      <c r="B203" s="406"/>
      <c r="C203" s="449"/>
      <c r="D203" s="268"/>
      <c r="E203" s="269"/>
      <c r="F203" s="184"/>
      <c r="G203" s="70"/>
      <c r="H203" s="242">
        <v>25</v>
      </c>
      <c r="I203" s="76" t="s">
        <v>611</v>
      </c>
      <c r="J203" s="70">
        <v>320</v>
      </c>
      <c r="K203" s="559">
        <v>22.857142857142858</v>
      </c>
      <c r="L203" s="559">
        <v>31.428571428571427</v>
      </c>
      <c r="M203" s="559">
        <v>8.5714285714285712</v>
      </c>
      <c r="N203" s="72"/>
      <c r="O203" s="73">
        <f t="shared" si="2"/>
        <v>20.952380952380953</v>
      </c>
      <c r="P203" s="74">
        <f t="shared" si="3"/>
        <v>4.5469576719576722E-2</v>
      </c>
      <c r="Q203" s="74"/>
      <c r="R203" s="75"/>
      <c r="S203" s="78"/>
      <c r="T203" s="72"/>
      <c r="U203" s="72"/>
      <c r="V203" s="72"/>
      <c r="W203" s="72"/>
      <c r="X203" s="73"/>
      <c r="Y203" s="74"/>
      <c r="Z203" s="646"/>
      <c r="AA203" s="673"/>
      <c r="AB203" s="672"/>
    </row>
    <row r="204" spans="1:28" s="7" customFormat="1" ht="13.9" customHeight="1" x14ac:dyDescent="0.2">
      <c r="A204" s="270">
        <v>43036</v>
      </c>
      <c r="B204" s="407">
        <v>0.83333333333333337</v>
      </c>
      <c r="C204" s="450">
        <v>2</v>
      </c>
      <c r="D204" s="263">
        <f>(MAX(K204:M204))/J204/1.44</f>
        <v>0.64897486772486779</v>
      </c>
      <c r="E204" s="264"/>
      <c r="F204" s="181" t="s">
        <v>1909</v>
      </c>
      <c r="G204" s="69" t="s">
        <v>3136</v>
      </c>
      <c r="H204" s="240">
        <v>26</v>
      </c>
      <c r="I204" s="35" t="s">
        <v>685</v>
      </c>
      <c r="J204" s="34">
        <v>160</v>
      </c>
      <c r="K204" s="367">
        <v>149.52380952380952</v>
      </c>
      <c r="L204" s="367">
        <v>144.76190476190476</v>
      </c>
      <c r="M204" s="367">
        <v>126.66666666666666</v>
      </c>
      <c r="N204" s="36" t="s">
        <v>4011</v>
      </c>
      <c r="O204" s="37">
        <f t="shared" si="2"/>
        <v>140.31746031746033</v>
      </c>
      <c r="P204" s="38">
        <f t="shared" si="3"/>
        <v>0.60901675485008833</v>
      </c>
      <c r="Q204" s="77" t="s">
        <v>493</v>
      </c>
      <c r="R204" s="40"/>
      <c r="S204" s="81"/>
      <c r="T204" s="37"/>
      <c r="U204" s="37"/>
      <c r="V204" s="37"/>
      <c r="W204" s="36"/>
      <c r="X204" s="37"/>
      <c r="Y204" s="38"/>
      <c r="Z204" s="645"/>
      <c r="AA204" s="671">
        <f>P204+Y204</f>
        <v>0.60901675485008833</v>
      </c>
      <c r="AB204" s="671">
        <f t="shared" ref="AB204:AB258" si="15">IF(AA204 &gt;1,0,(((J204+S204)*0.95)-((J204+S204)*0.95)*AA204)*0.7)</f>
        <v>41.600617283950605</v>
      </c>
    </row>
    <row r="205" spans="1:28" ht="13.15" customHeight="1" x14ac:dyDescent="0.2">
      <c r="A205" s="265"/>
      <c r="B205" s="405"/>
      <c r="C205" s="448"/>
      <c r="D205" s="266"/>
      <c r="E205" s="266"/>
      <c r="F205" s="182"/>
      <c r="G205" s="24"/>
      <c r="H205" s="241">
        <v>26</v>
      </c>
      <c r="I205" s="22" t="s">
        <v>81</v>
      </c>
      <c r="J205" s="34">
        <v>160</v>
      </c>
      <c r="K205" s="371">
        <v>12.38095238095238</v>
      </c>
      <c r="L205" s="371">
        <v>0.95238095238095233</v>
      </c>
      <c r="M205" s="371">
        <v>6.6666666666666661</v>
      </c>
      <c r="N205" s="21"/>
      <c r="O205" s="25">
        <f t="shared" si="2"/>
        <v>6.666666666666667</v>
      </c>
      <c r="P205" s="26">
        <f t="shared" si="3"/>
        <v>2.8935185185185189E-2</v>
      </c>
      <c r="Q205" s="26"/>
      <c r="R205" s="28"/>
      <c r="S205" s="30"/>
      <c r="T205" s="21"/>
      <c r="U205" s="21"/>
      <c r="V205" s="21"/>
      <c r="W205" s="21"/>
      <c r="X205" s="25"/>
      <c r="Y205" s="26"/>
      <c r="Z205" s="428"/>
      <c r="AA205" s="673"/>
      <c r="AB205" s="672"/>
    </row>
    <row r="206" spans="1:28" ht="13.15" customHeight="1" x14ac:dyDescent="0.2">
      <c r="A206" s="265"/>
      <c r="B206" s="405"/>
      <c r="C206" s="448"/>
      <c r="D206" s="266"/>
      <c r="E206" s="266"/>
      <c r="F206" s="182"/>
      <c r="G206" s="24"/>
      <c r="H206" s="241">
        <v>26</v>
      </c>
      <c r="I206" s="22" t="s">
        <v>1557</v>
      </c>
      <c r="J206" s="34">
        <v>160</v>
      </c>
      <c r="K206" s="371">
        <v>36.19047619047619</v>
      </c>
      <c r="L206" s="371">
        <v>24.761904761904759</v>
      </c>
      <c r="M206" s="371">
        <v>14.285714285714285</v>
      </c>
      <c r="N206" s="21"/>
      <c r="O206" s="25">
        <f t="shared" si="2"/>
        <v>25.079365079365079</v>
      </c>
      <c r="P206" s="26">
        <f t="shared" si="3"/>
        <v>0.10885141093474428</v>
      </c>
      <c r="Q206" s="26"/>
      <c r="R206" s="28"/>
      <c r="S206" s="30"/>
      <c r="T206" s="21"/>
      <c r="U206" s="21"/>
      <c r="V206" s="21"/>
      <c r="W206" s="21"/>
      <c r="X206" s="25"/>
      <c r="Y206" s="26"/>
      <c r="Z206" s="428"/>
      <c r="AA206" s="673"/>
      <c r="AB206" s="672"/>
    </row>
    <row r="207" spans="1:28" ht="13.15" customHeight="1" x14ac:dyDescent="0.2">
      <c r="A207" s="265"/>
      <c r="B207" s="405"/>
      <c r="C207" s="448"/>
      <c r="D207" s="266"/>
      <c r="E207" s="266"/>
      <c r="F207" s="182"/>
      <c r="G207" s="24"/>
      <c r="H207" s="241">
        <v>26</v>
      </c>
      <c r="I207" s="23" t="s">
        <v>4241</v>
      </c>
      <c r="J207" s="34">
        <v>160</v>
      </c>
      <c r="K207" s="371">
        <v>39.047619047619044</v>
      </c>
      <c r="L207" s="371">
        <v>42.857142857142854</v>
      </c>
      <c r="M207" s="371">
        <v>32.38095238095238</v>
      </c>
      <c r="N207" s="21"/>
      <c r="O207" s="25">
        <f t="shared" si="2"/>
        <v>38.095238095238095</v>
      </c>
      <c r="P207" s="26">
        <f t="shared" si="3"/>
        <v>0.16534391534391535</v>
      </c>
      <c r="Q207" s="26"/>
      <c r="R207" s="28"/>
      <c r="S207" s="30"/>
      <c r="T207" s="21"/>
      <c r="U207" s="21"/>
      <c r="V207" s="21"/>
      <c r="W207" s="21"/>
      <c r="X207" s="25"/>
      <c r="Y207" s="26"/>
      <c r="Z207" s="428"/>
      <c r="AA207" s="673"/>
      <c r="AB207" s="672"/>
    </row>
    <row r="208" spans="1:28" ht="13.15" customHeight="1" x14ac:dyDescent="0.2">
      <c r="A208" s="265"/>
      <c r="B208" s="405"/>
      <c r="C208" s="448"/>
      <c r="D208" s="266"/>
      <c r="E208" s="266"/>
      <c r="F208" s="182"/>
      <c r="G208" s="24"/>
      <c r="H208" s="241">
        <v>26</v>
      </c>
      <c r="I208" s="22" t="s">
        <v>4243</v>
      </c>
      <c r="J208" s="34">
        <v>160</v>
      </c>
      <c r="K208" s="371">
        <v>5.7142857142857144</v>
      </c>
      <c r="L208" s="371">
        <v>7.6190476190476186</v>
      </c>
      <c r="M208" s="371">
        <v>20</v>
      </c>
      <c r="N208" s="21"/>
      <c r="O208" s="25">
        <f t="shared" si="2"/>
        <v>11.111111111111109</v>
      </c>
      <c r="P208" s="26">
        <f t="shared" si="3"/>
        <v>4.8225308641975301E-2</v>
      </c>
      <c r="Q208" s="26"/>
      <c r="R208" s="28"/>
      <c r="S208" s="30"/>
      <c r="T208" s="21"/>
      <c r="U208" s="21"/>
      <c r="V208" s="21"/>
      <c r="W208" s="21"/>
      <c r="X208" s="25"/>
      <c r="Y208" s="26"/>
      <c r="Z208" s="428"/>
      <c r="AA208" s="673"/>
      <c r="AB208" s="672"/>
    </row>
    <row r="209" spans="1:28" ht="13.15" customHeight="1" x14ac:dyDescent="0.2">
      <c r="A209" s="265"/>
      <c r="B209" s="405"/>
      <c r="C209" s="448"/>
      <c r="D209" s="266"/>
      <c r="E209" s="266"/>
      <c r="F209" s="182"/>
      <c r="G209" s="24"/>
      <c r="H209" s="241">
        <v>26</v>
      </c>
      <c r="I209" s="22" t="s">
        <v>4242</v>
      </c>
      <c r="J209" s="34">
        <v>160</v>
      </c>
      <c r="K209" s="371">
        <v>47.61904761904762</v>
      </c>
      <c r="L209" s="371">
        <v>36.19047619047619</v>
      </c>
      <c r="M209" s="371">
        <v>59.047619047619044</v>
      </c>
      <c r="N209" s="21"/>
      <c r="O209" s="25">
        <f t="shared" si="2"/>
        <v>47.61904761904762</v>
      </c>
      <c r="P209" s="26">
        <f t="shared" si="3"/>
        <v>0.20667989417989419</v>
      </c>
      <c r="Q209" s="26"/>
      <c r="R209" s="28"/>
      <c r="S209" s="30"/>
      <c r="T209" s="21"/>
      <c r="U209" s="21"/>
      <c r="V209" s="21"/>
      <c r="W209" s="21"/>
      <c r="X209" s="25"/>
      <c r="Y209" s="26"/>
      <c r="Z209" s="428"/>
      <c r="AA209" s="673"/>
      <c r="AB209" s="672"/>
    </row>
    <row r="210" spans="1:28" ht="13.9" customHeight="1" thickBot="1" x14ac:dyDescent="0.25">
      <c r="A210" s="267"/>
      <c r="B210" s="406"/>
      <c r="C210" s="449"/>
      <c r="D210" s="268"/>
      <c r="E210" s="269"/>
      <c r="F210" s="186"/>
      <c r="G210" s="121"/>
      <c r="H210" s="244">
        <v>26</v>
      </c>
      <c r="I210" s="128" t="s">
        <v>200</v>
      </c>
      <c r="J210" s="121">
        <v>160</v>
      </c>
      <c r="K210" s="548">
        <v>9.5238095238095237</v>
      </c>
      <c r="L210" s="548">
        <v>8.5714285714285712</v>
      </c>
      <c r="M210" s="548">
        <v>9.5238095238095237</v>
      </c>
      <c r="N210" s="123"/>
      <c r="O210" s="124">
        <f t="shared" si="2"/>
        <v>9.2063492063492074</v>
      </c>
      <c r="P210" s="125">
        <f t="shared" si="3"/>
        <v>3.9958112874779544E-2</v>
      </c>
      <c r="Q210" s="125"/>
      <c r="R210" s="126"/>
      <c r="S210" s="127"/>
      <c r="T210" s="123"/>
      <c r="U210" s="123"/>
      <c r="V210" s="123"/>
      <c r="W210" s="123"/>
      <c r="X210" s="124"/>
      <c r="Y210" s="125"/>
      <c r="Z210" s="634"/>
      <c r="AA210" s="676"/>
      <c r="AB210" s="674"/>
    </row>
    <row r="211" spans="1:28" s="7" customFormat="1" ht="13.9" customHeight="1" x14ac:dyDescent="0.2">
      <c r="A211" s="260">
        <v>43028</v>
      </c>
      <c r="B211" s="403">
        <v>0.77777777777777779</v>
      </c>
      <c r="C211" s="454">
        <v>2</v>
      </c>
      <c r="D211" s="263">
        <f>(MAX(K211:M211))/J211/1.44</f>
        <v>0.61177248677248675</v>
      </c>
      <c r="E211" s="264">
        <f>(MAX(T211:V211))/S211/1.44</f>
        <v>0.34722222222222221</v>
      </c>
      <c r="F211" s="193" t="s">
        <v>1909</v>
      </c>
      <c r="G211" s="114" t="s">
        <v>3136</v>
      </c>
      <c r="H211" s="243">
        <v>27</v>
      </c>
      <c r="I211" s="113" t="s">
        <v>685</v>
      </c>
      <c r="J211" s="115">
        <v>160</v>
      </c>
      <c r="K211" s="565">
        <v>120</v>
      </c>
      <c r="L211" s="565">
        <v>140.95238095238093</v>
      </c>
      <c r="M211" s="565">
        <v>128.57142857142856</v>
      </c>
      <c r="N211" s="116" t="s">
        <v>3920</v>
      </c>
      <c r="O211" s="117">
        <f t="shared" si="2"/>
        <v>129.84126984126985</v>
      </c>
      <c r="P211" s="118">
        <f t="shared" si="3"/>
        <v>0.56354717813051147</v>
      </c>
      <c r="Q211" s="119" t="s">
        <v>496</v>
      </c>
      <c r="R211" s="120" t="s">
        <v>686</v>
      </c>
      <c r="S211" s="115">
        <v>160</v>
      </c>
      <c r="T211" s="117">
        <v>72</v>
      </c>
      <c r="U211" s="117">
        <v>80</v>
      </c>
      <c r="V211" s="117">
        <v>62</v>
      </c>
      <c r="W211" s="116" t="s">
        <v>3898</v>
      </c>
      <c r="X211" s="117">
        <f t="shared" si="5"/>
        <v>71.333333333333329</v>
      </c>
      <c r="Y211" s="118">
        <f t="shared" si="6"/>
        <v>0.30960648148148145</v>
      </c>
      <c r="Z211" s="660" t="s">
        <v>493</v>
      </c>
      <c r="AA211" s="672">
        <f>P211+Y211</f>
        <v>0.87315365961199287</v>
      </c>
      <c r="AB211" s="672">
        <f t="shared" si="15"/>
        <v>26.992901234567924</v>
      </c>
    </row>
    <row r="212" spans="1:28" ht="13.15" customHeight="1" x14ac:dyDescent="0.2">
      <c r="A212" s="265"/>
      <c r="B212" s="405"/>
      <c r="C212" s="448"/>
      <c r="D212" s="266"/>
      <c r="E212" s="266"/>
      <c r="F212" s="182"/>
      <c r="G212" s="24"/>
      <c r="H212" s="241">
        <v>27</v>
      </c>
      <c r="I212" s="22" t="s">
        <v>3758</v>
      </c>
      <c r="J212" s="24">
        <v>160</v>
      </c>
      <c r="K212" s="371">
        <v>10.476190476190476</v>
      </c>
      <c r="L212" s="371">
        <v>9.5238095238095237</v>
      </c>
      <c r="M212" s="371">
        <v>13.333333333333332</v>
      </c>
      <c r="N212" s="21"/>
      <c r="O212" s="25">
        <f t="shared" si="2"/>
        <v>11.111111111111109</v>
      </c>
      <c r="P212" s="26">
        <f t="shared" si="3"/>
        <v>4.8225308641975301E-2</v>
      </c>
      <c r="Q212" s="26"/>
      <c r="R212" s="28" t="s">
        <v>1558</v>
      </c>
      <c r="S212" s="24">
        <v>160</v>
      </c>
      <c r="T212" s="21">
        <v>29</v>
      </c>
      <c r="U212" s="21">
        <v>44</v>
      </c>
      <c r="V212" s="21">
        <v>15</v>
      </c>
      <c r="W212" s="21"/>
      <c r="X212" s="25">
        <f t="shared" si="5"/>
        <v>29.333333333333332</v>
      </c>
      <c r="Y212" s="26">
        <f t="shared" si="6"/>
        <v>0.1273148148148148</v>
      </c>
      <c r="Z212" s="428"/>
      <c r="AA212" s="673"/>
      <c r="AB212" s="672"/>
    </row>
    <row r="213" spans="1:28" ht="13.15" customHeight="1" x14ac:dyDescent="0.2">
      <c r="A213" s="265"/>
      <c r="B213" s="405"/>
      <c r="C213" s="448"/>
      <c r="D213" s="266"/>
      <c r="E213" s="266"/>
      <c r="F213" s="182"/>
      <c r="G213" s="24"/>
      <c r="H213" s="241">
        <v>27</v>
      </c>
      <c r="I213" s="22" t="s">
        <v>1559</v>
      </c>
      <c r="J213" s="24">
        <v>160</v>
      </c>
      <c r="K213" s="371">
        <v>69.523809523809518</v>
      </c>
      <c r="L213" s="371">
        <v>47.61904761904762</v>
      </c>
      <c r="M213" s="371">
        <v>67.61904761904762</v>
      </c>
      <c r="N213" s="21"/>
      <c r="O213" s="25">
        <f t="shared" si="2"/>
        <v>61.587301587301589</v>
      </c>
      <c r="P213" s="26">
        <f t="shared" si="3"/>
        <v>0.26730599647266318</v>
      </c>
      <c r="Q213" s="26"/>
      <c r="R213" s="28" t="s">
        <v>2394</v>
      </c>
      <c r="S213" s="24">
        <v>160</v>
      </c>
      <c r="T213" s="21">
        <v>7</v>
      </c>
      <c r="U213" s="21">
        <v>7</v>
      </c>
      <c r="V213" s="21">
        <v>5</v>
      </c>
      <c r="W213" s="21"/>
      <c r="X213" s="25">
        <f t="shared" si="5"/>
        <v>6.333333333333333</v>
      </c>
      <c r="Y213" s="26">
        <f t="shared" si="6"/>
        <v>2.7488425925925927E-2</v>
      </c>
      <c r="Z213" s="428"/>
      <c r="AA213" s="673"/>
      <c r="AB213" s="672"/>
    </row>
    <row r="214" spans="1:28" ht="13.15" customHeight="1" x14ac:dyDescent="0.2">
      <c r="A214" s="265"/>
      <c r="B214" s="405"/>
      <c r="C214" s="448"/>
      <c r="D214" s="266"/>
      <c r="E214" s="266"/>
      <c r="F214" s="182"/>
      <c r="G214" s="24"/>
      <c r="H214" s="241">
        <v>27</v>
      </c>
      <c r="I214" s="22" t="s">
        <v>1170</v>
      </c>
      <c r="J214" s="24">
        <v>160</v>
      </c>
      <c r="K214" s="371">
        <v>34.285714285714285</v>
      </c>
      <c r="L214" s="371">
        <v>67.61904761904762</v>
      </c>
      <c r="M214" s="371">
        <v>40</v>
      </c>
      <c r="N214" s="21"/>
      <c r="O214" s="25">
        <f t="shared" si="2"/>
        <v>47.301587301587297</v>
      </c>
      <c r="P214" s="26">
        <f t="shared" si="3"/>
        <v>0.20530202821869487</v>
      </c>
      <c r="Q214" s="26"/>
      <c r="R214" s="33" t="s">
        <v>1560</v>
      </c>
      <c r="S214" s="24">
        <v>160</v>
      </c>
      <c r="T214" s="21">
        <v>13</v>
      </c>
      <c r="U214" s="21">
        <v>6</v>
      </c>
      <c r="V214" s="21">
        <v>17</v>
      </c>
      <c r="W214" s="21"/>
      <c r="X214" s="25">
        <f t="shared" si="5"/>
        <v>12</v>
      </c>
      <c r="Y214" s="26">
        <f t="shared" si="6"/>
        <v>5.2083333333333336E-2</v>
      </c>
      <c r="Z214" s="428"/>
      <c r="AA214" s="673"/>
      <c r="AB214" s="672"/>
    </row>
    <row r="215" spans="1:28" ht="13.15" customHeight="1" x14ac:dyDescent="0.2">
      <c r="A215" s="265"/>
      <c r="B215" s="405"/>
      <c r="C215" s="448"/>
      <c r="D215" s="266"/>
      <c r="E215" s="266"/>
      <c r="F215" s="186"/>
      <c r="G215" s="121"/>
      <c r="H215" s="241">
        <v>27</v>
      </c>
      <c r="I215" s="128" t="s">
        <v>1561</v>
      </c>
      <c r="J215" s="24">
        <v>160</v>
      </c>
      <c r="K215" s="371">
        <v>0</v>
      </c>
      <c r="L215" s="371">
        <v>0</v>
      </c>
      <c r="M215" s="371">
        <v>0</v>
      </c>
      <c r="N215" s="123"/>
      <c r="O215" s="124">
        <f>(K215+L215+M215)/3</f>
        <v>0</v>
      </c>
      <c r="P215" s="125">
        <f>O215/J215/1.44</f>
        <v>0</v>
      </c>
      <c r="Q215" s="125"/>
      <c r="R215" s="126" t="s">
        <v>3757</v>
      </c>
      <c r="S215" s="24">
        <v>160</v>
      </c>
      <c r="T215" s="123">
        <v>0</v>
      </c>
      <c r="U215" s="123">
        <v>0</v>
      </c>
      <c r="V215" s="123">
        <v>0</v>
      </c>
      <c r="W215" s="123"/>
      <c r="X215" s="124">
        <f t="shared" si="5"/>
        <v>0</v>
      </c>
      <c r="Y215" s="125">
        <f t="shared" si="6"/>
        <v>0</v>
      </c>
      <c r="Z215" s="634"/>
      <c r="AA215" s="673"/>
      <c r="AB215" s="672"/>
    </row>
    <row r="216" spans="1:28" ht="13.15" customHeight="1" x14ac:dyDescent="0.2">
      <c r="A216" s="265"/>
      <c r="B216" s="405"/>
      <c r="C216" s="448"/>
      <c r="D216" s="266"/>
      <c r="E216" s="266"/>
      <c r="F216" s="186"/>
      <c r="G216" s="121"/>
      <c r="H216" s="244">
        <v>27</v>
      </c>
      <c r="I216" s="128"/>
      <c r="J216" s="24">
        <v>160</v>
      </c>
      <c r="K216" s="21"/>
      <c r="L216" s="21"/>
      <c r="M216" s="21"/>
      <c r="N216" s="123"/>
      <c r="O216" s="124">
        <f>(K216+L216+M216)/3</f>
        <v>0</v>
      </c>
      <c r="P216" s="125">
        <f>O216/J216/1.44</f>
        <v>0</v>
      </c>
      <c r="Q216" s="125"/>
      <c r="R216" s="28" t="s">
        <v>2653</v>
      </c>
      <c r="S216" s="24">
        <v>160</v>
      </c>
      <c r="T216" s="21">
        <v>0</v>
      </c>
      <c r="U216" s="21">
        <v>0</v>
      </c>
      <c r="V216" s="21">
        <v>0</v>
      </c>
      <c r="W216" s="21"/>
      <c r="X216" s="25">
        <f>(T216+U216+V216)/3</f>
        <v>0</v>
      </c>
      <c r="Y216" s="26">
        <f>X216/S216/1.44</f>
        <v>0</v>
      </c>
      <c r="Z216" s="634"/>
      <c r="AA216" s="673"/>
      <c r="AB216" s="672"/>
    </row>
    <row r="217" spans="1:28" ht="13.15" customHeight="1" x14ac:dyDescent="0.2">
      <c r="A217" s="265"/>
      <c r="B217" s="405"/>
      <c r="C217" s="448"/>
      <c r="D217" s="266"/>
      <c r="E217" s="266"/>
      <c r="F217" s="186"/>
      <c r="G217" s="121"/>
      <c r="H217" s="244">
        <v>27</v>
      </c>
      <c r="I217" s="128"/>
      <c r="J217" s="24">
        <v>160</v>
      </c>
      <c r="K217" s="21"/>
      <c r="L217" s="21"/>
      <c r="M217" s="21"/>
      <c r="N217" s="123"/>
      <c r="O217" s="124">
        <v>0</v>
      </c>
      <c r="P217" s="125">
        <f>O217/J217/1.44</f>
        <v>0</v>
      </c>
      <c r="Q217" s="125"/>
      <c r="R217" s="28" t="s">
        <v>3373</v>
      </c>
      <c r="S217" s="24">
        <v>160</v>
      </c>
      <c r="T217" s="21">
        <v>22</v>
      </c>
      <c r="U217" s="21">
        <v>18</v>
      </c>
      <c r="V217" s="21">
        <v>26</v>
      </c>
      <c r="W217" s="21"/>
      <c r="X217" s="25">
        <f>(T217+U217+V217)/3</f>
        <v>22</v>
      </c>
      <c r="Y217" s="26">
        <f>X217/S217/1.44</f>
        <v>9.5486111111111119E-2</v>
      </c>
      <c r="Z217" s="428"/>
      <c r="AA217" s="673"/>
      <c r="AB217" s="672"/>
    </row>
    <row r="218" spans="1:28" ht="13.9" customHeight="1" thickBot="1" x14ac:dyDescent="0.25">
      <c r="A218" s="267"/>
      <c r="B218" s="406"/>
      <c r="C218" s="449"/>
      <c r="D218" s="268"/>
      <c r="E218" s="269"/>
      <c r="F218" s="184"/>
      <c r="G218" s="70"/>
      <c r="H218" s="242">
        <v>27</v>
      </c>
      <c r="I218" s="76"/>
      <c r="J218" s="70">
        <v>160</v>
      </c>
      <c r="K218" s="72"/>
      <c r="L218" s="72"/>
      <c r="M218" s="72"/>
      <c r="N218" s="72"/>
      <c r="O218" s="73">
        <f t="shared" si="2"/>
        <v>0</v>
      </c>
      <c r="P218" s="74">
        <f t="shared" si="3"/>
        <v>0</v>
      </c>
      <c r="Q218" s="74"/>
      <c r="R218" s="89" t="s">
        <v>3372</v>
      </c>
      <c r="S218" s="83">
        <v>160</v>
      </c>
      <c r="T218" s="85">
        <v>0</v>
      </c>
      <c r="U218" s="85">
        <v>0</v>
      </c>
      <c r="V218" s="85">
        <v>0</v>
      </c>
      <c r="W218" s="85"/>
      <c r="X218" s="86">
        <f t="shared" si="5"/>
        <v>0</v>
      </c>
      <c r="Y218" s="87">
        <f t="shared" si="6"/>
        <v>0</v>
      </c>
      <c r="Z218" s="637"/>
      <c r="AA218" s="673"/>
      <c r="AB218" s="672"/>
    </row>
    <row r="219" spans="1:28" s="7" customFormat="1" ht="13.9" customHeight="1" x14ac:dyDescent="0.2">
      <c r="A219" s="270">
        <v>43042</v>
      </c>
      <c r="B219" s="407">
        <v>0.78819444444444453</v>
      </c>
      <c r="C219" s="450">
        <v>0</v>
      </c>
      <c r="D219" s="263">
        <f>(MAX(K219:M219))/J219/1.44</f>
        <v>0.31901041666666669</v>
      </c>
      <c r="E219" s="264">
        <f>(MAX(T219:V219))/S219/1.44</f>
        <v>0.38194444444444448</v>
      </c>
      <c r="F219" s="181" t="s">
        <v>1909</v>
      </c>
      <c r="G219" s="69" t="s">
        <v>3136</v>
      </c>
      <c r="H219" s="240">
        <v>28</v>
      </c>
      <c r="I219" s="35" t="s">
        <v>685</v>
      </c>
      <c r="J219" s="34">
        <v>320</v>
      </c>
      <c r="K219" s="367">
        <v>98.7</v>
      </c>
      <c r="L219" s="367">
        <v>147</v>
      </c>
      <c r="M219" s="367">
        <v>138.6</v>
      </c>
      <c r="N219" s="36" t="s">
        <v>4030</v>
      </c>
      <c r="O219" s="37">
        <f t="shared" si="2"/>
        <v>128.1</v>
      </c>
      <c r="P219" s="38">
        <f t="shared" si="3"/>
        <v>0.27799479166666663</v>
      </c>
      <c r="Q219" s="39" t="s">
        <v>1782</v>
      </c>
      <c r="R219" s="40" t="s">
        <v>686</v>
      </c>
      <c r="S219" s="34">
        <v>320</v>
      </c>
      <c r="T219" s="37">
        <v>176</v>
      </c>
      <c r="U219" s="37">
        <v>104</v>
      </c>
      <c r="V219" s="37">
        <v>82</v>
      </c>
      <c r="W219" s="36" t="s">
        <v>4402</v>
      </c>
      <c r="X219" s="37">
        <f t="shared" si="5"/>
        <v>120.66666666666667</v>
      </c>
      <c r="Y219" s="38">
        <f t="shared" si="6"/>
        <v>0.26186342592592593</v>
      </c>
      <c r="Z219" s="653" t="s">
        <v>496</v>
      </c>
      <c r="AA219" s="671">
        <f>P219+Y219</f>
        <v>0.53985821759259256</v>
      </c>
      <c r="AB219" s="671">
        <f t="shared" si="15"/>
        <v>195.83634259259259</v>
      </c>
    </row>
    <row r="220" spans="1:28" ht="13.15" customHeight="1" x14ac:dyDescent="0.2">
      <c r="A220" s="265"/>
      <c r="B220" s="405"/>
      <c r="C220" s="448"/>
      <c r="D220" s="266"/>
      <c r="E220" s="266"/>
      <c r="F220" s="182"/>
      <c r="G220" s="24"/>
      <c r="H220" s="241">
        <v>28</v>
      </c>
      <c r="I220" s="22" t="s">
        <v>2694</v>
      </c>
      <c r="J220" s="24">
        <v>320</v>
      </c>
      <c r="K220" s="371">
        <v>0</v>
      </c>
      <c r="L220" s="371">
        <v>0</v>
      </c>
      <c r="M220" s="371">
        <v>0</v>
      </c>
      <c r="N220" s="21"/>
      <c r="O220" s="25">
        <f t="shared" si="2"/>
        <v>0</v>
      </c>
      <c r="P220" s="26">
        <f t="shared" si="3"/>
        <v>0</v>
      </c>
      <c r="Q220" s="26"/>
      <c r="R220" s="33" t="s">
        <v>3374</v>
      </c>
      <c r="S220" s="24">
        <v>320</v>
      </c>
      <c r="T220" s="21">
        <v>2</v>
      </c>
      <c r="U220" s="21">
        <v>6</v>
      </c>
      <c r="V220" s="21">
        <v>5</v>
      </c>
      <c r="W220" s="21"/>
      <c r="X220" s="25">
        <f t="shared" si="5"/>
        <v>4.333333333333333</v>
      </c>
      <c r="Y220" s="26">
        <f t="shared" si="6"/>
        <v>9.4039351851851853E-3</v>
      </c>
      <c r="Z220" s="428"/>
      <c r="AA220" s="673"/>
      <c r="AB220" s="672"/>
    </row>
    <row r="221" spans="1:28" ht="13.15" customHeight="1" x14ac:dyDescent="0.2">
      <c r="A221" s="265"/>
      <c r="B221" s="405"/>
      <c r="C221" s="448"/>
      <c r="D221" s="266"/>
      <c r="E221" s="266"/>
      <c r="F221" s="182"/>
      <c r="G221" s="24"/>
      <c r="H221" s="241">
        <v>28</v>
      </c>
      <c r="I221" s="22" t="s">
        <v>1177</v>
      </c>
      <c r="J221" s="24">
        <v>320</v>
      </c>
      <c r="K221" s="371">
        <v>8.4</v>
      </c>
      <c r="L221" s="371">
        <v>13.65</v>
      </c>
      <c r="M221" s="371">
        <v>5.25</v>
      </c>
      <c r="N221" s="21"/>
      <c r="O221" s="25">
        <f t="shared" si="2"/>
        <v>9.1</v>
      </c>
      <c r="P221" s="26">
        <f t="shared" si="3"/>
        <v>1.9748263888888888E-2</v>
      </c>
      <c r="Q221" s="26"/>
      <c r="R221" s="28" t="s">
        <v>1563</v>
      </c>
      <c r="S221" s="24">
        <v>320</v>
      </c>
      <c r="T221" s="21">
        <v>7</v>
      </c>
      <c r="U221" s="21">
        <v>1</v>
      </c>
      <c r="V221" s="21">
        <v>1</v>
      </c>
      <c r="W221" s="21"/>
      <c r="X221" s="25">
        <f t="shared" si="5"/>
        <v>3</v>
      </c>
      <c r="Y221" s="26">
        <f t="shared" si="6"/>
        <v>6.510416666666667E-3</v>
      </c>
      <c r="Z221" s="428"/>
      <c r="AA221" s="673"/>
      <c r="AB221" s="672"/>
    </row>
    <row r="222" spans="1:28" ht="13.15" customHeight="1" x14ac:dyDescent="0.2">
      <c r="A222" s="265"/>
      <c r="B222" s="405"/>
      <c r="C222" s="448"/>
      <c r="D222" s="266"/>
      <c r="E222" s="266"/>
      <c r="F222" s="182"/>
      <c r="G222" s="24"/>
      <c r="H222" s="241">
        <v>28</v>
      </c>
      <c r="I222" s="23" t="s">
        <v>1724</v>
      </c>
      <c r="J222" s="24">
        <v>320</v>
      </c>
      <c r="K222" s="371">
        <v>0</v>
      </c>
      <c r="L222" s="371">
        <v>0</v>
      </c>
      <c r="M222" s="371">
        <v>0</v>
      </c>
      <c r="N222" s="21"/>
      <c r="O222" s="25">
        <f t="shared" si="2"/>
        <v>0</v>
      </c>
      <c r="P222" s="26">
        <f t="shared" si="3"/>
        <v>0</v>
      </c>
      <c r="Q222" s="26"/>
      <c r="R222" s="28" t="s">
        <v>1725</v>
      </c>
      <c r="S222" s="24">
        <v>320</v>
      </c>
      <c r="T222" s="21">
        <v>1</v>
      </c>
      <c r="U222" s="21">
        <v>2</v>
      </c>
      <c r="V222" s="21">
        <v>11</v>
      </c>
      <c r="W222" s="21"/>
      <c r="X222" s="25">
        <f t="shared" si="5"/>
        <v>4.666666666666667</v>
      </c>
      <c r="Y222" s="26">
        <f t="shared" si="6"/>
        <v>1.0127314814814815E-2</v>
      </c>
      <c r="Z222" s="428"/>
      <c r="AA222" s="673"/>
      <c r="AB222" s="672"/>
    </row>
    <row r="223" spans="1:28" ht="13.15" customHeight="1" x14ac:dyDescent="0.2">
      <c r="A223" s="265"/>
      <c r="B223" s="405"/>
      <c r="C223" s="448"/>
      <c r="D223" s="266"/>
      <c r="E223" s="266"/>
      <c r="F223" s="182"/>
      <c r="G223" s="24"/>
      <c r="H223" s="241">
        <v>28</v>
      </c>
      <c r="I223" s="22" t="s">
        <v>1726</v>
      </c>
      <c r="J223" s="24">
        <v>320</v>
      </c>
      <c r="K223" s="371">
        <v>26.25</v>
      </c>
      <c r="L223" s="371">
        <v>23.1</v>
      </c>
      <c r="M223" s="371">
        <v>21</v>
      </c>
      <c r="N223" s="21"/>
      <c r="O223" s="25">
        <f t="shared" si="2"/>
        <v>23.45</v>
      </c>
      <c r="P223" s="26">
        <f t="shared" si="3"/>
        <v>5.0889756944444441E-2</v>
      </c>
      <c r="Q223" s="26"/>
      <c r="R223" s="28" t="s">
        <v>1994</v>
      </c>
      <c r="S223" s="24">
        <v>320</v>
      </c>
      <c r="T223" s="21">
        <v>1</v>
      </c>
      <c r="U223" s="21">
        <v>0</v>
      </c>
      <c r="V223" s="21">
        <v>5</v>
      </c>
      <c r="W223" s="21"/>
      <c r="X223" s="25">
        <f t="shared" si="5"/>
        <v>2</v>
      </c>
      <c r="Y223" s="26">
        <f t="shared" si="6"/>
        <v>4.340277777777778E-3</v>
      </c>
      <c r="Z223" s="428"/>
      <c r="AA223" s="673"/>
      <c r="AB223" s="672"/>
    </row>
    <row r="224" spans="1:28" ht="13.15" customHeight="1" x14ac:dyDescent="0.2">
      <c r="A224" s="265"/>
      <c r="B224" s="405"/>
      <c r="C224" s="448"/>
      <c r="D224" s="266"/>
      <c r="E224" s="266"/>
      <c r="F224" s="182"/>
      <c r="G224" s="24"/>
      <c r="H224" s="241">
        <v>28</v>
      </c>
      <c r="I224" s="23" t="s">
        <v>1993</v>
      </c>
      <c r="J224" s="24">
        <v>320</v>
      </c>
      <c r="K224" s="371">
        <v>8.4</v>
      </c>
      <c r="L224" s="371">
        <v>13.65</v>
      </c>
      <c r="M224" s="371">
        <v>6.3000000000000007</v>
      </c>
      <c r="N224" s="21"/>
      <c r="O224" s="25">
        <f t="shared" si="2"/>
        <v>9.4500000000000011</v>
      </c>
      <c r="P224" s="26">
        <f t="shared" si="3"/>
        <v>2.0507812500000003E-2</v>
      </c>
      <c r="Q224" s="26"/>
      <c r="R224" s="28" t="s">
        <v>1727</v>
      </c>
      <c r="S224" s="24">
        <v>320</v>
      </c>
      <c r="T224" s="21">
        <v>0</v>
      </c>
      <c r="U224" s="21">
        <v>0</v>
      </c>
      <c r="V224" s="21">
        <v>0</v>
      </c>
      <c r="W224" s="21"/>
      <c r="X224" s="25">
        <f t="shared" si="5"/>
        <v>0</v>
      </c>
      <c r="Y224" s="26">
        <f t="shared" si="6"/>
        <v>0</v>
      </c>
      <c r="Z224" s="428"/>
      <c r="AA224" s="673"/>
      <c r="AB224" s="672"/>
    </row>
    <row r="225" spans="1:28" ht="13.15" customHeight="1" x14ac:dyDescent="0.2">
      <c r="A225" s="265"/>
      <c r="B225" s="405"/>
      <c r="C225" s="448"/>
      <c r="D225" s="266"/>
      <c r="E225" s="266"/>
      <c r="F225" s="182"/>
      <c r="G225" s="24"/>
      <c r="H225" s="241">
        <v>28</v>
      </c>
      <c r="I225" s="22" t="s">
        <v>1728</v>
      </c>
      <c r="J225" s="24">
        <v>320</v>
      </c>
      <c r="K225" s="371">
        <v>0</v>
      </c>
      <c r="L225" s="371">
        <v>0</v>
      </c>
      <c r="M225" s="371">
        <v>0</v>
      </c>
      <c r="N225" s="21"/>
      <c r="O225" s="25">
        <f t="shared" si="2"/>
        <v>0</v>
      </c>
      <c r="P225" s="26">
        <f t="shared" si="3"/>
        <v>0</v>
      </c>
      <c r="Q225" s="26"/>
      <c r="R225" s="28" t="s">
        <v>1335</v>
      </c>
      <c r="S225" s="24">
        <v>320</v>
      </c>
      <c r="T225" s="21">
        <v>43</v>
      </c>
      <c r="U225" s="21">
        <v>10</v>
      </c>
      <c r="V225" s="21">
        <v>7</v>
      </c>
      <c r="W225" s="21"/>
      <c r="X225" s="25">
        <f t="shared" si="5"/>
        <v>20</v>
      </c>
      <c r="Y225" s="26">
        <f t="shared" si="6"/>
        <v>4.3402777777777776E-2</v>
      </c>
      <c r="Z225" s="428"/>
      <c r="AA225" s="673"/>
      <c r="AB225" s="672"/>
    </row>
    <row r="226" spans="1:28" ht="13.9" customHeight="1" thickBot="1" x14ac:dyDescent="0.25">
      <c r="A226" s="267"/>
      <c r="B226" s="406"/>
      <c r="C226" s="449"/>
      <c r="D226" s="268"/>
      <c r="E226" s="269"/>
      <c r="F226" s="186"/>
      <c r="G226" s="121"/>
      <c r="H226" s="244">
        <v>28</v>
      </c>
      <c r="I226" s="128" t="s">
        <v>1162</v>
      </c>
      <c r="J226" s="121">
        <v>320</v>
      </c>
      <c r="K226" s="548">
        <v>23.1</v>
      </c>
      <c r="L226" s="548">
        <v>17.850000000000001</v>
      </c>
      <c r="M226" s="548">
        <v>21</v>
      </c>
      <c r="N226" s="123"/>
      <c r="O226" s="124">
        <f t="shared" si="2"/>
        <v>20.650000000000002</v>
      </c>
      <c r="P226" s="125">
        <f>O226/J226/1.44</f>
        <v>4.4813368055555566E-2</v>
      </c>
      <c r="Q226" s="125"/>
      <c r="R226" s="126"/>
      <c r="S226" s="121"/>
      <c r="T226" s="123"/>
      <c r="U226" s="123"/>
      <c r="V226" s="123"/>
      <c r="W226" s="123"/>
      <c r="X226" s="124"/>
      <c r="Y226" s="125"/>
      <c r="Z226" s="634"/>
      <c r="AA226" s="676"/>
      <c r="AB226" s="674"/>
    </row>
    <row r="227" spans="1:28" s="251" customFormat="1" ht="14.25" customHeight="1" x14ac:dyDescent="0.2">
      <c r="A227" s="260">
        <v>43028</v>
      </c>
      <c r="B227" s="403">
        <v>0.80555555555555547</v>
      </c>
      <c r="C227" s="454">
        <v>2</v>
      </c>
      <c r="D227" s="280">
        <f>(MAX(K227:M227))/J227/1.44</f>
        <v>0.88639322916666685</v>
      </c>
      <c r="E227" s="281"/>
      <c r="F227" s="574" t="s">
        <v>1909</v>
      </c>
      <c r="G227" s="575" t="s">
        <v>3136</v>
      </c>
      <c r="H227" s="576">
        <v>29</v>
      </c>
      <c r="I227" s="577" t="s">
        <v>685</v>
      </c>
      <c r="J227" s="578">
        <v>320</v>
      </c>
      <c r="K227" s="565">
        <v>408.45000000000005</v>
      </c>
      <c r="L227" s="565">
        <v>345.45</v>
      </c>
      <c r="M227" s="565">
        <v>361.2</v>
      </c>
      <c r="N227" s="579" t="s">
        <v>4103</v>
      </c>
      <c r="O227" s="580">
        <f t="shared" si="2"/>
        <v>371.70000000000005</v>
      </c>
      <c r="P227" s="581">
        <f t="shared" si="3"/>
        <v>0.80664062500000011</v>
      </c>
      <c r="Q227" s="582" t="s">
        <v>983</v>
      </c>
      <c r="R227" s="583"/>
      <c r="S227" s="584"/>
      <c r="T227" s="580"/>
      <c r="U227" s="580"/>
      <c r="V227" s="580"/>
      <c r="W227" s="579"/>
      <c r="X227" s="580"/>
      <c r="Y227" s="581"/>
      <c r="Z227" s="661"/>
      <c r="AA227" s="672">
        <f>P227+Y227</f>
        <v>0.80664062500000011</v>
      </c>
      <c r="AB227" s="672">
        <f t="shared" si="15"/>
        <v>41.14687499999998</v>
      </c>
    </row>
    <row r="228" spans="1:28" ht="13.15" customHeight="1" x14ac:dyDescent="0.2">
      <c r="A228" s="265"/>
      <c r="B228" s="405"/>
      <c r="C228" s="448"/>
      <c r="D228" s="266"/>
      <c r="E228" s="266"/>
      <c r="F228" s="182"/>
      <c r="G228" s="24"/>
      <c r="H228" s="241">
        <v>29</v>
      </c>
      <c r="I228" s="22" t="s">
        <v>1562</v>
      </c>
      <c r="J228" s="24">
        <v>320</v>
      </c>
      <c r="K228" s="371">
        <v>0</v>
      </c>
      <c r="L228" s="371">
        <v>0</v>
      </c>
      <c r="M228" s="371">
        <v>0</v>
      </c>
      <c r="N228" s="21"/>
      <c r="O228" s="25">
        <f t="shared" si="2"/>
        <v>0</v>
      </c>
      <c r="P228" s="26">
        <f t="shared" si="3"/>
        <v>0</v>
      </c>
      <c r="Q228" s="26"/>
      <c r="R228" s="28"/>
      <c r="S228" s="30"/>
      <c r="T228" s="21"/>
      <c r="U228" s="21"/>
      <c r="V228" s="21"/>
      <c r="W228" s="21"/>
      <c r="X228" s="25"/>
      <c r="Y228" s="26"/>
      <c r="Z228" s="428"/>
      <c r="AA228" s="673"/>
      <c r="AB228" s="672"/>
    </row>
    <row r="229" spans="1:28" ht="13.15" customHeight="1" x14ac:dyDescent="0.2">
      <c r="A229" s="265"/>
      <c r="B229" s="405"/>
      <c r="C229" s="448"/>
      <c r="D229" s="266"/>
      <c r="E229" s="266"/>
      <c r="F229" s="182"/>
      <c r="G229" s="24"/>
      <c r="H229" s="241">
        <v>29</v>
      </c>
      <c r="I229" s="22" t="s">
        <v>1729</v>
      </c>
      <c r="J229" s="24">
        <v>320</v>
      </c>
      <c r="K229" s="371">
        <v>0</v>
      </c>
      <c r="L229" s="371">
        <v>0</v>
      </c>
      <c r="M229" s="371">
        <v>0</v>
      </c>
      <c r="N229" s="21"/>
      <c r="O229" s="25">
        <f t="shared" si="2"/>
        <v>0</v>
      </c>
      <c r="P229" s="26">
        <f t="shared" si="3"/>
        <v>0</v>
      </c>
      <c r="Q229" s="26"/>
      <c r="R229" s="28"/>
      <c r="S229" s="30"/>
      <c r="T229" s="21"/>
      <c r="U229" s="21"/>
      <c r="V229" s="21"/>
      <c r="W229" s="21"/>
      <c r="X229" s="25"/>
      <c r="Y229" s="26"/>
      <c r="Z229" s="428"/>
      <c r="AA229" s="673"/>
      <c r="AB229" s="672"/>
    </row>
    <row r="230" spans="1:28" ht="13.15" customHeight="1" x14ac:dyDescent="0.2">
      <c r="A230" s="265"/>
      <c r="B230" s="405"/>
      <c r="C230" s="448"/>
      <c r="D230" s="266"/>
      <c r="E230" s="266"/>
      <c r="F230" s="182"/>
      <c r="G230" s="24"/>
      <c r="H230" s="241">
        <v>29</v>
      </c>
      <c r="I230" s="22" t="s">
        <v>1703</v>
      </c>
      <c r="J230" s="24">
        <v>320</v>
      </c>
      <c r="K230" s="371">
        <v>93.45</v>
      </c>
      <c r="L230" s="371">
        <v>79.8</v>
      </c>
      <c r="M230" s="371">
        <v>49.35</v>
      </c>
      <c r="N230" s="21"/>
      <c r="O230" s="25">
        <f t="shared" si="2"/>
        <v>74.2</v>
      </c>
      <c r="P230" s="26">
        <f t="shared" si="3"/>
        <v>0.16102430555555555</v>
      </c>
      <c r="Q230" s="26"/>
      <c r="R230" s="28"/>
      <c r="S230" s="30"/>
      <c r="T230" s="21"/>
      <c r="U230" s="21"/>
      <c r="V230" s="21"/>
      <c r="W230" s="21"/>
      <c r="X230" s="25"/>
      <c r="Y230" s="26"/>
      <c r="Z230" s="428"/>
      <c r="AA230" s="673"/>
      <c r="AB230" s="672"/>
    </row>
    <row r="231" spans="1:28" ht="13.15" customHeight="1" x14ac:dyDescent="0.2">
      <c r="A231" s="265"/>
      <c r="B231" s="405"/>
      <c r="C231" s="448"/>
      <c r="D231" s="266"/>
      <c r="E231" s="266"/>
      <c r="F231" s="182"/>
      <c r="G231" s="24"/>
      <c r="H231" s="241">
        <v>29</v>
      </c>
      <c r="I231" s="23" t="s">
        <v>3375</v>
      </c>
      <c r="J231" s="24">
        <v>320</v>
      </c>
      <c r="K231" s="371">
        <v>66.150000000000006</v>
      </c>
      <c r="L231" s="371">
        <v>57.75</v>
      </c>
      <c r="M231" s="371">
        <v>70.350000000000009</v>
      </c>
      <c r="N231" s="21"/>
      <c r="O231" s="25">
        <f t="shared" si="2"/>
        <v>64.75</v>
      </c>
      <c r="P231" s="26">
        <f t="shared" si="3"/>
        <v>0.14051649305555555</v>
      </c>
      <c r="Q231" s="26"/>
      <c r="R231" s="28"/>
      <c r="S231" s="30"/>
      <c r="T231" s="21"/>
      <c r="U231" s="21"/>
      <c r="V231" s="21"/>
      <c r="W231" s="21"/>
      <c r="X231" s="25"/>
      <c r="Y231" s="26"/>
      <c r="Z231" s="428"/>
      <c r="AA231" s="673"/>
      <c r="AB231" s="672"/>
    </row>
    <row r="232" spans="1:28" ht="13.15" customHeight="1" x14ac:dyDescent="0.2">
      <c r="A232" s="265"/>
      <c r="B232" s="405"/>
      <c r="C232" s="448"/>
      <c r="D232" s="266"/>
      <c r="E232" s="266"/>
      <c r="F232" s="182"/>
      <c r="G232" s="24"/>
      <c r="H232" s="241">
        <v>29</v>
      </c>
      <c r="I232" s="22" t="s">
        <v>192</v>
      </c>
      <c r="J232" s="24">
        <v>320</v>
      </c>
      <c r="K232" s="371">
        <v>30.450000000000003</v>
      </c>
      <c r="L232" s="371">
        <v>26.25</v>
      </c>
      <c r="M232" s="371">
        <v>31.5</v>
      </c>
      <c r="N232" s="21"/>
      <c r="O232" s="25">
        <f t="shared" si="2"/>
        <v>29.400000000000002</v>
      </c>
      <c r="P232" s="26">
        <f t="shared" si="3"/>
        <v>6.3802083333333343E-2</v>
      </c>
      <c r="Q232" s="26"/>
      <c r="R232" s="28"/>
      <c r="S232" s="30"/>
      <c r="T232" s="21"/>
      <c r="U232" s="21"/>
      <c r="V232" s="21"/>
      <c r="W232" s="21"/>
      <c r="X232" s="25"/>
      <c r="Y232" s="26"/>
      <c r="Z232" s="428"/>
      <c r="AA232" s="673"/>
      <c r="AB232" s="672"/>
    </row>
    <row r="233" spans="1:28" ht="13.15" customHeight="1" x14ac:dyDescent="0.2">
      <c r="A233" s="265"/>
      <c r="B233" s="405"/>
      <c r="C233" s="448"/>
      <c r="D233" s="266"/>
      <c r="E233" s="266"/>
      <c r="F233" s="182"/>
      <c r="G233" s="24"/>
      <c r="H233" s="241">
        <v>29</v>
      </c>
      <c r="I233" s="22" t="s">
        <v>3376</v>
      </c>
      <c r="J233" s="24">
        <v>320</v>
      </c>
      <c r="K233" s="371">
        <v>25.200000000000003</v>
      </c>
      <c r="L233" s="371">
        <v>19.95</v>
      </c>
      <c r="M233" s="371">
        <v>29.400000000000002</v>
      </c>
      <c r="N233" s="21"/>
      <c r="O233" s="25">
        <f t="shared" si="2"/>
        <v>24.850000000000005</v>
      </c>
      <c r="P233" s="26">
        <f t="shared" si="3"/>
        <v>5.3927951388888895E-2</v>
      </c>
      <c r="Q233" s="26"/>
      <c r="R233" s="28"/>
      <c r="S233" s="30"/>
      <c r="T233" s="21"/>
      <c r="U233" s="21"/>
      <c r="V233" s="21"/>
      <c r="W233" s="21"/>
      <c r="X233" s="25"/>
      <c r="Y233" s="26"/>
      <c r="Z233" s="428"/>
      <c r="AA233" s="673"/>
      <c r="AB233" s="672"/>
    </row>
    <row r="234" spans="1:28" ht="13.15" customHeight="1" x14ac:dyDescent="0.2">
      <c r="A234" s="265"/>
      <c r="B234" s="405"/>
      <c r="C234" s="448"/>
      <c r="D234" s="266"/>
      <c r="E234" s="266"/>
      <c r="F234" s="182"/>
      <c r="G234" s="24"/>
      <c r="H234" s="241">
        <v>29</v>
      </c>
      <c r="I234" s="22" t="s">
        <v>194</v>
      </c>
      <c r="J234" s="24">
        <v>320</v>
      </c>
      <c r="K234" s="371">
        <v>68.25</v>
      </c>
      <c r="L234" s="371">
        <v>49.35</v>
      </c>
      <c r="M234" s="371">
        <v>75.600000000000009</v>
      </c>
      <c r="N234" s="21"/>
      <c r="O234" s="25">
        <f t="shared" si="2"/>
        <v>64.399999999999991</v>
      </c>
      <c r="P234" s="26">
        <f t="shared" si="3"/>
        <v>0.13975694444444445</v>
      </c>
      <c r="Q234" s="26"/>
      <c r="R234" s="28"/>
      <c r="S234" s="30"/>
      <c r="T234" s="21"/>
      <c r="U234" s="21"/>
      <c r="V234" s="21"/>
      <c r="W234" s="21"/>
      <c r="X234" s="25"/>
      <c r="Y234" s="26"/>
      <c r="Z234" s="428"/>
      <c r="AA234" s="673"/>
      <c r="AB234" s="672"/>
    </row>
    <row r="235" spans="1:28" ht="13.9" customHeight="1" thickBot="1" x14ac:dyDescent="0.25">
      <c r="A235" s="267"/>
      <c r="B235" s="406"/>
      <c r="C235" s="449"/>
      <c r="D235" s="268"/>
      <c r="E235" s="269"/>
      <c r="F235" s="184"/>
      <c r="G235" s="70"/>
      <c r="H235" s="242">
        <v>29</v>
      </c>
      <c r="I235" s="76" t="s">
        <v>195</v>
      </c>
      <c r="J235" s="70">
        <v>320</v>
      </c>
      <c r="K235" s="559">
        <v>8.4</v>
      </c>
      <c r="L235" s="559">
        <v>0</v>
      </c>
      <c r="M235" s="559">
        <v>6.3000000000000007</v>
      </c>
      <c r="N235" s="72"/>
      <c r="O235" s="73">
        <f t="shared" si="2"/>
        <v>4.9000000000000004</v>
      </c>
      <c r="P235" s="74">
        <f t="shared" si="3"/>
        <v>1.0633680555555558E-2</v>
      </c>
      <c r="Q235" s="74"/>
      <c r="R235" s="75"/>
      <c r="S235" s="78"/>
      <c r="T235" s="72"/>
      <c r="U235" s="72"/>
      <c r="V235" s="72"/>
      <c r="W235" s="72"/>
      <c r="X235" s="73"/>
      <c r="Y235" s="74"/>
      <c r="Z235" s="646"/>
      <c r="AA235" s="673"/>
      <c r="AB235" s="672"/>
    </row>
    <row r="236" spans="1:28" s="7" customFormat="1" ht="13.9" customHeight="1" x14ac:dyDescent="0.2">
      <c r="A236" s="260">
        <v>43028</v>
      </c>
      <c r="B236" s="403">
        <v>0.8125</v>
      </c>
      <c r="C236" s="454">
        <v>2</v>
      </c>
      <c r="D236" s="263">
        <f>(MAX(K236:M236))/J236/1.44</f>
        <v>0.60384114583333337</v>
      </c>
      <c r="E236" s="264"/>
      <c r="F236" s="181" t="s">
        <v>1909</v>
      </c>
      <c r="G236" s="69" t="s">
        <v>3136</v>
      </c>
      <c r="H236" s="240">
        <v>30</v>
      </c>
      <c r="I236" s="35" t="s">
        <v>685</v>
      </c>
      <c r="J236" s="34">
        <v>320</v>
      </c>
      <c r="K236" s="367">
        <v>222.60000000000002</v>
      </c>
      <c r="L236" s="367">
        <v>278.25</v>
      </c>
      <c r="M236" s="367">
        <v>254.10000000000002</v>
      </c>
      <c r="N236" s="36" t="s">
        <v>4089</v>
      </c>
      <c r="O236" s="37">
        <f t="shared" si="2"/>
        <v>251.65</v>
      </c>
      <c r="P236" s="38">
        <f t="shared" si="3"/>
        <v>0.54611545138888884</v>
      </c>
      <c r="Q236" s="39" t="s">
        <v>496</v>
      </c>
      <c r="R236" s="40"/>
      <c r="S236" s="81"/>
      <c r="T236" s="37"/>
      <c r="U236" s="37"/>
      <c r="V236" s="37"/>
      <c r="W236" s="36"/>
      <c r="X236" s="37"/>
      <c r="Y236" s="38"/>
      <c r="Z236" s="645"/>
      <c r="AA236" s="671">
        <f>P236+Y236</f>
        <v>0.54611545138888884</v>
      </c>
      <c r="AB236" s="671">
        <f t="shared" si="15"/>
        <v>96.586631944444449</v>
      </c>
    </row>
    <row r="237" spans="1:28" ht="13.15" customHeight="1" x14ac:dyDescent="0.2">
      <c r="A237" s="265"/>
      <c r="B237" s="405"/>
      <c r="C237" s="448"/>
      <c r="D237" s="266"/>
      <c r="E237" s="266"/>
      <c r="F237" s="182"/>
      <c r="G237" s="24"/>
      <c r="H237" s="241">
        <v>30</v>
      </c>
      <c r="I237" s="22" t="s">
        <v>196</v>
      </c>
      <c r="J237" s="24">
        <v>320</v>
      </c>
      <c r="K237" s="371">
        <v>29.400000000000002</v>
      </c>
      <c r="L237" s="371">
        <v>26.25</v>
      </c>
      <c r="M237" s="371">
        <v>25.200000000000003</v>
      </c>
      <c r="N237" s="21"/>
      <c r="O237" s="25">
        <f t="shared" si="2"/>
        <v>26.950000000000003</v>
      </c>
      <c r="P237" s="26">
        <f t="shared" si="3"/>
        <v>5.8485243055555566E-2</v>
      </c>
      <c r="Q237" s="26"/>
      <c r="R237" s="28"/>
      <c r="S237" s="30"/>
      <c r="T237" s="21"/>
      <c r="U237" s="21"/>
      <c r="V237" s="21"/>
      <c r="W237" s="21"/>
      <c r="X237" s="25"/>
      <c r="Y237" s="26"/>
      <c r="Z237" s="428"/>
      <c r="AA237" s="673"/>
      <c r="AB237" s="672"/>
    </row>
    <row r="238" spans="1:28" ht="13.15" customHeight="1" x14ac:dyDescent="0.2">
      <c r="A238" s="265"/>
      <c r="B238" s="405"/>
      <c r="C238" s="448"/>
      <c r="D238" s="266"/>
      <c r="E238" s="266"/>
      <c r="F238" s="182"/>
      <c r="G238" s="24"/>
      <c r="H238" s="241">
        <v>30</v>
      </c>
      <c r="I238" s="22" t="s">
        <v>3759</v>
      </c>
      <c r="J238" s="24">
        <v>320</v>
      </c>
      <c r="K238" s="371">
        <v>4.2</v>
      </c>
      <c r="L238" s="371">
        <v>9.4500000000000011</v>
      </c>
      <c r="M238" s="371">
        <v>2.1</v>
      </c>
      <c r="N238" s="21"/>
      <c r="O238" s="25">
        <f t="shared" si="2"/>
        <v>5.2500000000000009</v>
      </c>
      <c r="P238" s="26">
        <f t="shared" si="3"/>
        <v>1.139322916666667E-2</v>
      </c>
      <c r="Q238" s="26"/>
      <c r="R238" s="28"/>
      <c r="S238" s="30"/>
      <c r="T238" s="21"/>
      <c r="U238" s="21"/>
      <c r="V238" s="21"/>
      <c r="W238" s="21"/>
      <c r="X238" s="25"/>
      <c r="Y238" s="26"/>
      <c r="Z238" s="428"/>
      <c r="AA238" s="673"/>
      <c r="AB238" s="672"/>
    </row>
    <row r="239" spans="1:28" ht="13.15" customHeight="1" x14ac:dyDescent="0.2">
      <c r="A239" s="265"/>
      <c r="B239" s="405"/>
      <c r="C239" s="448"/>
      <c r="D239" s="266"/>
      <c r="E239" s="266"/>
      <c r="F239" s="182"/>
      <c r="G239" s="24"/>
      <c r="H239" s="241">
        <v>30</v>
      </c>
      <c r="I239" s="22" t="s">
        <v>197</v>
      </c>
      <c r="J239" s="24">
        <v>320</v>
      </c>
      <c r="K239" s="371">
        <v>54.6</v>
      </c>
      <c r="L239" s="371">
        <v>49.35</v>
      </c>
      <c r="M239" s="371">
        <v>44.1</v>
      </c>
      <c r="N239" s="21"/>
      <c r="O239" s="25">
        <f t="shared" si="2"/>
        <v>49.35</v>
      </c>
      <c r="P239" s="26">
        <f t="shared" si="3"/>
        <v>0.10709635416666669</v>
      </c>
      <c r="Q239" s="26"/>
      <c r="R239" s="28"/>
      <c r="S239" s="30"/>
      <c r="T239" s="21"/>
      <c r="U239" s="21"/>
      <c r="V239" s="21"/>
      <c r="W239" s="21"/>
      <c r="X239" s="25"/>
      <c r="Y239" s="26"/>
      <c r="Z239" s="428"/>
      <c r="AA239" s="673"/>
      <c r="AB239" s="672"/>
    </row>
    <row r="240" spans="1:28" ht="13.15" customHeight="1" x14ac:dyDescent="0.2">
      <c r="A240" s="265"/>
      <c r="B240" s="405"/>
      <c r="C240" s="448"/>
      <c r="D240" s="266"/>
      <c r="E240" s="266"/>
      <c r="F240" s="182"/>
      <c r="G240" s="24"/>
      <c r="H240" s="241">
        <v>30</v>
      </c>
      <c r="I240" s="22" t="s">
        <v>198</v>
      </c>
      <c r="J240" s="24">
        <v>320</v>
      </c>
      <c r="K240" s="371">
        <v>59.85</v>
      </c>
      <c r="L240" s="371">
        <v>34.65</v>
      </c>
      <c r="M240" s="371">
        <v>44.1</v>
      </c>
      <c r="N240" s="21"/>
      <c r="O240" s="25">
        <f t="shared" si="2"/>
        <v>46.199999999999996</v>
      </c>
      <c r="P240" s="26">
        <f t="shared" si="3"/>
        <v>0.10026041666666666</v>
      </c>
      <c r="Q240" s="26"/>
      <c r="R240" s="28"/>
      <c r="S240" s="30"/>
      <c r="T240" s="21"/>
      <c r="U240" s="21"/>
      <c r="V240" s="21"/>
      <c r="W240" s="21"/>
      <c r="X240" s="25"/>
      <c r="Y240" s="26"/>
      <c r="Z240" s="428"/>
      <c r="AA240" s="673"/>
      <c r="AB240" s="672"/>
    </row>
    <row r="241" spans="1:28" ht="13.15" customHeight="1" x14ac:dyDescent="0.2">
      <c r="A241" s="265"/>
      <c r="B241" s="405"/>
      <c r="C241" s="448"/>
      <c r="D241" s="266"/>
      <c r="E241" s="266"/>
      <c r="F241" s="182"/>
      <c r="G241" s="24"/>
      <c r="H241" s="241">
        <v>30</v>
      </c>
      <c r="I241" s="22" t="s">
        <v>199</v>
      </c>
      <c r="J241" s="24">
        <v>320</v>
      </c>
      <c r="K241" s="371">
        <v>92.4</v>
      </c>
      <c r="L241" s="371">
        <v>119.7</v>
      </c>
      <c r="M241" s="371">
        <v>99.75</v>
      </c>
      <c r="N241" s="21"/>
      <c r="O241" s="25">
        <f t="shared" si="2"/>
        <v>103.95</v>
      </c>
      <c r="P241" s="26">
        <f t="shared" si="3"/>
        <v>0.2255859375</v>
      </c>
      <c r="Q241" s="26"/>
      <c r="R241" s="28"/>
      <c r="S241" s="30"/>
      <c r="T241" s="21"/>
      <c r="U241" s="21"/>
      <c r="V241" s="21"/>
      <c r="W241" s="21"/>
      <c r="X241" s="25"/>
      <c r="Y241" s="26"/>
      <c r="Z241" s="428"/>
      <c r="AA241" s="673"/>
      <c r="AB241" s="672"/>
    </row>
    <row r="242" spans="1:28" ht="13.9" customHeight="1" thickBot="1" x14ac:dyDescent="0.25">
      <c r="A242" s="267"/>
      <c r="B242" s="406"/>
      <c r="C242" s="449"/>
      <c r="D242" s="268"/>
      <c r="E242" s="269"/>
      <c r="F242" s="186"/>
      <c r="G242" s="121"/>
      <c r="H242" s="244">
        <v>30</v>
      </c>
      <c r="I242" s="128" t="s">
        <v>200</v>
      </c>
      <c r="J242" s="121">
        <v>320</v>
      </c>
      <c r="K242" s="548">
        <v>14.700000000000001</v>
      </c>
      <c r="L242" s="548">
        <v>14.700000000000001</v>
      </c>
      <c r="M242" s="548">
        <v>13.65</v>
      </c>
      <c r="N242" s="123"/>
      <c r="O242" s="124">
        <f t="shared" si="2"/>
        <v>14.350000000000001</v>
      </c>
      <c r="P242" s="125">
        <f t="shared" si="3"/>
        <v>3.1141493055555559E-2</v>
      </c>
      <c r="Q242" s="125"/>
      <c r="R242" s="126"/>
      <c r="S242" s="127"/>
      <c r="T242" s="123"/>
      <c r="U242" s="123"/>
      <c r="V242" s="123"/>
      <c r="W242" s="123"/>
      <c r="X242" s="124"/>
      <c r="Y242" s="125"/>
      <c r="Z242" s="634"/>
      <c r="AA242" s="676"/>
      <c r="AB242" s="674"/>
    </row>
    <row r="243" spans="1:28" s="7" customFormat="1" ht="13.9" customHeight="1" x14ac:dyDescent="0.2">
      <c r="A243" s="270">
        <v>43049</v>
      </c>
      <c r="B243" s="407">
        <v>0.49652777777777773</v>
      </c>
      <c r="C243" s="450">
        <v>-1</v>
      </c>
      <c r="D243" s="263">
        <f>(MAX(K243:M243))/J243/1.44</f>
        <v>0</v>
      </c>
      <c r="E243" s="264">
        <f>(MAX(T243:V243))/S243/1.44</f>
        <v>0.34722222222222221</v>
      </c>
      <c r="F243" s="193" t="s">
        <v>1909</v>
      </c>
      <c r="G243" s="114" t="s">
        <v>3136</v>
      </c>
      <c r="H243" s="243">
        <v>31</v>
      </c>
      <c r="I243" s="113" t="s">
        <v>685</v>
      </c>
      <c r="J243" s="115">
        <v>180</v>
      </c>
      <c r="K243" s="565">
        <v>0</v>
      </c>
      <c r="L243" s="565">
        <v>0</v>
      </c>
      <c r="M243" s="565">
        <v>0</v>
      </c>
      <c r="N243" s="116" t="s">
        <v>4084</v>
      </c>
      <c r="O243" s="117">
        <f t="shared" si="2"/>
        <v>0</v>
      </c>
      <c r="P243" s="118">
        <f t="shared" si="3"/>
        <v>0</v>
      </c>
      <c r="Q243" s="119" t="s">
        <v>496</v>
      </c>
      <c r="R243" s="120" t="s">
        <v>686</v>
      </c>
      <c r="S243" s="115">
        <v>180</v>
      </c>
      <c r="T243" s="117">
        <v>90</v>
      </c>
      <c r="U243" s="117">
        <v>66</v>
      </c>
      <c r="V243" s="117">
        <v>50</v>
      </c>
      <c r="W243" s="116" t="s">
        <v>4079</v>
      </c>
      <c r="X243" s="117">
        <f t="shared" si="5"/>
        <v>68.666666666666671</v>
      </c>
      <c r="Y243" s="118">
        <f t="shared" si="6"/>
        <v>0.26491769547325106</v>
      </c>
      <c r="Z243" s="662" t="s">
        <v>496</v>
      </c>
      <c r="AA243" s="672">
        <f>P243+Y243</f>
        <v>0.26491769547325106</v>
      </c>
      <c r="AB243" s="672">
        <f t="shared" si="15"/>
        <v>175.9787037037037</v>
      </c>
    </row>
    <row r="244" spans="1:28" ht="13.15" customHeight="1" x14ac:dyDescent="0.2">
      <c r="A244" s="265"/>
      <c r="B244" s="405"/>
      <c r="C244" s="448"/>
      <c r="D244" s="266"/>
      <c r="E244" s="266"/>
      <c r="F244" s="182"/>
      <c r="G244" s="24"/>
      <c r="H244" s="241">
        <v>31</v>
      </c>
      <c r="I244" s="33" t="s">
        <v>204</v>
      </c>
      <c r="J244" s="24">
        <v>180</v>
      </c>
      <c r="K244" s="371">
        <v>0</v>
      </c>
      <c r="L244" s="371">
        <v>0</v>
      </c>
      <c r="M244" s="371">
        <v>0</v>
      </c>
      <c r="N244" s="21"/>
      <c r="O244" s="25">
        <f t="shared" si="2"/>
        <v>0</v>
      </c>
      <c r="P244" s="26">
        <f t="shared" si="3"/>
        <v>0</v>
      </c>
      <c r="Q244" s="26"/>
      <c r="R244" s="22" t="s">
        <v>201</v>
      </c>
      <c r="S244" s="24">
        <v>180</v>
      </c>
      <c r="T244" s="21"/>
      <c r="U244" s="21"/>
      <c r="V244" s="21"/>
      <c r="W244" s="21"/>
      <c r="X244" s="25">
        <f t="shared" si="5"/>
        <v>0</v>
      </c>
      <c r="Y244" s="26">
        <f t="shared" si="6"/>
        <v>0</v>
      </c>
      <c r="Z244" s="428"/>
      <c r="AA244" s="673"/>
      <c r="AB244" s="672"/>
    </row>
    <row r="245" spans="1:28" ht="13.15" customHeight="1" x14ac:dyDescent="0.2">
      <c r="A245" s="265"/>
      <c r="B245" s="405"/>
      <c r="C245" s="448"/>
      <c r="D245" s="266"/>
      <c r="E245" s="266"/>
      <c r="F245" s="182"/>
      <c r="G245" s="24"/>
      <c r="H245" s="241">
        <v>31</v>
      </c>
      <c r="I245" s="28" t="s">
        <v>202</v>
      </c>
      <c r="J245" s="24">
        <v>180</v>
      </c>
      <c r="K245" s="371">
        <v>0</v>
      </c>
      <c r="L245" s="371">
        <v>0</v>
      </c>
      <c r="M245" s="371">
        <v>0</v>
      </c>
      <c r="N245" s="21"/>
      <c r="O245" s="25">
        <f t="shared" si="2"/>
        <v>0</v>
      </c>
      <c r="P245" s="26">
        <f t="shared" si="3"/>
        <v>0</v>
      </c>
      <c r="Q245" s="26"/>
      <c r="R245" s="23" t="s">
        <v>1881</v>
      </c>
      <c r="S245" s="24">
        <v>180</v>
      </c>
      <c r="T245" s="21"/>
      <c r="U245" s="21"/>
      <c r="V245" s="21"/>
      <c r="W245" s="21"/>
      <c r="X245" s="25">
        <f t="shared" si="5"/>
        <v>0</v>
      </c>
      <c r="Y245" s="26">
        <f t="shared" si="6"/>
        <v>0</v>
      </c>
      <c r="Z245" s="428"/>
      <c r="AA245" s="673"/>
      <c r="AB245" s="672"/>
    </row>
    <row r="246" spans="1:28" ht="13.15" customHeight="1" x14ac:dyDescent="0.2">
      <c r="A246" s="265"/>
      <c r="B246" s="405"/>
      <c r="C246" s="448"/>
      <c r="D246" s="266"/>
      <c r="E246" s="266"/>
      <c r="F246" s="182"/>
      <c r="G246" s="24"/>
      <c r="H246" s="241">
        <v>31</v>
      </c>
      <c r="I246" s="28" t="s">
        <v>2640</v>
      </c>
      <c r="J246" s="24">
        <v>180</v>
      </c>
      <c r="K246" s="371">
        <v>0</v>
      </c>
      <c r="L246" s="371">
        <v>0</v>
      </c>
      <c r="M246" s="371">
        <v>0</v>
      </c>
      <c r="N246" s="21"/>
      <c r="O246" s="25">
        <f t="shared" si="2"/>
        <v>0</v>
      </c>
      <c r="P246" s="26">
        <f t="shared" si="3"/>
        <v>0</v>
      </c>
      <c r="Q246" s="26"/>
      <c r="R246" s="23" t="s">
        <v>203</v>
      </c>
      <c r="S246" s="24">
        <v>180</v>
      </c>
      <c r="T246" s="21">
        <v>90</v>
      </c>
      <c r="U246" s="21">
        <v>66</v>
      </c>
      <c r="V246" s="21">
        <v>50</v>
      </c>
      <c r="W246" s="21"/>
      <c r="X246" s="25">
        <f t="shared" si="5"/>
        <v>68.666666666666671</v>
      </c>
      <c r="Y246" s="26">
        <f t="shared" si="6"/>
        <v>0.26491769547325106</v>
      </c>
      <c r="Z246" s="428"/>
      <c r="AA246" s="673"/>
      <c r="AB246" s="672"/>
    </row>
    <row r="247" spans="1:28" ht="13.15" customHeight="1" x14ac:dyDescent="0.2">
      <c r="A247" s="265"/>
      <c r="B247" s="405"/>
      <c r="C247" s="448"/>
      <c r="D247" s="266"/>
      <c r="E247" s="266"/>
      <c r="F247" s="182"/>
      <c r="G247" s="24"/>
      <c r="H247" s="241">
        <v>31</v>
      </c>
      <c r="I247" s="28"/>
      <c r="J247" s="24"/>
      <c r="K247" s="371"/>
      <c r="L247" s="371"/>
      <c r="M247" s="371"/>
      <c r="N247" s="21"/>
      <c r="O247" s="25"/>
      <c r="P247" s="26"/>
      <c r="Q247" s="26"/>
      <c r="R247" s="22" t="s">
        <v>3377</v>
      </c>
      <c r="S247" s="24">
        <v>180</v>
      </c>
      <c r="T247" s="21"/>
      <c r="U247" s="21"/>
      <c r="V247" s="21"/>
      <c r="W247" s="21"/>
      <c r="X247" s="25">
        <f t="shared" si="5"/>
        <v>0</v>
      </c>
      <c r="Y247" s="26">
        <f t="shared" si="6"/>
        <v>0</v>
      </c>
      <c r="Z247" s="428"/>
      <c r="AA247" s="673"/>
      <c r="AB247" s="672"/>
    </row>
    <row r="248" spans="1:28" ht="13.9" customHeight="1" thickBot="1" x14ac:dyDescent="0.25">
      <c r="A248" s="267"/>
      <c r="B248" s="406"/>
      <c r="C248" s="449"/>
      <c r="D248" s="268"/>
      <c r="E248" s="279"/>
      <c r="F248" s="184"/>
      <c r="G248" s="70"/>
      <c r="H248" s="242">
        <v>31</v>
      </c>
      <c r="I248" s="75"/>
      <c r="J248" s="70"/>
      <c r="K248" s="559"/>
      <c r="L248" s="559"/>
      <c r="M248" s="559"/>
      <c r="N248" s="72"/>
      <c r="O248" s="73"/>
      <c r="P248" s="74"/>
      <c r="Q248" s="74"/>
      <c r="R248" s="76"/>
      <c r="S248" s="70"/>
      <c r="T248" s="72"/>
      <c r="U248" s="72"/>
      <c r="V248" s="72"/>
      <c r="W248" s="72"/>
      <c r="X248" s="73"/>
      <c r="Y248" s="74"/>
      <c r="Z248" s="646"/>
      <c r="AA248" s="673"/>
      <c r="AB248" s="672"/>
    </row>
    <row r="249" spans="1:28" s="7" customFormat="1" ht="13.9" customHeight="1" x14ac:dyDescent="0.2">
      <c r="A249" s="260">
        <v>43032</v>
      </c>
      <c r="B249" s="403">
        <v>0.81597222222222221</v>
      </c>
      <c r="C249" s="454">
        <v>0</v>
      </c>
      <c r="D249" s="263">
        <f>(MAX(K249:M249))/J249/1.44</f>
        <v>0</v>
      </c>
      <c r="E249" s="264">
        <f>(MAX(T249:V249))/S249/1.44</f>
        <v>0.20833333333333334</v>
      </c>
      <c r="F249" s="181" t="s">
        <v>1909</v>
      </c>
      <c r="G249" s="69" t="s">
        <v>3136</v>
      </c>
      <c r="H249" s="240">
        <v>32</v>
      </c>
      <c r="I249" s="35" t="s">
        <v>3378</v>
      </c>
      <c r="J249" s="34">
        <v>400</v>
      </c>
      <c r="K249" s="367">
        <v>0</v>
      </c>
      <c r="L249" s="367">
        <v>0</v>
      </c>
      <c r="M249" s="367">
        <v>0</v>
      </c>
      <c r="N249" s="36"/>
      <c r="O249" s="37">
        <f t="shared" si="2"/>
        <v>0</v>
      </c>
      <c r="P249" s="38">
        <f t="shared" si="3"/>
        <v>0</v>
      </c>
      <c r="Q249" s="39" t="s">
        <v>984</v>
      </c>
      <c r="R249" s="40" t="s">
        <v>686</v>
      </c>
      <c r="S249" s="34">
        <v>400</v>
      </c>
      <c r="T249" s="37">
        <v>108</v>
      </c>
      <c r="U249" s="37">
        <v>87</v>
      </c>
      <c r="V249" s="37">
        <v>120</v>
      </c>
      <c r="W249" s="36" t="s">
        <v>4104</v>
      </c>
      <c r="X249" s="37">
        <f t="shared" si="5"/>
        <v>105</v>
      </c>
      <c r="Y249" s="38">
        <f t="shared" si="6"/>
        <v>0.18229166666666669</v>
      </c>
      <c r="Z249" s="653" t="s">
        <v>984</v>
      </c>
      <c r="AA249" s="671">
        <f>P249+Y249</f>
        <v>0.18229166666666669</v>
      </c>
      <c r="AB249" s="671">
        <f t="shared" si="15"/>
        <v>435.02083333333326</v>
      </c>
    </row>
    <row r="250" spans="1:28" ht="13.15" customHeight="1" x14ac:dyDescent="0.2">
      <c r="A250" s="265"/>
      <c r="B250" s="405"/>
      <c r="C250" s="448"/>
      <c r="D250" s="266"/>
      <c r="E250" s="266"/>
      <c r="F250" s="182"/>
      <c r="G250" s="24"/>
      <c r="H250" s="241">
        <v>32</v>
      </c>
      <c r="I250" s="22" t="s">
        <v>3380</v>
      </c>
      <c r="J250" s="24">
        <v>400</v>
      </c>
      <c r="K250" s="371">
        <v>0</v>
      </c>
      <c r="L250" s="371">
        <v>0</v>
      </c>
      <c r="M250" s="371">
        <v>0</v>
      </c>
      <c r="N250" s="21"/>
      <c r="O250" s="25">
        <f t="shared" si="2"/>
        <v>0</v>
      </c>
      <c r="P250" s="26">
        <f t="shared" si="3"/>
        <v>0</v>
      </c>
      <c r="Q250" s="26"/>
      <c r="R250" s="28" t="s">
        <v>3760</v>
      </c>
      <c r="S250" s="24">
        <v>400</v>
      </c>
      <c r="T250" s="21">
        <v>40</v>
      </c>
      <c r="U250" s="21">
        <v>81</v>
      </c>
      <c r="V250" s="21">
        <v>48</v>
      </c>
      <c r="W250" s="21"/>
      <c r="X250" s="25">
        <f t="shared" si="5"/>
        <v>56.333333333333336</v>
      </c>
      <c r="Y250" s="26">
        <f t="shared" si="6"/>
        <v>9.780092592592593E-2</v>
      </c>
      <c r="Z250" s="428"/>
      <c r="AA250" s="673"/>
      <c r="AB250" s="672"/>
    </row>
    <row r="251" spans="1:28" ht="13.15" customHeight="1" x14ac:dyDescent="0.2">
      <c r="A251" s="265"/>
      <c r="B251" s="405"/>
      <c r="C251" s="448"/>
      <c r="D251" s="266"/>
      <c r="E251" s="266"/>
      <c r="F251" s="182"/>
      <c r="G251" s="24"/>
      <c r="H251" s="241">
        <v>32</v>
      </c>
      <c r="I251" s="22"/>
      <c r="J251" s="24"/>
      <c r="K251" s="371"/>
      <c r="L251" s="371"/>
      <c r="M251" s="371"/>
      <c r="N251" s="21"/>
      <c r="O251" s="25"/>
      <c r="P251" s="26"/>
      <c r="Q251" s="26"/>
      <c r="R251" s="28" t="s">
        <v>3379</v>
      </c>
      <c r="S251" s="24">
        <v>400</v>
      </c>
      <c r="T251" s="21"/>
      <c r="U251" s="21"/>
      <c r="V251" s="21"/>
      <c r="W251" s="21"/>
      <c r="X251" s="25">
        <v>28</v>
      </c>
      <c r="Y251" s="26">
        <v>0.05</v>
      </c>
      <c r="Z251" s="428"/>
      <c r="AA251" s="673"/>
      <c r="AB251" s="672"/>
    </row>
    <row r="252" spans="1:28" ht="13.9" customHeight="1" thickBot="1" x14ac:dyDescent="0.25">
      <c r="A252" s="267"/>
      <c r="B252" s="406"/>
      <c r="C252" s="449"/>
      <c r="D252" s="268"/>
      <c r="E252" s="269"/>
      <c r="F252" s="186"/>
      <c r="G252" s="121"/>
      <c r="H252" s="244">
        <v>32</v>
      </c>
      <c r="I252" s="122"/>
      <c r="J252" s="121"/>
      <c r="K252" s="548"/>
      <c r="L252" s="548"/>
      <c r="M252" s="548"/>
      <c r="N252" s="123"/>
      <c r="O252" s="124"/>
      <c r="P252" s="125"/>
      <c r="Q252" s="125"/>
      <c r="R252" s="126"/>
      <c r="S252" s="121"/>
      <c r="T252" s="123"/>
      <c r="U252" s="123"/>
      <c r="V252" s="123"/>
      <c r="W252" s="123"/>
      <c r="X252" s="124"/>
      <c r="Y252" s="125"/>
      <c r="Z252" s="634"/>
      <c r="AA252" s="676"/>
      <c r="AB252" s="674"/>
    </row>
    <row r="253" spans="1:28" s="7" customFormat="1" ht="13.9" customHeight="1" x14ac:dyDescent="0.2">
      <c r="A253" s="260">
        <v>43029</v>
      </c>
      <c r="B253" s="403">
        <v>0.61527777777777781</v>
      </c>
      <c r="C253" s="454">
        <v>1</v>
      </c>
      <c r="D253" s="263">
        <f>(MAX(K253:M253))/J253/1.44</f>
        <v>0.27708333333333335</v>
      </c>
      <c r="E253" s="264">
        <f>(MAX(T253:V253))/S253/1.44</f>
        <v>0.20833333333333334</v>
      </c>
      <c r="F253" s="193" t="s">
        <v>1909</v>
      </c>
      <c r="G253" s="114" t="s">
        <v>3126</v>
      </c>
      <c r="H253" s="243">
        <v>33</v>
      </c>
      <c r="I253" s="113" t="s">
        <v>685</v>
      </c>
      <c r="J253" s="115">
        <v>250</v>
      </c>
      <c r="K253" s="565">
        <v>75.600000000000009</v>
      </c>
      <c r="L253" s="565">
        <v>52.5</v>
      </c>
      <c r="M253" s="565">
        <v>99.75</v>
      </c>
      <c r="N253" s="116" t="s">
        <v>3821</v>
      </c>
      <c r="O253" s="117">
        <f t="shared" si="2"/>
        <v>75.95</v>
      </c>
      <c r="P253" s="118">
        <f t="shared" si="3"/>
        <v>0.21097222222222223</v>
      </c>
      <c r="Q253" s="119" t="s">
        <v>492</v>
      </c>
      <c r="R253" s="120" t="s">
        <v>686</v>
      </c>
      <c r="S253" s="115">
        <v>250</v>
      </c>
      <c r="T253" s="117">
        <v>75</v>
      </c>
      <c r="U253" s="117">
        <v>37</v>
      </c>
      <c r="V253" s="117">
        <v>57</v>
      </c>
      <c r="W253" s="116" t="s">
        <v>3822</v>
      </c>
      <c r="X253" s="117">
        <f t="shared" si="5"/>
        <v>56.333333333333336</v>
      </c>
      <c r="Y253" s="118">
        <f t="shared" si="6"/>
        <v>0.15648148148148147</v>
      </c>
      <c r="Z253" s="660" t="s">
        <v>983</v>
      </c>
      <c r="AA253" s="672">
        <f>P253+Y253</f>
        <v>0.36745370370370367</v>
      </c>
      <c r="AB253" s="672">
        <f t="shared" si="15"/>
        <v>210.32164351851853</v>
      </c>
    </row>
    <row r="254" spans="1:28" ht="13.15" customHeight="1" x14ac:dyDescent="0.2">
      <c r="A254" s="265"/>
      <c r="B254" s="405"/>
      <c r="C254" s="448"/>
      <c r="D254" s="266"/>
      <c r="E254" s="266"/>
      <c r="F254" s="182"/>
      <c r="G254" s="24"/>
      <c r="H254" s="241">
        <v>33</v>
      </c>
      <c r="I254" s="22" t="s">
        <v>1536</v>
      </c>
      <c r="J254" s="24">
        <v>250</v>
      </c>
      <c r="K254" s="371">
        <v>23.1</v>
      </c>
      <c r="L254" s="371">
        <v>25.200000000000003</v>
      </c>
      <c r="M254" s="371">
        <v>38.85</v>
      </c>
      <c r="N254" s="21"/>
      <c r="O254" s="25">
        <f t="shared" si="2"/>
        <v>29.05</v>
      </c>
      <c r="P254" s="26">
        <f t="shared" si="3"/>
        <v>8.0694444444444444E-2</v>
      </c>
      <c r="Q254" s="26"/>
      <c r="R254" s="28" t="s">
        <v>1801</v>
      </c>
      <c r="S254" s="24">
        <v>250</v>
      </c>
      <c r="T254" s="21">
        <v>7</v>
      </c>
      <c r="U254" s="21">
        <v>4</v>
      </c>
      <c r="V254" s="21">
        <v>4</v>
      </c>
      <c r="W254" s="21"/>
      <c r="X254" s="25">
        <f t="shared" si="5"/>
        <v>5</v>
      </c>
      <c r="Y254" s="26">
        <f t="shared" si="6"/>
        <v>1.388888888888889E-2</v>
      </c>
      <c r="Z254" s="428"/>
      <c r="AA254" s="673"/>
      <c r="AB254" s="672"/>
    </row>
    <row r="255" spans="1:28" ht="13.15" customHeight="1" x14ac:dyDescent="0.2">
      <c r="A255" s="265"/>
      <c r="B255" s="405"/>
      <c r="C255" s="448"/>
      <c r="D255" s="266"/>
      <c r="E255" s="266"/>
      <c r="F255" s="182"/>
      <c r="G255" s="24"/>
      <c r="H255" s="241">
        <v>33</v>
      </c>
      <c r="I255" s="22" t="s">
        <v>1537</v>
      </c>
      <c r="J255" s="24">
        <v>250</v>
      </c>
      <c r="K255" s="371">
        <v>72.45</v>
      </c>
      <c r="L255" s="371">
        <v>34.65</v>
      </c>
      <c r="M255" s="371">
        <v>48.300000000000004</v>
      </c>
      <c r="N255" s="21"/>
      <c r="O255" s="25">
        <f t="shared" si="2"/>
        <v>51.800000000000004</v>
      </c>
      <c r="P255" s="26">
        <f t="shared" si="3"/>
        <v>0.1438888888888889</v>
      </c>
      <c r="Q255" s="26"/>
      <c r="R255" s="28" t="s">
        <v>1538</v>
      </c>
      <c r="S255" s="24">
        <v>250</v>
      </c>
      <c r="T255" s="25">
        <v>19</v>
      </c>
      <c r="U255" s="25">
        <v>12</v>
      </c>
      <c r="V255" s="21">
        <v>0</v>
      </c>
      <c r="W255" s="21"/>
      <c r="X255" s="25">
        <f t="shared" si="5"/>
        <v>10.333333333333334</v>
      </c>
      <c r="Y255" s="26">
        <f t="shared" si="6"/>
        <v>2.8703703703703703E-2</v>
      </c>
      <c r="Z255" s="428"/>
      <c r="AA255" s="673"/>
      <c r="AB255" s="672"/>
    </row>
    <row r="256" spans="1:28" ht="13.15" customHeight="1" x14ac:dyDescent="0.2">
      <c r="A256" s="265"/>
      <c r="B256" s="405"/>
      <c r="C256" s="448"/>
      <c r="D256" s="266"/>
      <c r="E256" s="266"/>
      <c r="F256" s="182"/>
      <c r="G256" s="24"/>
      <c r="H256" s="241">
        <v>33</v>
      </c>
      <c r="I256" s="22" t="s">
        <v>1539</v>
      </c>
      <c r="J256" s="24">
        <v>250</v>
      </c>
      <c r="K256" s="371">
        <v>0</v>
      </c>
      <c r="L256" s="371">
        <v>3.1500000000000004</v>
      </c>
      <c r="M256" s="371">
        <v>0</v>
      </c>
      <c r="N256" s="21"/>
      <c r="O256" s="25">
        <f t="shared" si="2"/>
        <v>1.05</v>
      </c>
      <c r="P256" s="26">
        <f t="shared" si="3"/>
        <v>2.9166666666666672E-3</v>
      </c>
      <c r="Q256" s="26"/>
      <c r="R256" s="33" t="s">
        <v>531</v>
      </c>
      <c r="S256" s="24">
        <v>250</v>
      </c>
      <c r="T256" s="25">
        <v>36</v>
      </c>
      <c r="U256" s="25">
        <v>33</v>
      </c>
      <c r="V256" s="21">
        <v>52</v>
      </c>
      <c r="W256" s="21"/>
      <c r="X256" s="25">
        <f t="shared" si="5"/>
        <v>40.333333333333336</v>
      </c>
      <c r="Y256" s="26">
        <f t="shared" si="6"/>
        <v>0.11203703703703706</v>
      </c>
      <c r="Z256" s="428"/>
      <c r="AA256" s="673"/>
      <c r="AB256" s="672"/>
    </row>
    <row r="257" spans="1:28" ht="15.75" customHeight="1" thickBot="1" x14ac:dyDescent="0.25">
      <c r="A257" s="267"/>
      <c r="B257" s="406"/>
      <c r="C257" s="449"/>
      <c r="D257" s="268"/>
      <c r="E257" s="269"/>
      <c r="F257" s="184"/>
      <c r="G257" s="70"/>
      <c r="H257" s="242">
        <v>33</v>
      </c>
      <c r="I257" s="76" t="s">
        <v>3823</v>
      </c>
      <c r="J257" s="70">
        <v>250</v>
      </c>
      <c r="K257" s="559">
        <v>0</v>
      </c>
      <c r="L257" s="559">
        <v>0</v>
      </c>
      <c r="M257" s="559">
        <v>0</v>
      </c>
      <c r="N257" s="72"/>
      <c r="O257" s="73">
        <f t="shared" si="2"/>
        <v>0</v>
      </c>
      <c r="P257" s="74">
        <f t="shared" si="3"/>
        <v>0</v>
      </c>
      <c r="Q257" s="74"/>
      <c r="R257" s="75" t="s">
        <v>1540</v>
      </c>
      <c r="S257" s="70">
        <v>250</v>
      </c>
      <c r="T257" s="73">
        <v>14</v>
      </c>
      <c r="U257" s="73">
        <v>0</v>
      </c>
      <c r="V257" s="72">
        <v>3</v>
      </c>
      <c r="W257" s="72"/>
      <c r="X257" s="73">
        <f t="shared" si="5"/>
        <v>5.666666666666667</v>
      </c>
      <c r="Y257" s="74">
        <f t="shared" si="6"/>
        <v>1.5740740740740743E-2</v>
      </c>
      <c r="Z257" s="646"/>
      <c r="AA257" s="673"/>
      <c r="AB257" s="672"/>
    </row>
    <row r="258" spans="1:28" s="7" customFormat="1" ht="12.75" customHeight="1" x14ac:dyDescent="0.2">
      <c r="A258" s="260">
        <v>43034</v>
      </c>
      <c r="B258" s="403">
        <v>0.50694444444444442</v>
      </c>
      <c r="C258" s="454">
        <v>1</v>
      </c>
      <c r="D258" s="263">
        <f>(MAX(K258:M258))/J258/1.44</f>
        <v>0.19505208333333338</v>
      </c>
      <c r="E258" s="264">
        <f>(MAX(T258:V258))/S258/1.44</f>
        <v>0.47395833333333337</v>
      </c>
      <c r="F258" s="181" t="s">
        <v>1909</v>
      </c>
      <c r="G258" s="69" t="s">
        <v>3126</v>
      </c>
      <c r="H258" s="240">
        <v>34</v>
      </c>
      <c r="I258" s="35" t="s">
        <v>685</v>
      </c>
      <c r="J258" s="34">
        <v>400</v>
      </c>
      <c r="K258" s="367">
        <v>112.35000000000001</v>
      </c>
      <c r="L258" s="367">
        <v>102.9</v>
      </c>
      <c r="M258" s="367">
        <v>99.75</v>
      </c>
      <c r="N258" s="36" t="s">
        <v>3866</v>
      </c>
      <c r="O258" s="37">
        <f t="shared" si="2"/>
        <v>105</v>
      </c>
      <c r="P258" s="38">
        <f t="shared" si="3"/>
        <v>0.18229166666666669</v>
      </c>
      <c r="Q258" s="77" t="s">
        <v>495</v>
      </c>
      <c r="R258" s="40" t="s">
        <v>686</v>
      </c>
      <c r="S258" s="34">
        <v>400</v>
      </c>
      <c r="T258" s="37">
        <v>227</v>
      </c>
      <c r="U258" s="37">
        <v>273</v>
      </c>
      <c r="V258" s="37">
        <v>206</v>
      </c>
      <c r="W258" s="36" t="s">
        <v>3898</v>
      </c>
      <c r="X258" s="37">
        <f t="shared" si="5"/>
        <v>235.33333333333334</v>
      </c>
      <c r="Y258" s="38">
        <f t="shared" si="6"/>
        <v>0.40856481481481488</v>
      </c>
      <c r="Z258" s="645"/>
      <c r="AA258" s="671">
        <f>P258+Y258</f>
        <v>0.59085648148148162</v>
      </c>
      <c r="AB258" s="671">
        <f t="shared" si="15"/>
        <v>217.66435185185176</v>
      </c>
    </row>
    <row r="259" spans="1:28" ht="13.15" customHeight="1" x14ac:dyDescent="0.2">
      <c r="A259" s="265"/>
      <c r="B259" s="405"/>
      <c r="C259" s="448"/>
      <c r="D259" s="266"/>
      <c r="E259" s="266"/>
      <c r="F259" s="182"/>
      <c r="G259" s="24"/>
      <c r="H259" s="241">
        <v>34</v>
      </c>
      <c r="I259" s="22" t="s">
        <v>4081</v>
      </c>
      <c r="J259" s="24">
        <v>400</v>
      </c>
      <c r="K259" s="371">
        <v>0</v>
      </c>
      <c r="L259" s="371">
        <v>0</v>
      </c>
      <c r="M259" s="371">
        <v>0</v>
      </c>
      <c r="N259" s="21"/>
      <c r="O259" s="25">
        <f t="shared" si="2"/>
        <v>0</v>
      </c>
      <c r="P259" s="26">
        <f t="shared" si="3"/>
        <v>0</v>
      </c>
      <c r="Q259" s="26"/>
      <c r="R259" s="33" t="s">
        <v>479</v>
      </c>
      <c r="S259" s="24">
        <v>400</v>
      </c>
      <c r="T259" s="25"/>
      <c r="U259" s="25"/>
      <c r="V259" s="21"/>
      <c r="W259" s="21"/>
      <c r="X259" s="25">
        <f t="shared" si="5"/>
        <v>0</v>
      </c>
      <c r="Y259" s="26">
        <f t="shared" si="6"/>
        <v>0</v>
      </c>
      <c r="Z259" s="428"/>
      <c r="AA259" s="673"/>
      <c r="AB259" s="672"/>
    </row>
    <row r="260" spans="1:28" ht="13.15" customHeight="1" x14ac:dyDescent="0.2">
      <c r="A260" s="265"/>
      <c r="B260" s="405"/>
      <c r="C260" s="448"/>
      <c r="D260" s="266"/>
      <c r="E260" s="266"/>
      <c r="F260" s="182"/>
      <c r="G260" s="24"/>
      <c r="H260" s="241">
        <v>34</v>
      </c>
      <c r="I260" s="22" t="s">
        <v>4080</v>
      </c>
      <c r="J260" s="24">
        <v>400</v>
      </c>
      <c r="K260" s="371">
        <v>0</v>
      </c>
      <c r="L260" s="371">
        <v>0</v>
      </c>
      <c r="M260" s="371">
        <v>0</v>
      </c>
      <c r="N260" s="21"/>
      <c r="O260" s="25">
        <f t="shared" si="2"/>
        <v>0</v>
      </c>
      <c r="P260" s="26">
        <f t="shared" si="3"/>
        <v>0</v>
      </c>
      <c r="Q260" s="26"/>
      <c r="R260" s="33" t="s">
        <v>480</v>
      </c>
      <c r="S260" s="24">
        <v>400</v>
      </c>
      <c r="T260" s="25">
        <v>16</v>
      </c>
      <c r="U260" s="25">
        <v>7</v>
      </c>
      <c r="V260" s="21">
        <v>19</v>
      </c>
      <c r="W260" s="21"/>
      <c r="X260" s="25">
        <f t="shared" si="5"/>
        <v>14</v>
      </c>
      <c r="Y260" s="26">
        <f t="shared" si="6"/>
        <v>2.4305555555555559E-2</v>
      </c>
      <c r="Z260" s="428"/>
      <c r="AA260" s="673"/>
      <c r="AB260" s="672"/>
    </row>
    <row r="261" spans="1:28" ht="13.15" customHeight="1" x14ac:dyDescent="0.2">
      <c r="A261" s="265"/>
      <c r="B261" s="405"/>
      <c r="C261" s="448"/>
      <c r="D261" s="266"/>
      <c r="E261" s="266"/>
      <c r="F261" s="182"/>
      <c r="G261" s="24"/>
      <c r="H261" s="241">
        <v>34</v>
      </c>
      <c r="I261" s="22" t="s">
        <v>2785</v>
      </c>
      <c r="J261" s="24">
        <v>400</v>
      </c>
      <c r="K261" s="371">
        <v>0</v>
      </c>
      <c r="L261" s="371">
        <v>0</v>
      </c>
      <c r="M261" s="371">
        <v>0</v>
      </c>
      <c r="N261" s="21"/>
      <c r="O261" s="25">
        <f t="shared" si="2"/>
        <v>0</v>
      </c>
      <c r="P261" s="26">
        <f t="shared" si="3"/>
        <v>0</v>
      </c>
      <c r="Q261" s="26"/>
      <c r="R261" s="28" t="s">
        <v>481</v>
      </c>
      <c r="S261" s="24">
        <v>400</v>
      </c>
      <c r="T261" s="25">
        <v>0</v>
      </c>
      <c r="U261" s="25">
        <v>0</v>
      </c>
      <c r="V261" s="21">
        <v>0</v>
      </c>
      <c r="W261" s="21"/>
      <c r="X261" s="25">
        <f t="shared" si="5"/>
        <v>0</v>
      </c>
      <c r="Y261" s="26">
        <f t="shared" si="6"/>
        <v>0</v>
      </c>
      <c r="Z261" s="428"/>
      <c r="AA261" s="673"/>
      <c r="AB261" s="672"/>
    </row>
    <row r="262" spans="1:28" ht="13.15" customHeight="1" x14ac:dyDescent="0.2">
      <c r="A262" s="265"/>
      <c r="B262" s="405"/>
      <c r="C262" s="448"/>
      <c r="D262" s="266"/>
      <c r="E262" s="266"/>
      <c r="F262" s="182"/>
      <c r="G262" s="24"/>
      <c r="H262" s="241">
        <v>34</v>
      </c>
      <c r="I262" s="22" t="s">
        <v>1540</v>
      </c>
      <c r="J262" s="24">
        <v>400</v>
      </c>
      <c r="K262" s="371">
        <v>7.3500000000000005</v>
      </c>
      <c r="L262" s="371">
        <v>8.4</v>
      </c>
      <c r="M262" s="371">
        <v>2.1</v>
      </c>
      <c r="N262" s="21"/>
      <c r="O262" s="25">
        <f t="shared" si="2"/>
        <v>5.95</v>
      </c>
      <c r="P262" s="26">
        <f t="shared" si="3"/>
        <v>1.0329861111111113E-2</v>
      </c>
      <c r="Q262" s="26"/>
      <c r="R262" s="28" t="s">
        <v>2787</v>
      </c>
      <c r="S262" s="24">
        <v>400</v>
      </c>
      <c r="T262" s="25">
        <v>0</v>
      </c>
      <c r="U262" s="25">
        <v>0</v>
      </c>
      <c r="V262" s="21">
        <v>0</v>
      </c>
      <c r="W262" s="21"/>
      <c r="X262" s="25">
        <f t="shared" si="5"/>
        <v>0</v>
      </c>
      <c r="Y262" s="26">
        <f t="shared" si="6"/>
        <v>0</v>
      </c>
      <c r="Z262" s="428"/>
      <c r="AA262" s="673"/>
      <c r="AB262" s="672"/>
    </row>
    <row r="263" spans="1:28" ht="13.15" customHeight="1" x14ac:dyDescent="0.2">
      <c r="A263" s="265"/>
      <c r="B263" s="405"/>
      <c r="C263" s="448"/>
      <c r="D263" s="266"/>
      <c r="E263" s="266"/>
      <c r="F263" s="182"/>
      <c r="G263" s="24"/>
      <c r="H263" s="241">
        <v>34</v>
      </c>
      <c r="I263" s="23" t="s">
        <v>1542</v>
      </c>
      <c r="J263" s="24">
        <v>400</v>
      </c>
      <c r="K263" s="371">
        <v>12.600000000000001</v>
      </c>
      <c r="L263" s="371">
        <v>9.4500000000000011</v>
      </c>
      <c r="M263" s="371">
        <v>8.4</v>
      </c>
      <c r="N263" s="21"/>
      <c r="O263" s="25">
        <f t="shared" si="2"/>
        <v>10.15</v>
      </c>
      <c r="P263" s="26">
        <f t="shared" si="3"/>
        <v>1.7621527777777781E-2</v>
      </c>
      <c r="Q263" s="26"/>
      <c r="R263" s="28" t="s">
        <v>1542</v>
      </c>
      <c r="S263" s="24">
        <v>400</v>
      </c>
      <c r="T263" s="25">
        <v>11</v>
      </c>
      <c r="U263" s="25">
        <v>11</v>
      </c>
      <c r="V263" s="21">
        <v>8</v>
      </c>
      <c r="W263" s="21"/>
      <c r="X263" s="25">
        <f t="shared" si="5"/>
        <v>10</v>
      </c>
      <c r="Y263" s="26">
        <f t="shared" si="6"/>
        <v>1.7361111111111112E-2</v>
      </c>
      <c r="Z263" s="428"/>
      <c r="AA263" s="673"/>
      <c r="AB263" s="672"/>
    </row>
    <row r="264" spans="1:28" ht="13.15" customHeight="1" x14ac:dyDescent="0.2">
      <c r="A264" s="265"/>
      <c r="B264" s="405"/>
      <c r="C264" s="448"/>
      <c r="D264" s="266"/>
      <c r="E264" s="266"/>
      <c r="F264" s="182"/>
      <c r="G264" s="24"/>
      <c r="H264" s="241">
        <v>34</v>
      </c>
      <c r="I264" s="23" t="s">
        <v>1656</v>
      </c>
      <c r="J264" s="24">
        <v>400</v>
      </c>
      <c r="K264" s="371">
        <v>0</v>
      </c>
      <c r="L264" s="371">
        <v>0</v>
      </c>
      <c r="M264" s="371">
        <v>0</v>
      </c>
      <c r="N264" s="21"/>
      <c r="O264" s="25">
        <f t="shared" si="2"/>
        <v>0</v>
      </c>
      <c r="P264" s="26">
        <f t="shared" si="3"/>
        <v>0</v>
      </c>
      <c r="Q264" s="26"/>
      <c r="R264" s="33" t="s">
        <v>1656</v>
      </c>
      <c r="S264" s="24">
        <v>400</v>
      </c>
      <c r="T264" s="25">
        <v>25</v>
      </c>
      <c r="U264" s="25">
        <v>19</v>
      </c>
      <c r="V264" s="21">
        <v>11</v>
      </c>
      <c r="W264" s="21"/>
      <c r="X264" s="25">
        <f t="shared" ref="X264:X269" si="16">(T264+U264+V264)/3</f>
        <v>18.333333333333332</v>
      </c>
      <c r="Y264" s="26">
        <f t="shared" ref="Y264:Y269" si="17">X264/S264/1.44</f>
        <v>3.1828703703703699E-2</v>
      </c>
      <c r="Z264" s="428"/>
      <c r="AA264" s="673"/>
      <c r="AB264" s="672"/>
    </row>
    <row r="265" spans="1:28" ht="13.15" customHeight="1" x14ac:dyDescent="0.2">
      <c r="A265" s="265"/>
      <c r="B265" s="405"/>
      <c r="C265" s="448"/>
      <c r="D265" s="266"/>
      <c r="E265" s="266"/>
      <c r="F265" s="182"/>
      <c r="G265" s="24"/>
      <c r="H265" s="241">
        <v>34</v>
      </c>
      <c r="I265" s="22" t="s">
        <v>1543</v>
      </c>
      <c r="J265" s="24">
        <v>400</v>
      </c>
      <c r="K265" s="371">
        <v>43.050000000000004</v>
      </c>
      <c r="L265" s="371">
        <v>32.550000000000004</v>
      </c>
      <c r="M265" s="371">
        <v>34.65</v>
      </c>
      <c r="N265" s="21"/>
      <c r="O265" s="25">
        <f t="shared" si="2"/>
        <v>36.75</v>
      </c>
      <c r="P265" s="26">
        <f t="shared" si="3"/>
        <v>6.3802083333333329E-2</v>
      </c>
      <c r="Q265" s="26"/>
      <c r="R265" s="33" t="s">
        <v>2788</v>
      </c>
      <c r="S265" s="24">
        <v>400</v>
      </c>
      <c r="T265" s="25">
        <v>19</v>
      </c>
      <c r="U265" s="25">
        <v>23</v>
      </c>
      <c r="V265" s="21">
        <v>18</v>
      </c>
      <c r="W265" s="21"/>
      <c r="X265" s="25">
        <f t="shared" si="16"/>
        <v>20</v>
      </c>
      <c r="Y265" s="26">
        <f t="shared" si="17"/>
        <v>3.4722222222222224E-2</v>
      </c>
      <c r="Z265" s="428"/>
      <c r="AA265" s="673"/>
      <c r="AB265" s="672"/>
    </row>
    <row r="266" spans="1:28" ht="13.15" customHeight="1" x14ac:dyDescent="0.2">
      <c r="A266" s="265"/>
      <c r="B266" s="405"/>
      <c r="C266" s="448"/>
      <c r="D266" s="266"/>
      <c r="E266" s="266"/>
      <c r="F266" s="182"/>
      <c r="G266" s="24"/>
      <c r="H266" s="241">
        <v>34</v>
      </c>
      <c r="I266" s="22" t="s">
        <v>2786</v>
      </c>
      <c r="J266" s="24">
        <v>400</v>
      </c>
      <c r="K266" s="371">
        <v>7.3500000000000005</v>
      </c>
      <c r="L266" s="371">
        <v>0</v>
      </c>
      <c r="M266" s="371">
        <v>4.2</v>
      </c>
      <c r="N266" s="21"/>
      <c r="O266" s="25">
        <f t="shared" si="2"/>
        <v>3.85</v>
      </c>
      <c r="P266" s="26">
        <f t="shared" si="3"/>
        <v>6.6840277777777783E-3</v>
      </c>
      <c r="Q266" s="26"/>
      <c r="R266" s="28" t="s">
        <v>2789</v>
      </c>
      <c r="S266" s="24">
        <v>400</v>
      </c>
      <c r="T266" s="25">
        <v>11</v>
      </c>
      <c r="U266" s="25">
        <v>14</v>
      </c>
      <c r="V266" s="21">
        <v>6</v>
      </c>
      <c r="W266" s="21"/>
      <c r="X266" s="25">
        <f t="shared" si="16"/>
        <v>10.333333333333334</v>
      </c>
      <c r="Y266" s="26">
        <f t="shared" si="17"/>
        <v>1.7939814814814815E-2</v>
      </c>
      <c r="Z266" s="428"/>
      <c r="AA266" s="673"/>
      <c r="AB266" s="672"/>
    </row>
    <row r="267" spans="1:28" ht="13.15" customHeight="1" x14ac:dyDescent="0.2">
      <c r="A267" s="265"/>
      <c r="B267" s="405"/>
      <c r="C267" s="448"/>
      <c r="D267" s="266"/>
      <c r="E267" s="266"/>
      <c r="F267" s="182"/>
      <c r="G267" s="24"/>
      <c r="H267" s="241">
        <v>34</v>
      </c>
      <c r="I267" s="22"/>
      <c r="J267" s="24"/>
      <c r="K267" s="371">
        <v>0</v>
      </c>
      <c r="L267" s="371">
        <v>0</v>
      </c>
      <c r="M267" s="371">
        <v>0</v>
      </c>
      <c r="N267" s="21"/>
      <c r="O267" s="25"/>
      <c r="P267" s="26"/>
      <c r="Q267" s="26"/>
      <c r="R267" s="28" t="s">
        <v>1943</v>
      </c>
      <c r="S267" s="24">
        <v>400</v>
      </c>
      <c r="T267" s="25"/>
      <c r="U267" s="25"/>
      <c r="V267" s="21"/>
      <c r="W267" s="21"/>
      <c r="X267" s="25">
        <f t="shared" si="16"/>
        <v>0</v>
      </c>
      <c r="Y267" s="26">
        <f t="shared" si="17"/>
        <v>0</v>
      </c>
      <c r="Z267" s="428"/>
      <c r="AA267" s="673"/>
      <c r="AB267" s="672"/>
    </row>
    <row r="268" spans="1:28" ht="13.15" customHeight="1" x14ac:dyDescent="0.2">
      <c r="A268" s="265"/>
      <c r="B268" s="405"/>
      <c r="C268" s="448"/>
      <c r="D268" s="266"/>
      <c r="E268" s="266"/>
      <c r="F268" s="182"/>
      <c r="G268" s="24"/>
      <c r="H268" s="241">
        <v>34</v>
      </c>
      <c r="I268" s="22"/>
      <c r="J268" s="24"/>
      <c r="K268" s="371">
        <v>0</v>
      </c>
      <c r="L268" s="371">
        <v>0</v>
      </c>
      <c r="M268" s="371">
        <v>0</v>
      </c>
      <c r="N268" s="21"/>
      <c r="O268" s="25"/>
      <c r="P268" s="26"/>
      <c r="Q268" s="26"/>
      <c r="R268" s="28" t="s">
        <v>1544</v>
      </c>
      <c r="S268" s="24">
        <v>400</v>
      </c>
      <c r="T268" s="25">
        <v>58</v>
      </c>
      <c r="U268" s="25">
        <v>26</v>
      </c>
      <c r="V268" s="21">
        <v>55</v>
      </c>
      <c r="W268" s="21"/>
      <c r="X268" s="25">
        <f t="shared" si="16"/>
        <v>46.333333333333336</v>
      </c>
      <c r="Y268" s="26">
        <f t="shared" si="17"/>
        <v>8.0439814814814825E-2</v>
      </c>
      <c r="Z268" s="428"/>
      <c r="AA268" s="673"/>
      <c r="AB268" s="672"/>
    </row>
    <row r="269" spans="1:28" ht="13.15" customHeight="1" x14ac:dyDescent="0.2">
      <c r="A269" s="265"/>
      <c r="B269" s="405"/>
      <c r="C269" s="448"/>
      <c r="D269" s="266"/>
      <c r="E269" s="266"/>
      <c r="F269" s="182"/>
      <c r="G269" s="24"/>
      <c r="H269" s="241">
        <v>34</v>
      </c>
      <c r="I269" s="22"/>
      <c r="J269" s="24"/>
      <c r="K269" s="371">
        <v>0</v>
      </c>
      <c r="L269" s="371">
        <v>0</v>
      </c>
      <c r="M269" s="371">
        <v>0</v>
      </c>
      <c r="N269" s="21"/>
      <c r="O269" s="25"/>
      <c r="P269" s="26"/>
      <c r="Q269" s="26"/>
      <c r="R269" s="28" t="s">
        <v>4082</v>
      </c>
      <c r="S269" s="24">
        <v>400</v>
      </c>
      <c r="T269" s="25">
        <v>6</v>
      </c>
      <c r="U269" s="25">
        <v>5</v>
      </c>
      <c r="V269" s="21">
        <v>8</v>
      </c>
      <c r="W269" s="21"/>
      <c r="X269" s="25">
        <f t="shared" si="16"/>
        <v>6.333333333333333</v>
      </c>
      <c r="Y269" s="26">
        <f t="shared" si="17"/>
        <v>1.0995370370370369E-2</v>
      </c>
      <c r="Z269" s="428"/>
      <c r="AA269" s="673"/>
      <c r="AB269" s="672"/>
    </row>
    <row r="270" spans="1:28" ht="13.9" customHeight="1" thickBot="1" x14ac:dyDescent="0.25">
      <c r="A270" s="267"/>
      <c r="B270" s="406"/>
      <c r="C270" s="449"/>
      <c r="D270" s="268"/>
      <c r="E270" s="269"/>
      <c r="F270" s="186"/>
      <c r="G270" s="121"/>
      <c r="H270" s="244">
        <v>34</v>
      </c>
      <c r="I270" s="128"/>
      <c r="J270" s="121"/>
      <c r="K270" s="548">
        <v>0</v>
      </c>
      <c r="L270" s="548">
        <v>0</v>
      </c>
      <c r="M270" s="548">
        <v>0</v>
      </c>
      <c r="N270" s="123"/>
      <c r="O270" s="124"/>
      <c r="P270" s="125"/>
      <c r="Q270" s="125"/>
      <c r="R270" s="137"/>
      <c r="S270" s="131"/>
      <c r="T270" s="134"/>
      <c r="U270" s="134"/>
      <c r="V270" s="133"/>
      <c r="W270" s="133"/>
      <c r="X270" s="134"/>
      <c r="Y270" s="135"/>
      <c r="Z270" s="634"/>
      <c r="AA270" s="676"/>
      <c r="AB270" s="674"/>
    </row>
    <row r="271" spans="1:28" s="7" customFormat="1" ht="13.9" customHeight="1" x14ac:dyDescent="0.2">
      <c r="A271" s="260">
        <v>43035</v>
      </c>
      <c r="B271" s="403">
        <v>0.82986111111111116</v>
      </c>
      <c r="C271" s="454">
        <v>0</v>
      </c>
      <c r="D271" s="263">
        <f>(MAX(K271:M271))/J271/1.44</f>
        <v>0.63802083333333337</v>
      </c>
      <c r="E271" s="264"/>
      <c r="F271" s="193" t="s">
        <v>1909</v>
      </c>
      <c r="G271" s="114" t="s">
        <v>3126</v>
      </c>
      <c r="H271" s="243">
        <v>35</v>
      </c>
      <c r="I271" s="113" t="s">
        <v>685</v>
      </c>
      <c r="J271" s="115">
        <v>320</v>
      </c>
      <c r="K271" s="565">
        <v>262.5</v>
      </c>
      <c r="L271" s="565">
        <v>294</v>
      </c>
      <c r="M271" s="565">
        <v>212.10000000000002</v>
      </c>
      <c r="N271" s="116" t="s">
        <v>4154</v>
      </c>
      <c r="O271" s="117">
        <f t="shared" si="2"/>
        <v>256.2</v>
      </c>
      <c r="P271" s="118">
        <f t="shared" si="3"/>
        <v>0.55598958333333326</v>
      </c>
      <c r="Q271" s="142" t="s">
        <v>496</v>
      </c>
      <c r="R271" s="120"/>
      <c r="S271" s="130"/>
      <c r="T271" s="117"/>
      <c r="U271" s="117"/>
      <c r="V271" s="117"/>
      <c r="W271" s="116"/>
      <c r="X271" s="117"/>
      <c r="Y271" s="118"/>
      <c r="Z271" s="636"/>
      <c r="AA271" s="672">
        <f>P271+Y271</f>
        <v>0.55598958333333326</v>
      </c>
      <c r="AB271" s="672">
        <f t="shared" ref="AB271:AB329" si="18">IF(AA271 &gt;1,0,(((J271+S271)*0.95)-((J271+S271)*0.95)*AA271)*0.7)</f>
        <v>94.48541666666668</v>
      </c>
    </row>
    <row r="272" spans="1:28" ht="13.15" customHeight="1" x14ac:dyDescent="0.2">
      <c r="A272" s="265"/>
      <c r="B272" s="405"/>
      <c r="C272" s="448"/>
      <c r="D272" s="266"/>
      <c r="E272" s="266"/>
      <c r="F272" s="182"/>
      <c r="G272" s="24"/>
      <c r="H272" s="241">
        <v>35</v>
      </c>
      <c r="I272" s="22" t="s">
        <v>1545</v>
      </c>
      <c r="J272" s="24">
        <v>320</v>
      </c>
      <c r="K272" s="371">
        <v>29.400000000000002</v>
      </c>
      <c r="L272" s="371">
        <v>39.9</v>
      </c>
      <c r="M272" s="371">
        <v>48.300000000000004</v>
      </c>
      <c r="N272" s="21"/>
      <c r="O272" s="25">
        <f t="shared" si="2"/>
        <v>39.199999999999996</v>
      </c>
      <c r="P272" s="26">
        <f t="shared" si="3"/>
        <v>8.5069444444444434E-2</v>
      </c>
      <c r="Q272" s="26"/>
      <c r="R272" s="28"/>
      <c r="S272" s="30"/>
      <c r="T272" s="21"/>
      <c r="U272" s="21"/>
      <c r="V272" s="21"/>
      <c r="W272" s="21"/>
      <c r="X272" s="25"/>
      <c r="Y272" s="26"/>
      <c r="Z272" s="428"/>
      <c r="AA272" s="673"/>
      <c r="AB272" s="672"/>
    </row>
    <row r="273" spans="1:28" ht="13.15" customHeight="1" x14ac:dyDescent="0.2">
      <c r="A273" s="265"/>
      <c r="B273" s="405"/>
      <c r="C273" s="448"/>
      <c r="D273" s="266"/>
      <c r="E273" s="266"/>
      <c r="F273" s="182"/>
      <c r="G273" s="24"/>
      <c r="H273" s="241">
        <v>35</v>
      </c>
      <c r="I273" s="22" t="s">
        <v>1546</v>
      </c>
      <c r="J273" s="24">
        <v>320</v>
      </c>
      <c r="K273" s="371">
        <v>35.700000000000003</v>
      </c>
      <c r="L273" s="371">
        <v>61.95</v>
      </c>
      <c r="M273" s="371">
        <v>23.1</v>
      </c>
      <c r="N273" s="21"/>
      <c r="O273" s="25">
        <f t="shared" si="2"/>
        <v>40.25</v>
      </c>
      <c r="P273" s="26">
        <f t="shared" si="3"/>
        <v>8.734809027777779E-2</v>
      </c>
      <c r="Q273" s="26"/>
      <c r="R273" s="28"/>
      <c r="S273" s="30"/>
      <c r="T273" s="21"/>
      <c r="U273" s="21"/>
      <c r="V273" s="21"/>
      <c r="W273" s="21"/>
      <c r="X273" s="25"/>
      <c r="Y273" s="26"/>
      <c r="Z273" s="428"/>
      <c r="AA273" s="673"/>
      <c r="AB273" s="672"/>
    </row>
    <row r="274" spans="1:28" ht="13.15" customHeight="1" x14ac:dyDescent="0.2">
      <c r="A274" s="265"/>
      <c r="B274" s="405"/>
      <c r="C274" s="448"/>
      <c r="D274" s="266"/>
      <c r="E274" s="266"/>
      <c r="F274" s="182"/>
      <c r="G274" s="24"/>
      <c r="H274" s="241">
        <v>35</v>
      </c>
      <c r="I274" s="23" t="s">
        <v>1547</v>
      </c>
      <c r="J274" s="24">
        <v>320</v>
      </c>
      <c r="K274" s="371">
        <v>30.450000000000003</v>
      </c>
      <c r="L274" s="371">
        <v>48.300000000000004</v>
      </c>
      <c r="M274" s="371">
        <v>27.3</v>
      </c>
      <c r="N274" s="21"/>
      <c r="O274" s="25">
        <f t="shared" si="2"/>
        <v>35.35</v>
      </c>
      <c r="P274" s="26">
        <f t="shared" si="3"/>
        <v>7.6714409722222224E-2</v>
      </c>
      <c r="Q274" s="26"/>
      <c r="R274" s="28"/>
      <c r="S274" s="30"/>
      <c r="T274" s="21"/>
      <c r="U274" s="21"/>
      <c r="V274" s="21"/>
      <c r="W274" s="21"/>
      <c r="X274" s="25"/>
      <c r="Y274" s="26"/>
      <c r="Z274" s="428"/>
      <c r="AA274" s="673"/>
      <c r="AB274" s="672"/>
    </row>
    <row r="275" spans="1:28" ht="13.15" customHeight="1" x14ac:dyDescent="0.2">
      <c r="A275" s="265"/>
      <c r="B275" s="405"/>
      <c r="C275" s="448"/>
      <c r="D275" s="266"/>
      <c r="E275" s="266"/>
      <c r="F275" s="182"/>
      <c r="G275" s="24"/>
      <c r="H275" s="241">
        <v>35</v>
      </c>
      <c r="I275" s="22" t="s">
        <v>2030</v>
      </c>
      <c r="J275" s="24">
        <v>320</v>
      </c>
      <c r="K275" s="371">
        <v>70.350000000000009</v>
      </c>
      <c r="L275" s="371">
        <v>47.25</v>
      </c>
      <c r="M275" s="371">
        <v>23.1</v>
      </c>
      <c r="N275" s="21"/>
      <c r="O275" s="25">
        <f t="shared" si="2"/>
        <v>46.900000000000006</v>
      </c>
      <c r="P275" s="26">
        <f t="shared" si="3"/>
        <v>0.1017795138888889</v>
      </c>
      <c r="Q275" s="26"/>
      <c r="R275" s="28"/>
      <c r="S275" s="30"/>
      <c r="T275" s="21"/>
      <c r="U275" s="21"/>
      <c r="V275" s="21"/>
      <c r="W275" s="21"/>
      <c r="X275" s="25"/>
      <c r="Y275" s="26"/>
      <c r="Z275" s="428"/>
      <c r="AA275" s="673"/>
      <c r="AB275" s="672"/>
    </row>
    <row r="276" spans="1:28" ht="13.15" customHeight="1" x14ac:dyDescent="0.2">
      <c r="A276" s="265"/>
      <c r="B276" s="405"/>
      <c r="C276" s="448"/>
      <c r="D276" s="266"/>
      <c r="E276" s="266"/>
      <c r="F276" s="182"/>
      <c r="G276" s="24"/>
      <c r="H276" s="241">
        <v>35</v>
      </c>
      <c r="I276" s="22" t="s">
        <v>3244</v>
      </c>
      <c r="J276" s="24">
        <v>320</v>
      </c>
      <c r="K276" s="371">
        <v>0</v>
      </c>
      <c r="L276" s="371">
        <v>0</v>
      </c>
      <c r="M276" s="371">
        <v>0</v>
      </c>
      <c r="N276" s="21"/>
      <c r="O276" s="25">
        <f t="shared" si="2"/>
        <v>0</v>
      </c>
      <c r="P276" s="26">
        <f t="shared" si="3"/>
        <v>0</v>
      </c>
      <c r="Q276" s="26"/>
      <c r="R276" s="28"/>
      <c r="S276" s="30"/>
      <c r="T276" s="21"/>
      <c r="U276" s="21"/>
      <c r="V276" s="21"/>
      <c r="W276" s="21"/>
      <c r="X276" s="25"/>
      <c r="Y276" s="26"/>
      <c r="Z276" s="428"/>
      <c r="AA276" s="673"/>
      <c r="AB276" s="672"/>
    </row>
    <row r="277" spans="1:28" ht="13.15" customHeight="1" x14ac:dyDescent="0.2">
      <c r="A277" s="265"/>
      <c r="B277" s="405"/>
      <c r="C277" s="448"/>
      <c r="D277" s="266"/>
      <c r="E277" s="266"/>
      <c r="F277" s="182"/>
      <c r="G277" s="24"/>
      <c r="H277" s="241">
        <v>35</v>
      </c>
      <c r="I277" s="22" t="s">
        <v>3245</v>
      </c>
      <c r="J277" s="24">
        <v>320</v>
      </c>
      <c r="K277" s="371">
        <v>28.35</v>
      </c>
      <c r="L277" s="371">
        <v>35.700000000000003</v>
      </c>
      <c r="M277" s="371">
        <v>29.400000000000002</v>
      </c>
      <c r="N277" s="21"/>
      <c r="O277" s="25">
        <f>(K277+L277+M277)/3</f>
        <v>31.150000000000006</v>
      </c>
      <c r="P277" s="26">
        <f>O277/J277/1.44</f>
        <v>6.7599826388888909E-2</v>
      </c>
      <c r="Q277" s="26"/>
      <c r="R277" s="28"/>
      <c r="S277" s="30"/>
      <c r="T277" s="21"/>
      <c r="U277" s="21"/>
      <c r="V277" s="21"/>
      <c r="W277" s="21"/>
      <c r="X277" s="25"/>
      <c r="Y277" s="26"/>
      <c r="Z277" s="428"/>
      <c r="AA277" s="673"/>
      <c r="AB277" s="672"/>
    </row>
    <row r="278" spans="1:28" ht="13.15" customHeight="1" x14ac:dyDescent="0.2">
      <c r="A278" s="265"/>
      <c r="B278" s="405"/>
      <c r="C278" s="448"/>
      <c r="D278" s="266"/>
      <c r="E278" s="266"/>
      <c r="F278" s="182"/>
      <c r="G278" s="24"/>
      <c r="H278" s="241">
        <v>35</v>
      </c>
      <c r="I278" s="22" t="s">
        <v>3310</v>
      </c>
      <c r="J278" s="24">
        <v>320</v>
      </c>
      <c r="K278" s="371">
        <v>0</v>
      </c>
      <c r="L278" s="371">
        <v>0</v>
      </c>
      <c r="M278" s="371">
        <v>0</v>
      </c>
      <c r="N278" s="21"/>
      <c r="O278" s="25">
        <f>(K278+L278+M278)/3</f>
        <v>0</v>
      </c>
      <c r="P278" s="26">
        <f>O278/J278/1.44</f>
        <v>0</v>
      </c>
      <c r="Q278" s="26"/>
      <c r="R278" s="28"/>
      <c r="S278" s="30"/>
      <c r="T278" s="21"/>
      <c r="U278" s="21"/>
      <c r="V278" s="21"/>
      <c r="W278" s="21"/>
      <c r="X278" s="25"/>
      <c r="Y278" s="26"/>
      <c r="Z278" s="428"/>
      <c r="AA278" s="673"/>
      <c r="AB278" s="672"/>
    </row>
    <row r="279" spans="1:28" ht="13.9" customHeight="1" thickBot="1" x14ac:dyDescent="0.25">
      <c r="A279" s="267"/>
      <c r="B279" s="406"/>
      <c r="C279" s="449"/>
      <c r="D279" s="268"/>
      <c r="E279" s="269"/>
      <c r="F279" s="184"/>
      <c r="G279" s="70"/>
      <c r="H279" s="242">
        <v>35</v>
      </c>
      <c r="I279" s="84" t="s">
        <v>3246</v>
      </c>
      <c r="J279" s="83">
        <v>320</v>
      </c>
      <c r="K279" s="559">
        <v>42</v>
      </c>
      <c r="L279" s="559">
        <v>61.95</v>
      </c>
      <c r="M279" s="559">
        <v>32.550000000000004</v>
      </c>
      <c r="N279" s="85"/>
      <c r="O279" s="86">
        <f t="shared" si="2"/>
        <v>45.5</v>
      </c>
      <c r="P279" s="87">
        <f t="shared" si="3"/>
        <v>9.8741319444444448E-2</v>
      </c>
      <c r="Q279" s="74"/>
      <c r="R279" s="75"/>
      <c r="S279" s="78"/>
      <c r="T279" s="72"/>
      <c r="U279" s="72"/>
      <c r="V279" s="72"/>
      <c r="W279" s="72"/>
      <c r="X279" s="73"/>
      <c r="Y279" s="74"/>
      <c r="Z279" s="646"/>
      <c r="AA279" s="673"/>
      <c r="AB279" s="672"/>
    </row>
    <row r="280" spans="1:28" s="7" customFormat="1" ht="13.9" customHeight="1" x14ac:dyDescent="0.2">
      <c r="A280" s="260">
        <v>43035</v>
      </c>
      <c r="B280" s="403">
        <v>0.81944444444444453</v>
      </c>
      <c r="C280" s="454">
        <v>0</v>
      </c>
      <c r="D280" s="263">
        <f>(MAX(K280:M280))/J280/1.44</f>
        <v>0</v>
      </c>
      <c r="E280" s="264">
        <f>(MAX(T280:V280))/S280/1.44</f>
        <v>0.19097222222222224</v>
      </c>
      <c r="F280" s="181" t="s">
        <v>1909</v>
      </c>
      <c r="G280" s="69" t="s">
        <v>3126</v>
      </c>
      <c r="H280" s="240">
        <v>36</v>
      </c>
      <c r="I280" s="35" t="s">
        <v>4155</v>
      </c>
      <c r="J280" s="34">
        <v>400</v>
      </c>
      <c r="K280" s="37"/>
      <c r="L280" s="37"/>
      <c r="M280" s="37"/>
      <c r="N280" s="36"/>
      <c r="O280" s="37">
        <f t="shared" si="2"/>
        <v>0</v>
      </c>
      <c r="P280" s="38">
        <f t="shared" si="3"/>
        <v>0</v>
      </c>
      <c r="Q280" s="77" t="s">
        <v>493</v>
      </c>
      <c r="R280" s="35" t="s">
        <v>4156</v>
      </c>
      <c r="S280" s="366">
        <v>400</v>
      </c>
      <c r="T280" s="37">
        <v>38</v>
      </c>
      <c r="U280" s="37">
        <v>77</v>
      </c>
      <c r="V280" s="37">
        <v>110</v>
      </c>
      <c r="W280" s="36" t="s">
        <v>4014</v>
      </c>
      <c r="X280" s="37">
        <f>(T280+U280+V280)/3</f>
        <v>75</v>
      </c>
      <c r="Y280" s="38">
        <f>X280/S280/1.44</f>
        <v>0.13020833333333334</v>
      </c>
      <c r="Z280" s="645"/>
      <c r="AA280" s="671">
        <f>P280+Y280</f>
        <v>0.13020833333333334</v>
      </c>
      <c r="AB280" s="671">
        <f t="shared" si="18"/>
        <v>462.72916666666663</v>
      </c>
    </row>
    <row r="281" spans="1:28" ht="13.15" customHeight="1" x14ac:dyDescent="0.2">
      <c r="A281" s="265"/>
      <c r="B281" s="405"/>
      <c r="C281" s="448"/>
      <c r="D281" s="266"/>
      <c r="E281" s="266"/>
      <c r="F281" s="182"/>
      <c r="G281" s="24"/>
      <c r="H281" s="241">
        <v>36</v>
      </c>
      <c r="I281" s="22" t="s">
        <v>2746</v>
      </c>
      <c r="J281" s="24">
        <v>400</v>
      </c>
      <c r="K281" s="21"/>
      <c r="L281" s="21"/>
      <c r="M281" s="21"/>
      <c r="N281" s="21"/>
      <c r="O281" s="25">
        <f t="shared" si="2"/>
        <v>0</v>
      </c>
      <c r="P281" s="26">
        <f t="shared" si="3"/>
        <v>0</v>
      </c>
      <c r="Q281" s="26"/>
      <c r="R281" s="28" t="s">
        <v>3666</v>
      </c>
      <c r="S281" s="21">
        <v>400</v>
      </c>
      <c r="T281" s="21">
        <v>10</v>
      </c>
      <c r="U281" s="21">
        <v>14</v>
      </c>
      <c r="V281" s="21">
        <v>26</v>
      </c>
      <c r="W281" s="21"/>
      <c r="X281" s="25">
        <f>(T281+U281+V281)/3</f>
        <v>16.666666666666668</v>
      </c>
      <c r="Y281" s="26">
        <f>X281/S281/1.44</f>
        <v>2.8935185185185189E-2</v>
      </c>
      <c r="Z281" s="428"/>
      <c r="AA281" s="673"/>
      <c r="AB281" s="672"/>
    </row>
    <row r="282" spans="1:28" ht="13.15" customHeight="1" x14ac:dyDescent="0.2">
      <c r="A282" s="265"/>
      <c r="B282" s="405"/>
      <c r="C282" s="448"/>
      <c r="D282" s="266"/>
      <c r="E282" s="266"/>
      <c r="F282" s="182"/>
      <c r="G282" s="24"/>
      <c r="H282" s="241">
        <v>36</v>
      </c>
      <c r="I282" s="22" t="s">
        <v>3247</v>
      </c>
      <c r="J282" s="24">
        <v>400</v>
      </c>
      <c r="K282" s="21"/>
      <c r="L282" s="21"/>
      <c r="M282" s="21"/>
      <c r="N282" s="21"/>
      <c r="O282" s="25">
        <f t="shared" si="2"/>
        <v>0</v>
      </c>
      <c r="P282" s="26">
        <f t="shared" si="3"/>
        <v>0</v>
      </c>
      <c r="Q282" s="26"/>
      <c r="R282" s="28" t="s">
        <v>4159</v>
      </c>
      <c r="S282" s="21">
        <v>400</v>
      </c>
      <c r="T282" s="21">
        <v>8</v>
      </c>
      <c r="U282" s="21">
        <v>6</v>
      </c>
      <c r="V282" s="21">
        <v>27</v>
      </c>
      <c r="W282" s="21"/>
      <c r="X282" s="25">
        <f>(T282+U282+V282)/3</f>
        <v>13.666666666666666</v>
      </c>
      <c r="Y282" s="26">
        <f>X282/S282/1.44</f>
        <v>2.372685185185185E-2</v>
      </c>
      <c r="Z282" s="428"/>
      <c r="AA282" s="673"/>
      <c r="AB282" s="672"/>
    </row>
    <row r="283" spans="1:28" ht="13.15" customHeight="1" x14ac:dyDescent="0.2">
      <c r="A283" s="265"/>
      <c r="B283" s="405"/>
      <c r="C283" s="448"/>
      <c r="D283" s="266"/>
      <c r="E283" s="266"/>
      <c r="F283" s="182"/>
      <c r="G283" s="24"/>
      <c r="H283" s="241">
        <v>36</v>
      </c>
      <c r="I283" s="22" t="s">
        <v>2749</v>
      </c>
      <c r="J283" s="24">
        <v>400</v>
      </c>
      <c r="K283" s="21"/>
      <c r="L283" s="21"/>
      <c r="M283" s="21"/>
      <c r="N283" s="21"/>
      <c r="O283" s="25">
        <f t="shared" si="2"/>
        <v>0</v>
      </c>
      <c r="P283" s="26">
        <f t="shared" si="3"/>
        <v>0</v>
      </c>
      <c r="Q283" s="26"/>
      <c r="R283" s="28" t="s">
        <v>3667</v>
      </c>
      <c r="S283" s="21">
        <v>400</v>
      </c>
      <c r="T283" s="21">
        <v>0</v>
      </c>
      <c r="U283" s="21">
        <v>0</v>
      </c>
      <c r="V283" s="21">
        <v>0</v>
      </c>
      <c r="W283" s="21"/>
      <c r="X283" s="25">
        <f>(T283+U283+V283)/3</f>
        <v>0</v>
      </c>
      <c r="Y283" s="26">
        <f>X283/S283/1.44</f>
        <v>0</v>
      </c>
      <c r="Z283" s="428"/>
      <c r="AA283" s="673"/>
      <c r="AB283" s="672"/>
    </row>
    <row r="284" spans="1:28" ht="13.15" customHeight="1" x14ac:dyDescent="0.2">
      <c r="A284" s="265"/>
      <c r="B284" s="405"/>
      <c r="C284" s="448"/>
      <c r="D284" s="266"/>
      <c r="E284" s="266"/>
      <c r="F284" s="182"/>
      <c r="G284" s="24"/>
      <c r="H284" s="241">
        <v>36</v>
      </c>
      <c r="I284" s="22" t="s">
        <v>2747</v>
      </c>
      <c r="J284" s="24">
        <v>400</v>
      </c>
      <c r="K284" s="21"/>
      <c r="L284" s="21"/>
      <c r="M284" s="21"/>
      <c r="N284" s="21"/>
      <c r="O284" s="25">
        <f t="shared" si="2"/>
        <v>0</v>
      </c>
      <c r="P284" s="26">
        <f t="shared" si="3"/>
        <v>0</v>
      </c>
      <c r="Q284" s="26"/>
      <c r="R284" s="28" t="s">
        <v>4157</v>
      </c>
      <c r="S284" s="21">
        <v>400</v>
      </c>
      <c r="T284" s="21">
        <v>2</v>
      </c>
      <c r="U284" s="21">
        <v>1</v>
      </c>
      <c r="V284" s="21">
        <v>6</v>
      </c>
      <c r="W284" s="21"/>
      <c r="X284" s="25">
        <f t="shared" ref="X284:X286" si="19">(T284+U284+V284)/3</f>
        <v>3</v>
      </c>
      <c r="Y284" s="26">
        <f t="shared" ref="Y284:Y286" si="20">X284/S284/1.44</f>
        <v>5.208333333333333E-3</v>
      </c>
      <c r="Z284" s="428"/>
      <c r="AA284" s="673"/>
      <c r="AB284" s="672"/>
    </row>
    <row r="285" spans="1:28" ht="13.15" customHeight="1" x14ac:dyDescent="0.2">
      <c r="A285" s="265"/>
      <c r="B285" s="405"/>
      <c r="C285" s="448"/>
      <c r="D285" s="266"/>
      <c r="E285" s="266"/>
      <c r="F285" s="182"/>
      <c r="G285" s="24"/>
      <c r="H285" s="241">
        <v>36</v>
      </c>
      <c r="I285" s="22" t="s">
        <v>2748</v>
      </c>
      <c r="J285" s="24">
        <v>400</v>
      </c>
      <c r="K285" s="21"/>
      <c r="L285" s="21"/>
      <c r="M285" s="21"/>
      <c r="N285" s="21"/>
      <c r="O285" s="25">
        <f t="shared" si="2"/>
        <v>0</v>
      </c>
      <c r="P285" s="26">
        <f t="shared" si="3"/>
        <v>0</v>
      </c>
      <c r="Q285" s="26"/>
      <c r="R285" s="28" t="s">
        <v>4158</v>
      </c>
      <c r="S285" s="21">
        <v>400</v>
      </c>
      <c r="T285" s="21">
        <v>6</v>
      </c>
      <c r="U285" s="21">
        <v>1</v>
      </c>
      <c r="V285" s="21">
        <v>6</v>
      </c>
      <c r="W285" s="21"/>
      <c r="X285" s="25">
        <f t="shared" si="19"/>
        <v>4.333333333333333</v>
      </c>
      <c r="Y285" s="26">
        <f t="shared" si="20"/>
        <v>7.5231481481481477E-3</v>
      </c>
      <c r="Z285" s="428"/>
      <c r="AA285" s="673"/>
      <c r="AB285" s="672"/>
    </row>
    <row r="286" spans="1:28" ht="13.15" customHeight="1" x14ac:dyDescent="0.2">
      <c r="A286" s="265"/>
      <c r="B286" s="405"/>
      <c r="C286" s="448"/>
      <c r="D286" s="266"/>
      <c r="E286" s="266"/>
      <c r="F286" s="182"/>
      <c r="G286" s="24"/>
      <c r="H286" s="241">
        <v>36</v>
      </c>
      <c r="I286" s="22" t="s">
        <v>661</v>
      </c>
      <c r="J286" s="24">
        <v>400</v>
      </c>
      <c r="K286" s="21"/>
      <c r="L286" s="21"/>
      <c r="M286" s="21"/>
      <c r="N286" s="21"/>
      <c r="O286" s="25">
        <f t="shared" si="2"/>
        <v>0</v>
      </c>
      <c r="P286" s="26">
        <f t="shared" si="3"/>
        <v>0</v>
      </c>
      <c r="Q286" s="26"/>
      <c r="R286" s="28" t="s">
        <v>4160</v>
      </c>
      <c r="S286" s="21">
        <v>400</v>
      </c>
      <c r="T286" s="21">
        <v>21</v>
      </c>
      <c r="U286" s="21">
        <v>26</v>
      </c>
      <c r="V286" s="21">
        <v>29</v>
      </c>
      <c r="W286" s="21"/>
      <c r="X286" s="25">
        <f t="shared" si="19"/>
        <v>25.333333333333332</v>
      </c>
      <c r="Y286" s="26">
        <f t="shared" si="20"/>
        <v>4.3981481481481476E-2</v>
      </c>
      <c r="Z286" s="428"/>
      <c r="AA286" s="673"/>
      <c r="AB286" s="672"/>
    </row>
    <row r="287" spans="1:28" ht="13.9" customHeight="1" thickBot="1" x14ac:dyDescent="0.25">
      <c r="A287" s="267"/>
      <c r="B287" s="406"/>
      <c r="C287" s="449"/>
      <c r="D287" s="268"/>
      <c r="E287" s="269"/>
      <c r="F287" s="184"/>
      <c r="G287" s="70"/>
      <c r="H287" s="242">
        <v>36</v>
      </c>
      <c r="I287" s="76" t="s">
        <v>2261</v>
      </c>
      <c r="J287" s="70">
        <v>400</v>
      </c>
      <c r="K287" s="72"/>
      <c r="L287" s="72"/>
      <c r="M287" s="72"/>
      <c r="N287" s="72"/>
      <c r="O287" s="73">
        <f t="shared" si="2"/>
        <v>0</v>
      </c>
      <c r="P287" s="74">
        <f t="shared" si="3"/>
        <v>0</v>
      </c>
      <c r="Q287" s="74"/>
      <c r="R287" s="75" t="s">
        <v>4161</v>
      </c>
      <c r="S287" s="72">
        <v>400</v>
      </c>
      <c r="T287" s="72">
        <v>19</v>
      </c>
      <c r="U287" s="72">
        <v>2</v>
      </c>
      <c r="V287" s="72">
        <v>37</v>
      </c>
      <c r="W287" s="72"/>
      <c r="X287" s="73">
        <v>0</v>
      </c>
      <c r="Y287" s="74">
        <f t="shared" si="6"/>
        <v>0</v>
      </c>
      <c r="Z287" s="646"/>
      <c r="AA287" s="676"/>
      <c r="AB287" s="674"/>
    </row>
    <row r="288" spans="1:28" s="7" customFormat="1" ht="13.9" customHeight="1" x14ac:dyDescent="0.2">
      <c r="A288" s="260">
        <v>43041</v>
      </c>
      <c r="B288" s="403">
        <v>0.78125</v>
      </c>
      <c r="C288" s="454">
        <v>-3</v>
      </c>
      <c r="D288" s="263">
        <f>(MAX(K288:M288))/J288/1.44</f>
        <v>0.29166666666666669</v>
      </c>
      <c r="E288" s="264">
        <f>(MAX(T288:V288))/S288/1.44</f>
        <v>0.35449735449735453</v>
      </c>
      <c r="F288" s="181" t="s">
        <v>1909</v>
      </c>
      <c r="G288" s="69" t="s">
        <v>3126</v>
      </c>
      <c r="H288" s="240">
        <v>37</v>
      </c>
      <c r="I288" s="35" t="s">
        <v>685</v>
      </c>
      <c r="J288" s="34">
        <v>250</v>
      </c>
      <c r="K288" s="367">
        <v>105</v>
      </c>
      <c r="L288" s="367">
        <v>61.904761904761905</v>
      </c>
      <c r="M288" s="367">
        <v>75.600000000000009</v>
      </c>
      <c r="N288" s="36" t="s">
        <v>4278</v>
      </c>
      <c r="O288" s="37">
        <f t="shared" si="2"/>
        <v>80.834920634920636</v>
      </c>
      <c r="P288" s="38">
        <f t="shared" si="3"/>
        <v>0.22454144620811289</v>
      </c>
      <c r="Q288" s="39" t="s">
        <v>495</v>
      </c>
      <c r="R288" s="40" t="s">
        <v>686</v>
      </c>
      <c r="S288" s="34">
        <v>250</v>
      </c>
      <c r="T288" s="367">
        <v>127.61904761904762</v>
      </c>
      <c r="U288" s="367">
        <v>121.80000000000001</v>
      </c>
      <c r="V288" s="367">
        <v>118.65</v>
      </c>
      <c r="W288" s="36" t="s">
        <v>4295</v>
      </c>
      <c r="X288" s="37">
        <f t="shared" si="5"/>
        <v>122.68968253968255</v>
      </c>
      <c r="Y288" s="38">
        <f t="shared" si="6"/>
        <v>0.34080467372134043</v>
      </c>
      <c r="Z288" s="645" t="s">
        <v>983</v>
      </c>
      <c r="AA288" s="672">
        <f>P288+Y288</f>
        <v>0.56534611992945338</v>
      </c>
      <c r="AB288" s="672">
        <f t="shared" si="18"/>
        <v>144.52241512345677</v>
      </c>
    </row>
    <row r="289" spans="1:28" ht="13.15" customHeight="1" x14ac:dyDescent="0.2">
      <c r="A289" s="265"/>
      <c r="B289" s="405"/>
      <c r="C289" s="448"/>
      <c r="D289" s="266"/>
      <c r="E289" s="266"/>
      <c r="F289" s="182"/>
      <c r="G289" s="24"/>
      <c r="H289" s="241">
        <v>37</v>
      </c>
      <c r="I289" s="22" t="s">
        <v>1293</v>
      </c>
      <c r="J289" s="24">
        <v>250</v>
      </c>
      <c r="K289" s="371">
        <v>36.75</v>
      </c>
      <c r="L289" s="371">
        <v>25.714285714285712</v>
      </c>
      <c r="M289" s="371">
        <v>15.75</v>
      </c>
      <c r="N289" s="21"/>
      <c r="O289" s="25">
        <f t="shared" si="2"/>
        <v>26.071428571428569</v>
      </c>
      <c r="P289" s="26">
        <f t="shared" ref="P289:P292" si="21">O289/J289/1.44</f>
        <v>7.2420634920634913E-2</v>
      </c>
      <c r="Q289" s="26"/>
      <c r="R289" s="33" t="s">
        <v>662</v>
      </c>
      <c r="S289" s="24">
        <v>250</v>
      </c>
      <c r="T289" s="371">
        <v>38.095238095238095</v>
      </c>
      <c r="U289" s="371">
        <v>60.900000000000006</v>
      </c>
      <c r="V289" s="371">
        <v>65.100000000000009</v>
      </c>
      <c r="W289" s="21"/>
      <c r="X289" s="25">
        <f t="shared" si="5"/>
        <v>54.69841269841271</v>
      </c>
      <c r="Y289" s="26">
        <f t="shared" si="6"/>
        <v>0.15194003527336866</v>
      </c>
      <c r="Z289" s="428"/>
      <c r="AA289" s="673"/>
      <c r="AB289" s="672"/>
    </row>
    <row r="290" spans="1:28" ht="13.15" customHeight="1" x14ac:dyDescent="0.2">
      <c r="A290" s="265"/>
      <c r="B290" s="405"/>
      <c r="C290" s="448"/>
      <c r="D290" s="266"/>
      <c r="E290" s="266"/>
      <c r="F290" s="182"/>
      <c r="G290" s="24"/>
      <c r="H290" s="241">
        <v>37</v>
      </c>
      <c r="I290" s="22" t="s">
        <v>663</v>
      </c>
      <c r="J290" s="24">
        <v>250</v>
      </c>
      <c r="K290" s="371">
        <v>44.1</v>
      </c>
      <c r="L290" s="371">
        <v>18.095238095238095</v>
      </c>
      <c r="M290" s="371">
        <v>24.150000000000002</v>
      </c>
      <c r="N290" s="21"/>
      <c r="O290" s="25">
        <f t="shared" si="2"/>
        <v>28.781746031746035</v>
      </c>
      <c r="P290" s="26">
        <f t="shared" si="21"/>
        <v>7.9949294532627876E-2</v>
      </c>
      <c r="Q290" s="26"/>
      <c r="R290" s="28" t="s">
        <v>2750</v>
      </c>
      <c r="S290" s="24">
        <v>250</v>
      </c>
      <c r="T290" s="371">
        <v>29.523809523809522</v>
      </c>
      <c r="U290" s="371">
        <v>26.25</v>
      </c>
      <c r="V290" s="371">
        <v>27.3</v>
      </c>
      <c r="W290" s="21"/>
      <c r="X290" s="25">
        <f t="shared" si="5"/>
        <v>27.69126984126984</v>
      </c>
      <c r="Y290" s="26">
        <f t="shared" si="6"/>
        <v>7.6920194003527328E-2</v>
      </c>
      <c r="Z290" s="428"/>
      <c r="AA290" s="673"/>
      <c r="AB290" s="672"/>
    </row>
    <row r="291" spans="1:28" ht="13.15" customHeight="1" x14ac:dyDescent="0.2">
      <c r="A291" s="265"/>
      <c r="B291" s="405"/>
      <c r="C291" s="448"/>
      <c r="D291" s="266"/>
      <c r="E291" s="266"/>
      <c r="F291" s="182"/>
      <c r="G291" s="24"/>
      <c r="H291" s="241">
        <v>37</v>
      </c>
      <c r="I291" s="23" t="s">
        <v>238</v>
      </c>
      <c r="J291" s="24">
        <v>250</v>
      </c>
      <c r="K291" s="371">
        <v>30.450000000000003</v>
      </c>
      <c r="L291" s="371">
        <v>17.142857142857142</v>
      </c>
      <c r="M291" s="371">
        <v>47.25</v>
      </c>
      <c r="N291" s="21"/>
      <c r="O291" s="25">
        <f>(K291+L291+M291)/3</f>
        <v>31.614285714285714</v>
      </c>
      <c r="P291" s="26">
        <f t="shared" si="21"/>
        <v>8.7817460317460322E-2</v>
      </c>
      <c r="Q291" s="26"/>
      <c r="R291" s="28" t="s">
        <v>2022</v>
      </c>
      <c r="S291" s="24">
        <v>250</v>
      </c>
      <c r="T291" s="371">
        <v>13.333333333333332</v>
      </c>
      <c r="U291" s="371">
        <v>9.4500000000000011</v>
      </c>
      <c r="V291" s="371">
        <v>8.4</v>
      </c>
      <c r="W291" s="21"/>
      <c r="X291" s="25">
        <f t="shared" si="5"/>
        <v>10.394444444444444</v>
      </c>
      <c r="Y291" s="26">
        <f t="shared" si="6"/>
        <v>2.8873456790123455E-2</v>
      </c>
      <c r="Z291" s="428"/>
      <c r="AA291" s="673"/>
      <c r="AB291" s="672"/>
    </row>
    <row r="292" spans="1:28" ht="13.15" customHeight="1" x14ac:dyDescent="0.2">
      <c r="A292" s="265"/>
      <c r="B292" s="405"/>
      <c r="C292" s="448"/>
      <c r="D292" s="266"/>
      <c r="E292" s="266"/>
      <c r="F292" s="182"/>
      <c r="G292" s="24"/>
      <c r="H292" s="241">
        <v>37</v>
      </c>
      <c r="I292" s="22" t="s">
        <v>1294</v>
      </c>
      <c r="J292" s="24">
        <v>250</v>
      </c>
      <c r="K292" s="371">
        <v>0</v>
      </c>
      <c r="L292" s="371">
        <v>0</v>
      </c>
      <c r="M292" s="371">
        <v>0</v>
      </c>
      <c r="N292" s="21"/>
      <c r="O292" s="25">
        <f>(K292+L292+M292)/3</f>
        <v>0</v>
      </c>
      <c r="P292" s="26">
        <f t="shared" si="21"/>
        <v>0</v>
      </c>
      <c r="Q292" s="26"/>
      <c r="R292" s="28" t="s">
        <v>1802</v>
      </c>
      <c r="S292" s="24">
        <v>250</v>
      </c>
      <c r="T292" s="371">
        <v>0</v>
      </c>
      <c r="U292" s="371">
        <v>0</v>
      </c>
      <c r="V292" s="371">
        <v>8.4</v>
      </c>
      <c r="W292" s="21"/>
      <c r="X292" s="25">
        <f t="shared" si="5"/>
        <v>2.8000000000000003</v>
      </c>
      <c r="Y292" s="26">
        <f t="shared" si="6"/>
        <v>7.7777777777777793E-3</v>
      </c>
      <c r="Z292" s="428"/>
      <c r="AA292" s="673"/>
      <c r="AB292" s="672"/>
    </row>
    <row r="293" spans="1:28" ht="13.15" customHeight="1" x14ac:dyDescent="0.2">
      <c r="A293" s="265"/>
      <c r="B293" s="405"/>
      <c r="C293" s="448"/>
      <c r="D293" s="266"/>
      <c r="E293" s="266"/>
      <c r="F293" s="186"/>
      <c r="G293" s="121"/>
      <c r="H293" s="244">
        <v>37</v>
      </c>
      <c r="I293" s="128"/>
      <c r="J293" s="24">
        <v>250</v>
      </c>
      <c r="K293" s="548"/>
      <c r="L293" s="548"/>
      <c r="M293" s="548"/>
      <c r="N293" s="123"/>
      <c r="O293" s="25"/>
      <c r="P293" s="26"/>
      <c r="Q293" s="125"/>
      <c r="R293" s="126" t="s">
        <v>1803</v>
      </c>
      <c r="S293" s="24">
        <v>250</v>
      </c>
      <c r="T293" s="548">
        <v>3.8095238095238093</v>
      </c>
      <c r="U293" s="548">
        <v>5.25</v>
      </c>
      <c r="V293" s="548">
        <v>0</v>
      </c>
      <c r="W293" s="123"/>
      <c r="X293" s="124">
        <f t="shared" si="5"/>
        <v>3.0198412698412702</v>
      </c>
      <c r="Y293" s="125">
        <f t="shared" si="6"/>
        <v>8.3884479717813067E-3</v>
      </c>
      <c r="Z293" s="634"/>
      <c r="AA293" s="673"/>
      <c r="AB293" s="672"/>
    </row>
    <row r="294" spans="1:28" ht="13.9" customHeight="1" thickBot="1" x14ac:dyDescent="0.25">
      <c r="A294" s="267"/>
      <c r="B294" s="406"/>
      <c r="C294" s="449"/>
      <c r="D294" s="268"/>
      <c r="E294" s="269"/>
      <c r="F294" s="184"/>
      <c r="G294" s="70"/>
      <c r="H294" s="242">
        <v>37</v>
      </c>
      <c r="I294" s="76"/>
      <c r="J294" s="70">
        <v>250</v>
      </c>
      <c r="K294" s="559"/>
      <c r="L294" s="559"/>
      <c r="M294" s="559"/>
      <c r="N294" s="72"/>
      <c r="O294" s="73"/>
      <c r="P294" s="74"/>
      <c r="Q294" s="74"/>
      <c r="R294" s="75" t="s">
        <v>200</v>
      </c>
      <c r="S294" s="70">
        <v>250</v>
      </c>
      <c r="T294" s="559">
        <v>17.142857142857142</v>
      </c>
      <c r="U294" s="559">
        <v>7.3500000000000005</v>
      </c>
      <c r="V294" s="559">
        <v>13.65</v>
      </c>
      <c r="W294" s="72"/>
      <c r="X294" s="73">
        <f t="shared" si="5"/>
        <v>12.714285714285715</v>
      </c>
      <c r="Y294" s="74">
        <f t="shared" si="6"/>
        <v>3.5317460317460324E-2</v>
      </c>
      <c r="Z294" s="646"/>
      <c r="AA294" s="673"/>
      <c r="AB294" s="672"/>
    </row>
    <row r="295" spans="1:28" s="7" customFormat="1" ht="13.9" customHeight="1" x14ac:dyDescent="0.2">
      <c r="A295" s="260">
        <v>43035</v>
      </c>
      <c r="B295" s="403">
        <v>0.84791666666666676</v>
      </c>
      <c r="C295" s="454">
        <v>0</v>
      </c>
      <c r="D295" s="263">
        <f>(MAX(K295:M295))/J295/1.44</f>
        <v>0.62416666666666676</v>
      </c>
      <c r="E295" s="264"/>
      <c r="F295" s="181" t="s">
        <v>1909</v>
      </c>
      <c r="G295" s="69" t="s">
        <v>3126</v>
      </c>
      <c r="H295" s="240">
        <v>38</v>
      </c>
      <c r="I295" s="35" t="s">
        <v>685</v>
      </c>
      <c r="J295" s="34">
        <v>250</v>
      </c>
      <c r="K295" s="367">
        <v>224.70000000000002</v>
      </c>
      <c r="L295" s="367">
        <v>220</v>
      </c>
      <c r="M295" s="367">
        <v>212.10000000000002</v>
      </c>
      <c r="N295" s="36" t="s">
        <v>4103</v>
      </c>
      <c r="O295" s="37">
        <f t="shared" si="2"/>
        <v>218.93333333333337</v>
      </c>
      <c r="P295" s="38">
        <f t="shared" si="3"/>
        <v>0.60814814814814822</v>
      </c>
      <c r="Q295" s="77" t="s">
        <v>492</v>
      </c>
      <c r="R295" s="40"/>
      <c r="S295" s="81"/>
      <c r="T295" s="367">
        <v>0</v>
      </c>
      <c r="U295" s="367">
        <v>0</v>
      </c>
      <c r="V295" s="367">
        <v>0</v>
      </c>
      <c r="W295" s="36"/>
      <c r="X295" s="37"/>
      <c r="Y295" s="38"/>
      <c r="Z295" s="645"/>
      <c r="AA295" s="671">
        <f>P295+Y295</f>
        <v>0.60814814814814822</v>
      </c>
      <c r="AB295" s="671">
        <f t="shared" si="18"/>
        <v>65.145370370370358</v>
      </c>
    </row>
    <row r="296" spans="1:28" ht="13.15" customHeight="1" x14ac:dyDescent="0.2">
      <c r="A296" s="265"/>
      <c r="B296" s="405"/>
      <c r="C296" s="448"/>
      <c r="D296" s="266"/>
      <c r="E296" s="266"/>
      <c r="F296" s="182"/>
      <c r="G296" s="24"/>
      <c r="H296" s="241">
        <v>38</v>
      </c>
      <c r="I296" s="22" t="s">
        <v>2751</v>
      </c>
      <c r="J296" s="24">
        <v>250</v>
      </c>
      <c r="K296" s="371">
        <v>0</v>
      </c>
      <c r="L296" s="371">
        <v>0</v>
      </c>
      <c r="M296" s="371">
        <v>0</v>
      </c>
      <c r="N296" s="21"/>
      <c r="O296" s="37">
        <f>(K296+L296+M296)/3</f>
        <v>0</v>
      </c>
      <c r="P296" s="38">
        <f>O296/J296/1.44</f>
        <v>0</v>
      </c>
      <c r="Q296" s="26"/>
      <c r="R296" s="28"/>
      <c r="S296" s="30"/>
      <c r="T296" s="371">
        <v>0</v>
      </c>
      <c r="U296" s="371">
        <v>0</v>
      </c>
      <c r="V296" s="371">
        <v>0</v>
      </c>
      <c r="W296" s="21"/>
      <c r="X296" s="25"/>
      <c r="Y296" s="26"/>
      <c r="Z296" s="428"/>
      <c r="AA296" s="673"/>
      <c r="AB296" s="672"/>
    </row>
    <row r="297" spans="1:28" ht="13.15" customHeight="1" x14ac:dyDescent="0.2">
      <c r="A297" s="265"/>
      <c r="B297" s="405"/>
      <c r="C297" s="448"/>
      <c r="D297" s="266"/>
      <c r="E297" s="266"/>
      <c r="F297" s="182"/>
      <c r="G297" s="24"/>
      <c r="H297" s="241">
        <v>38</v>
      </c>
      <c r="I297" s="22" t="s">
        <v>2752</v>
      </c>
      <c r="J297" s="24">
        <v>250</v>
      </c>
      <c r="K297" s="371">
        <v>0</v>
      </c>
      <c r="L297" s="371">
        <v>0</v>
      </c>
      <c r="M297" s="371">
        <v>0</v>
      </c>
      <c r="N297" s="21"/>
      <c r="O297" s="37">
        <f>(K297+L297+M297)/3</f>
        <v>0</v>
      </c>
      <c r="P297" s="38">
        <f>O297/J297/1.44</f>
        <v>0</v>
      </c>
      <c r="Q297" s="26"/>
      <c r="R297" s="28"/>
      <c r="S297" s="30"/>
      <c r="T297" s="371">
        <v>0</v>
      </c>
      <c r="U297" s="371">
        <v>0</v>
      </c>
      <c r="V297" s="371">
        <v>0</v>
      </c>
      <c r="W297" s="21"/>
      <c r="X297" s="25"/>
      <c r="Y297" s="26"/>
      <c r="Z297" s="428"/>
      <c r="AA297" s="673"/>
      <c r="AB297" s="672"/>
    </row>
    <row r="298" spans="1:28" ht="13.15" customHeight="1" x14ac:dyDescent="0.2">
      <c r="A298" s="265"/>
      <c r="B298" s="405"/>
      <c r="C298" s="448"/>
      <c r="D298" s="266"/>
      <c r="E298" s="266"/>
      <c r="F298" s="182"/>
      <c r="G298" s="24"/>
      <c r="H298" s="241">
        <v>38</v>
      </c>
      <c r="I298" s="22" t="s">
        <v>82</v>
      </c>
      <c r="J298" s="24">
        <v>250</v>
      </c>
      <c r="K298" s="371">
        <v>0</v>
      </c>
      <c r="L298" s="371">
        <v>0</v>
      </c>
      <c r="M298" s="371">
        <v>0</v>
      </c>
      <c r="N298" s="21"/>
      <c r="O298" s="37">
        <f>(K298+L298+M298)/3</f>
        <v>0</v>
      </c>
      <c r="P298" s="38">
        <f>O298/J298/1.44</f>
        <v>0</v>
      </c>
      <c r="Q298" s="26"/>
      <c r="R298" s="28"/>
      <c r="S298" s="30"/>
      <c r="T298" s="371">
        <v>0</v>
      </c>
      <c r="U298" s="371">
        <v>0</v>
      </c>
      <c r="V298" s="371">
        <v>0</v>
      </c>
      <c r="W298" s="21"/>
      <c r="X298" s="25"/>
      <c r="Y298" s="26"/>
      <c r="Z298" s="428"/>
      <c r="AA298" s="673"/>
      <c r="AB298" s="672"/>
    </row>
    <row r="299" spans="1:28" ht="13.5" customHeight="1" x14ac:dyDescent="0.2">
      <c r="A299" s="265"/>
      <c r="B299" s="405"/>
      <c r="C299" s="448"/>
      <c r="D299" s="266"/>
      <c r="E299" s="266"/>
      <c r="F299" s="182"/>
      <c r="G299" s="24"/>
      <c r="H299" s="241">
        <v>38</v>
      </c>
      <c r="I299" s="22" t="s">
        <v>83</v>
      </c>
      <c r="J299" s="24">
        <v>250</v>
      </c>
      <c r="K299" s="371">
        <v>0</v>
      </c>
      <c r="L299" s="371">
        <v>0</v>
      </c>
      <c r="M299" s="371">
        <v>0</v>
      </c>
      <c r="N299" s="21"/>
      <c r="O299" s="37">
        <f>(K299+L299+M299)/3</f>
        <v>0</v>
      </c>
      <c r="P299" s="38">
        <f>O299/J299/1.44</f>
        <v>0</v>
      </c>
      <c r="Q299" s="26"/>
      <c r="R299" s="28"/>
      <c r="S299" s="30"/>
      <c r="T299" s="371">
        <v>0</v>
      </c>
      <c r="U299" s="371">
        <v>0</v>
      </c>
      <c r="V299" s="371">
        <v>0</v>
      </c>
      <c r="W299" s="21"/>
      <c r="X299" s="25"/>
      <c r="Y299" s="26"/>
      <c r="Z299" s="428"/>
      <c r="AA299" s="673"/>
      <c r="AB299" s="672"/>
    </row>
    <row r="300" spans="1:28" ht="13.15" customHeight="1" x14ac:dyDescent="0.2">
      <c r="A300" s="265"/>
      <c r="B300" s="405"/>
      <c r="C300" s="448"/>
      <c r="D300" s="266"/>
      <c r="E300" s="266"/>
      <c r="F300" s="182"/>
      <c r="G300" s="24"/>
      <c r="H300" s="241">
        <v>38</v>
      </c>
      <c r="I300" s="22" t="s">
        <v>84</v>
      </c>
      <c r="J300" s="24">
        <v>250</v>
      </c>
      <c r="K300" s="371">
        <v>0</v>
      </c>
      <c r="L300" s="371">
        <v>0</v>
      </c>
      <c r="M300" s="371">
        <v>0</v>
      </c>
      <c r="N300" s="21"/>
      <c r="O300" s="37">
        <f>(K300+L300+M300)/3</f>
        <v>0</v>
      </c>
      <c r="P300" s="38">
        <f>O300/J300/1.44</f>
        <v>0</v>
      </c>
      <c r="Q300" s="26"/>
      <c r="R300" s="28"/>
      <c r="S300" s="30"/>
      <c r="T300" s="371">
        <v>0</v>
      </c>
      <c r="U300" s="371">
        <v>0</v>
      </c>
      <c r="V300" s="371">
        <v>0</v>
      </c>
      <c r="W300" s="21"/>
      <c r="X300" s="25"/>
      <c r="Y300" s="26"/>
      <c r="Z300" s="428"/>
      <c r="AA300" s="673"/>
      <c r="AB300" s="672"/>
    </row>
    <row r="301" spans="1:28" ht="13.15" customHeight="1" x14ac:dyDescent="0.2">
      <c r="A301" s="265"/>
      <c r="B301" s="405"/>
      <c r="C301" s="448"/>
      <c r="D301" s="266"/>
      <c r="E301" s="266"/>
      <c r="F301" s="182"/>
      <c r="G301" s="24"/>
      <c r="H301" s="241">
        <v>38</v>
      </c>
      <c r="I301" s="22" t="s">
        <v>193</v>
      </c>
      <c r="J301" s="24">
        <v>250</v>
      </c>
      <c r="K301" s="371">
        <v>0</v>
      </c>
      <c r="L301" s="371">
        <v>0</v>
      </c>
      <c r="M301" s="371">
        <v>0</v>
      </c>
      <c r="N301" s="21"/>
      <c r="O301" s="25"/>
      <c r="P301" s="26"/>
      <c r="Q301" s="26"/>
      <c r="R301" s="28"/>
      <c r="S301" s="30"/>
      <c r="T301" s="371">
        <v>0</v>
      </c>
      <c r="U301" s="371">
        <v>0</v>
      </c>
      <c r="V301" s="371">
        <v>0</v>
      </c>
      <c r="W301" s="21"/>
      <c r="X301" s="25"/>
      <c r="Y301" s="26"/>
      <c r="Z301" s="428"/>
      <c r="AA301" s="673"/>
      <c r="AB301" s="672"/>
    </row>
    <row r="302" spans="1:28" ht="13.15" customHeight="1" x14ac:dyDescent="0.2">
      <c r="A302" s="265"/>
      <c r="B302" s="405"/>
      <c r="C302" s="448"/>
      <c r="D302" s="266"/>
      <c r="E302" s="266"/>
      <c r="F302" s="182"/>
      <c r="G302" s="24"/>
      <c r="H302" s="241">
        <v>38</v>
      </c>
      <c r="I302" s="22" t="s">
        <v>85</v>
      </c>
      <c r="J302" s="24">
        <v>250</v>
      </c>
      <c r="K302" s="371">
        <v>0</v>
      </c>
      <c r="L302" s="371">
        <v>0</v>
      </c>
      <c r="M302" s="371">
        <v>0</v>
      </c>
      <c r="N302" s="21"/>
      <c r="O302" s="25">
        <f t="shared" si="2"/>
        <v>0</v>
      </c>
      <c r="P302" s="26">
        <f t="shared" si="3"/>
        <v>0</v>
      </c>
      <c r="Q302" s="26"/>
      <c r="R302" s="28"/>
      <c r="S302" s="30"/>
      <c r="T302" s="371">
        <v>0</v>
      </c>
      <c r="U302" s="371">
        <v>0</v>
      </c>
      <c r="V302" s="371">
        <v>0</v>
      </c>
      <c r="W302" s="21"/>
      <c r="X302" s="25"/>
      <c r="Y302" s="26"/>
      <c r="Z302" s="428"/>
      <c r="AA302" s="673"/>
      <c r="AB302" s="672"/>
    </row>
    <row r="303" spans="1:28" ht="13.9" customHeight="1" thickBot="1" x14ac:dyDescent="0.25">
      <c r="A303" s="267"/>
      <c r="B303" s="406"/>
      <c r="C303" s="449"/>
      <c r="D303" s="268"/>
      <c r="E303" s="269"/>
      <c r="F303" s="184"/>
      <c r="G303" s="70"/>
      <c r="H303" s="242">
        <v>38</v>
      </c>
      <c r="I303" s="76" t="s">
        <v>86</v>
      </c>
      <c r="J303" s="70">
        <v>250</v>
      </c>
      <c r="K303" s="559">
        <v>0</v>
      </c>
      <c r="L303" s="559">
        <v>0</v>
      </c>
      <c r="M303" s="559">
        <v>0</v>
      </c>
      <c r="N303" s="72"/>
      <c r="O303" s="73"/>
      <c r="P303" s="74"/>
      <c r="Q303" s="74"/>
      <c r="R303" s="75"/>
      <c r="S303" s="78"/>
      <c r="T303" s="559">
        <v>0</v>
      </c>
      <c r="U303" s="559">
        <v>0</v>
      </c>
      <c r="V303" s="559">
        <v>0</v>
      </c>
      <c r="W303" s="72"/>
      <c r="X303" s="73"/>
      <c r="Y303" s="74"/>
      <c r="Z303" s="646"/>
      <c r="AA303" s="676"/>
      <c r="AB303" s="674"/>
    </row>
    <row r="304" spans="1:28" s="7" customFormat="1" ht="13.9" customHeight="1" x14ac:dyDescent="0.2">
      <c r="A304" s="270">
        <v>43039</v>
      </c>
      <c r="B304" s="407">
        <v>0.85555555555555562</v>
      </c>
      <c r="C304" s="450">
        <v>-2</v>
      </c>
      <c r="D304" s="263">
        <f>(MAX(K304:M304))/J304/1.44</f>
        <v>0.6015625</v>
      </c>
      <c r="E304" s="264">
        <f>(MAX(T304:V304))/S304/1.44</f>
        <v>0.2533854166666667</v>
      </c>
      <c r="F304" s="181" t="s">
        <v>1909</v>
      </c>
      <c r="G304" s="69" t="s">
        <v>3136</v>
      </c>
      <c r="H304" s="240">
        <v>39</v>
      </c>
      <c r="I304" s="35" t="s">
        <v>685</v>
      </c>
      <c r="J304" s="34">
        <v>400</v>
      </c>
      <c r="K304" s="367">
        <v>346.5</v>
      </c>
      <c r="L304" s="367">
        <v>220.95238095238093</v>
      </c>
      <c r="M304" s="367">
        <v>329.7</v>
      </c>
      <c r="N304" s="36" t="s">
        <v>4403</v>
      </c>
      <c r="O304" s="37"/>
      <c r="P304" s="38"/>
      <c r="Q304" s="39" t="s">
        <v>495</v>
      </c>
      <c r="R304" s="40" t="s">
        <v>686</v>
      </c>
      <c r="S304" s="36">
        <v>400</v>
      </c>
      <c r="T304" s="367">
        <v>79.047619047619051</v>
      </c>
      <c r="U304" s="367">
        <v>96.600000000000009</v>
      </c>
      <c r="V304" s="367">
        <v>145.95000000000002</v>
      </c>
      <c r="W304" s="36" t="s">
        <v>3834</v>
      </c>
      <c r="X304" s="37">
        <f t="shared" si="5"/>
        <v>107.19920634920636</v>
      </c>
      <c r="Y304" s="38">
        <f t="shared" si="6"/>
        <v>0.18610973324514996</v>
      </c>
      <c r="Z304" s="645"/>
      <c r="AA304" s="672">
        <f>P304+Y304</f>
        <v>0.18610973324514996</v>
      </c>
      <c r="AB304" s="672">
        <f t="shared" si="18"/>
        <v>432.98962191358021</v>
      </c>
    </row>
    <row r="305" spans="1:28" ht="13.15" customHeight="1" x14ac:dyDescent="0.2">
      <c r="A305" s="265"/>
      <c r="B305" s="405"/>
      <c r="C305" s="448"/>
      <c r="D305" s="266"/>
      <c r="E305" s="266"/>
      <c r="F305" s="182"/>
      <c r="G305" s="24"/>
      <c r="H305" s="241">
        <v>39</v>
      </c>
      <c r="I305" s="22" t="s">
        <v>59</v>
      </c>
      <c r="J305" s="24">
        <v>400</v>
      </c>
      <c r="K305" s="371">
        <v>37.800000000000004</v>
      </c>
      <c r="L305" s="371">
        <v>40.952380952380949</v>
      </c>
      <c r="M305" s="371">
        <v>27.3</v>
      </c>
      <c r="N305" s="21"/>
      <c r="O305" s="25">
        <f t="shared" si="2"/>
        <v>35.350793650793648</v>
      </c>
      <c r="P305" s="26">
        <f t="shared" si="3"/>
        <v>6.1372905643738977E-2</v>
      </c>
      <c r="Q305" s="26"/>
      <c r="R305" s="28" t="s">
        <v>1622</v>
      </c>
      <c r="S305" s="21">
        <v>400</v>
      </c>
      <c r="T305" s="371">
        <v>0</v>
      </c>
      <c r="U305" s="371">
        <v>0</v>
      </c>
      <c r="V305" s="371">
        <v>0</v>
      </c>
      <c r="W305" s="21"/>
      <c r="X305" s="25">
        <f t="shared" si="5"/>
        <v>0</v>
      </c>
      <c r="Y305" s="26">
        <f t="shared" si="6"/>
        <v>0</v>
      </c>
      <c r="Z305" s="428"/>
      <c r="AA305" s="673"/>
      <c r="AB305" s="672"/>
    </row>
    <row r="306" spans="1:28" ht="13.15" customHeight="1" x14ac:dyDescent="0.2">
      <c r="A306" s="265"/>
      <c r="B306" s="405"/>
      <c r="C306" s="448"/>
      <c r="D306" s="266"/>
      <c r="E306" s="266"/>
      <c r="F306" s="182"/>
      <c r="G306" s="24"/>
      <c r="H306" s="241">
        <v>39</v>
      </c>
      <c r="I306" s="22" t="s">
        <v>60</v>
      </c>
      <c r="J306" s="24">
        <v>400</v>
      </c>
      <c r="K306" s="371">
        <v>2.1</v>
      </c>
      <c r="L306" s="371">
        <v>3.8095238095238093</v>
      </c>
      <c r="M306" s="371">
        <v>7.3500000000000005</v>
      </c>
      <c r="N306" s="21"/>
      <c r="O306" s="25">
        <f t="shared" si="2"/>
        <v>4.4198412698412701</v>
      </c>
      <c r="P306" s="26">
        <f t="shared" si="3"/>
        <v>7.6733355379188725E-3</v>
      </c>
      <c r="Q306" s="26"/>
      <c r="R306" s="28" t="s">
        <v>3249</v>
      </c>
      <c r="S306" s="21">
        <v>400</v>
      </c>
      <c r="T306" s="371">
        <v>22.857142857142858</v>
      </c>
      <c r="U306" s="371">
        <v>40.950000000000003</v>
      </c>
      <c r="V306" s="371">
        <v>22.05</v>
      </c>
      <c r="W306" s="21"/>
      <c r="X306" s="25">
        <f t="shared" si="5"/>
        <v>28.61904761904762</v>
      </c>
      <c r="Y306" s="26">
        <f t="shared" si="6"/>
        <v>4.9685846560846569E-2</v>
      </c>
      <c r="Z306" s="428"/>
      <c r="AA306" s="673"/>
      <c r="AB306" s="672"/>
    </row>
    <row r="307" spans="1:28" ht="13.15" customHeight="1" x14ac:dyDescent="0.2">
      <c r="A307" s="265"/>
      <c r="B307" s="405"/>
      <c r="C307" s="448"/>
      <c r="D307" s="266"/>
      <c r="E307" s="266"/>
      <c r="F307" s="182"/>
      <c r="G307" s="24"/>
      <c r="H307" s="241">
        <v>39</v>
      </c>
      <c r="I307" s="22" t="s">
        <v>61</v>
      </c>
      <c r="J307" s="24">
        <v>400</v>
      </c>
      <c r="K307" s="371">
        <v>15.75</v>
      </c>
      <c r="L307" s="371">
        <v>7.6190476190476186</v>
      </c>
      <c r="M307" s="371">
        <v>17.850000000000001</v>
      </c>
      <c r="N307" s="21"/>
      <c r="O307" s="25">
        <f t="shared" si="2"/>
        <v>13.739682539682541</v>
      </c>
      <c r="P307" s="26">
        <f t="shared" si="3"/>
        <v>2.385361552028219E-2</v>
      </c>
      <c r="Q307" s="26"/>
      <c r="R307" s="28" t="s">
        <v>620</v>
      </c>
      <c r="S307" s="21">
        <v>400</v>
      </c>
      <c r="T307" s="371">
        <v>0</v>
      </c>
      <c r="U307" s="371">
        <v>0</v>
      </c>
      <c r="V307" s="371">
        <v>0</v>
      </c>
      <c r="W307" s="21"/>
      <c r="X307" s="25">
        <f t="shared" si="5"/>
        <v>0</v>
      </c>
      <c r="Y307" s="26">
        <f t="shared" si="6"/>
        <v>0</v>
      </c>
      <c r="Z307" s="428"/>
      <c r="AA307" s="673"/>
      <c r="AB307" s="672"/>
    </row>
    <row r="308" spans="1:28" ht="13.15" customHeight="1" x14ac:dyDescent="0.2">
      <c r="A308" s="265"/>
      <c r="B308" s="405"/>
      <c r="C308" s="448"/>
      <c r="D308" s="266"/>
      <c r="E308" s="266"/>
      <c r="F308" s="182"/>
      <c r="G308" s="24"/>
      <c r="H308" s="241">
        <v>39</v>
      </c>
      <c r="I308" s="22" t="s">
        <v>3248</v>
      </c>
      <c r="J308" s="24">
        <v>400</v>
      </c>
      <c r="K308" s="371">
        <v>198.45000000000002</v>
      </c>
      <c r="L308" s="371">
        <v>139.04761904761904</v>
      </c>
      <c r="M308" s="371">
        <v>201.60000000000002</v>
      </c>
      <c r="N308" s="21"/>
      <c r="O308" s="25">
        <f t="shared" si="2"/>
        <v>179.69920634920638</v>
      </c>
      <c r="P308" s="26">
        <f t="shared" si="3"/>
        <v>0.31197778880070554</v>
      </c>
      <c r="Q308" s="26"/>
      <c r="R308" s="28" t="s">
        <v>1996</v>
      </c>
      <c r="S308" s="21">
        <v>400</v>
      </c>
      <c r="T308" s="371">
        <v>5.7142857142857144</v>
      </c>
      <c r="U308" s="371">
        <v>0</v>
      </c>
      <c r="V308" s="371">
        <v>81.900000000000006</v>
      </c>
      <c r="W308" s="21"/>
      <c r="X308" s="25">
        <f t="shared" si="5"/>
        <v>29.204761904761906</v>
      </c>
      <c r="Y308" s="26">
        <f t="shared" si="6"/>
        <v>5.0702711640211645E-2</v>
      </c>
      <c r="Z308" s="428"/>
      <c r="AA308" s="673"/>
      <c r="AB308" s="672"/>
    </row>
    <row r="309" spans="1:28" ht="13.15" customHeight="1" x14ac:dyDescent="0.2">
      <c r="A309" s="265"/>
      <c r="B309" s="405"/>
      <c r="C309" s="448"/>
      <c r="D309" s="266"/>
      <c r="E309" s="266"/>
      <c r="F309" s="182"/>
      <c r="G309" s="24"/>
      <c r="H309" s="241">
        <v>39</v>
      </c>
      <c r="I309" s="23" t="s">
        <v>622</v>
      </c>
      <c r="J309" s="24">
        <v>400</v>
      </c>
      <c r="K309" s="371">
        <v>8.4</v>
      </c>
      <c r="L309" s="371">
        <v>11.428571428571429</v>
      </c>
      <c r="M309" s="371">
        <v>15.75</v>
      </c>
      <c r="N309" s="21"/>
      <c r="O309" s="25">
        <f t="shared" si="2"/>
        <v>11.859523809523809</v>
      </c>
      <c r="P309" s="26">
        <f t="shared" si="3"/>
        <v>2.0589451058201057E-2</v>
      </c>
      <c r="Q309" s="26"/>
      <c r="R309" s="28" t="s">
        <v>1997</v>
      </c>
      <c r="S309" s="21">
        <v>400</v>
      </c>
      <c r="T309" s="371">
        <v>11.428571428571429</v>
      </c>
      <c r="U309" s="371">
        <v>0</v>
      </c>
      <c r="V309" s="371">
        <v>0</v>
      </c>
      <c r="W309" s="21"/>
      <c r="X309" s="25">
        <f t="shared" si="5"/>
        <v>3.8095238095238098</v>
      </c>
      <c r="Y309" s="26">
        <f t="shared" si="6"/>
        <v>6.6137566137566143E-3</v>
      </c>
      <c r="Z309" s="428"/>
      <c r="AA309" s="673"/>
      <c r="AB309" s="672"/>
    </row>
    <row r="310" spans="1:28" ht="13.15" customHeight="1" x14ac:dyDescent="0.2">
      <c r="A310" s="265"/>
      <c r="B310" s="405"/>
      <c r="C310" s="448"/>
      <c r="D310" s="266"/>
      <c r="E310" s="266"/>
      <c r="F310" s="182"/>
      <c r="G310" s="24"/>
      <c r="H310" s="241">
        <v>39</v>
      </c>
      <c r="I310" s="22" t="s">
        <v>193</v>
      </c>
      <c r="J310" s="24">
        <v>400</v>
      </c>
      <c r="K310" s="371">
        <v>0</v>
      </c>
      <c r="L310" s="371">
        <v>0</v>
      </c>
      <c r="M310" s="371">
        <v>0</v>
      </c>
      <c r="N310" s="21"/>
      <c r="O310" s="25">
        <f t="shared" si="2"/>
        <v>0</v>
      </c>
      <c r="P310" s="26">
        <f t="shared" si="3"/>
        <v>0</v>
      </c>
      <c r="Q310" s="26"/>
      <c r="R310" s="33" t="s">
        <v>1035</v>
      </c>
      <c r="S310" s="21">
        <v>400</v>
      </c>
      <c r="T310" s="371">
        <v>0</v>
      </c>
      <c r="U310" s="371">
        <v>0</v>
      </c>
      <c r="V310" s="371">
        <v>0</v>
      </c>
      <c r="W310" s="21"/>
      <c r="X310" s="25">
        <f t="shared" si="5"/>
        <v>0</v>
      </c>
      <c r="Y310" s="26">
        <f t="shared" si="6"/>
        <v>0</v>
      </c>
      <c r="Z310" s="428"/>
      <c r="AA310" s="673"/>
      <c r="AB310" s="672"/>
    </row>
    <row r="311" spans="1:28" ht="13.15" customHeight="1" x14ac:dyDescent="0.2">
      <c r="A311" s="265"/>
      <c r="B311" s="405"/>
      <c r="C311" s="448"/>
      <c r="D311" s="266"/>
      <c r="E311" s="266"/>
      <c r="F311" s="182"/>
      <c r="G311" s="24"/>
      <c r="H311" s="241">
        <v>39</v>
      </c>
      <c r="I311" s="22" t="s">
        <v>1037</v>
      </c>
      <c r="J311" s="24">
        <v>400</v>
      </c>
      <c r="K311" s="371">
        <v>16.8</v>
      </c>
      <c r="L311" s="371">
        <v>19.047619047619047</v>
      </c>
      <c r="M311" s="371">
        <v>23.1</v>
      </c>
      <c r="N311" s="21"/>
      <c r="O311" s="25">
        <f t="shared" si="2"/>
        <v>19.649206349206349</v>
      </c>
      <c r="P311" s="26">
        <f t="shared" si="3"/>
        <v>3.4113205467372135E-2</v>
      </c>
      <c r="Q311" s="26"/>
      <c r="R311" s="28" t="s">
        <v>1995</v>
      </c>
      <c r="S311" s="21">
        <v>400</v>
      </c>
      <c r="T311" s="371">
        <v>17.142857142857142</v>
      </c>
      <c r="U311" s="371">
        <v>44.1</v>
      </c>
      <c r="V311" s="371">
        <v>28.35</v>
      </c>
      <c r="W311" s="21"/>
      <c r="X311" s="25">
        <f t="shared" si="5"/>
        <v>29.864285714285717</v>
      </c>
      <c r="Y311" s="26">
        <f t="shared" si="6"/>
        <v>5.1847718253968257E-2</v>
      </c>
      <c r="Z311" s="428"/>
      <c r="AA311" s="673"/>
      <c r="AB311" s="672"/>
    </row>
    <row r="312" spans="1:28" ht="13.9" customHeight="1" thickBot="1" x14ac:dyDescent="0.25">
      <c r="A312" s="267"/>
      <c r="B312" s="406"/>
      <c r="C312" s="449"/>
      <c r="D312" s="268"/>
      <c r="E312" s="269"/>
      <c r="F312" s="184"/>
      <c r="G312" s="70"/>
      <c r="H312" s="242">
        <v>39</v>
      </c>
      <c r="I312" s="76" t="s">
        <v>1038</v>
      </c>
      <c r="J312" s="70">
        <v>400</v>
      </c>
      <c r="K312" s="559">
        <v>49.35</v>
      </c>
      <c r="L312" s="559">
        <v>36.19047619047619</v>
      </c>
      <c r="M312" s="559">
        <v>33.6</v>
      </c>
      <c r="N312" s="72"/>
      <c r="O312" s="73">
        <f t="shared" si="2"/>
        <v>39.713492063492062</v>
      </c>
      <c r="P312" s="74">
        <f t="shared" si="3"/>
        <v>6.8947034832451501E-2</v>
      </c>
      <c r="Q312" s="74"/>
      <c r="R312" s="75" t="s">
        <v>1039</v>
      </c>
      <c r="S312" s="72">
        <v>400</v>
      </c>
      <c r="T312" s="559">
        <v>6.6666666666666661</v>
      </c>
      <c r="U312" s="559">
        <v>10.5</v>
      </c>
      <c r="V312" s="559">
        <v>5.25</v>
      </c>
      <c r="W312" s="72"/>
      <c r="X312" s="73">
        <f t="shared" si="5"/>
        <v>7.4722222222222214</v>
      </c>
      <c r="Y312" s="74">
        <f t="shared" si="6"/>
        <v>1.2972608024691358E-2</v>
      </c>
      <c r="Z312" s="646"/>
      <c r="AA312" s="673"/>
      <c r="AB312" s="672"/>
    </row>
    <row r="313" spans="1:28" s="7" customFormat="1" ht="13.9" customHeight="1" x14ac:dyDescent="0.2">
      <c r="A313" s="270">
        <v>43035</v>
      </c>
      <c r="B313" s="407">
        <v>0.81597222222222221</v>
      </c>
      <c r="C313" s="450">
        <v>1</v>
      </c>
      <c r="D313" s="263">
        <f>(MAX(K313:M313))/J313/1.44</f>
        <v>0.18958333333333335</v>
      </c>
      <c r="E313" s="264">
        <f>(MAX(T313:V313))/S313/1.44</f>
        <v>0.26250000000000007</v>
      </c>
      <c r="F313" s="181" t="s">
        <v>1909</v>
      </c>
      <c r="G313" s="69" t="s">
        <v>3136</v>
      </c>
      <c r="H313" s="240">
        <v>40</v>
      </c>
      <c r="I313" s="35" t="s">
        <v>685</v>
      </c>
      <c r="J313" s="34">
        <v>400</v>
      </c>
      <c r="K313" s="367">
        <v>109.2</v>
      </c>
      <c r="L313" s="367">
        <v>96.19047619047619</v>
      </c>
      <c r="M313" s="367">
        <v>96.600000000000009</v>
      </c>
      <c r="N313" s="36" t="s">
        <v>4162</v>
      </c>
      <c r="O313" s="37">
        <f t="shared" si="2"/>
        <v>100.66349206349207</v>
      </c>
      <c r="P313" s="38">
        <f t="shared" si="3"/>
        <v>0.17476300705467376</v>
      </c>
      <c r="Q313" s="39" t="s">
        <v>496</v>
      </c>
      <c r="R313" s="40" t="s">
        <v>686</v>
      </c>
      <c r="S313" s="34">
        <v>400</v>
      </c>
      <c r="T313" s="367">
        <v>122.85714285714285</v>
      </c>
      <c r="U313" s="367">
        <v>151.20000000000002</v>
      </c>
      <c r="V313" s="367">
        <v>128.1</v>
      </c>
      <c r="W313" s="36" t="s">
        <v>4009</v>
      </c>
      <c r="X313" s="37">
        <f t="shared" si="5"/>
        <v>134.05238095238096</v>
      </c>
      <c r="Y313" s="38">
        <f t="shared" si="6"/>
        <v>0.23272982804232809</v>
      </c>
      <c r="Z313" s="653" t="s">
        <v>493</v>
      </c>
      <c r="AA313" s="671">
        <f>P313+Y313</f>
        <v>0.40749283509700185</v>
      </c>
      <c r="AB313" s="671">
        <f t="shared" si="18"/>
        <v>315.213811728395</v>
      </c>
    </row>
    <row r="314" spans="1:28" ht="13.15" customHeight="1" x14ac:dyDescent="0.2">
      <c r="A314" s="265"/>
      <c r="B314" s="405"/>
      <c r="C314" s="448"/>
      <c r="D314" s="266"/>
      <c r="E314" s="266"/>
      <c r="F314" s="182"/>
      <c r="G314" s="24"/>
      <c r="H314" s="241">
        <v>40</v>
      </c>
      <c r="I314" s="22" t="s">
        <v>2641</v>
      </c>
      <c r="J314" s="24">
        <v>400</v>
      </c>
      <c r="K314" s="371">
        <v>3.1500000000000004</v>
      </c>
      <c r="L314" s="371">
        <v>0.95238095238095233</v>
      </c>
      <c r="M314" s="371">
        <v>0</v>
      </c>
      <c r="N314" s="21"/>
      <c r="O314" s="25">
        <f t="shared" si="2"/>
        <v>1.3674603174603177</v>
      </c>
      <c r="P314" s="26">
        <f t="shared" si="3"/>
        <v>2.3740630511463853E-3</v>
      </c>
      <c r="Q314" s="26"/>
      <c r="R314" s="33" t="s">
        <v>2643</v>
      </c>
      <c r="S314" s="24">
        <v>400</v>
      </c>
      <c r="T314" s="371">
        <v>0</v>
      </c>
      <c r="U314" s="371">
        <v>0</v>
      </c>
      <c r="V314" s="371">
        <v>0</v>
      </c>
      <c r="W314" s="21"/>
      <c r="X314" s="25">
        <f t="shared" si="5"/>
        <v>0</v>
      </c>
      <c r="Y314" s="26">
        <f t="shared" si="6"/>
        <v>0</v>
      </c>
      <c r="Z314" s="428"/>
      <c r="AA314" s="673"/>
      <c r="AB314" s="672"/>
    </row>
    <row r="315" spans="1:28" ht="13.15" customHeight="1" x14ac:dyDescent="0.2">
      <c r="A315" s="265"/>
      <c r="B315" s="405"/>
      <c r="C315" s="448"/>
      <c r="D315" s="266"/>
      <c r="E315" s="266"/>
      <c r="F315" s="182"/>
      <c r="G315" s="24"/>
      <c r="H315" s="241">
        <v>40</v>
      </c>
      <c r="I315" s="22" t="s">
        <v>4244</v>
      </c>
      <c r="J315" s="24">
        <v>400</v>
      </c>
      <c r="K315" s="371">
        <v>3.1500000000000004</v>
      </c>
      <c r="L315" s="371">
        <v>8.5714285714285712</v>
      </c>
      <c r="M315" s="371">
        <v>0</v>
      </c>
      <c r="N315" s="21"/>
      <c r="O315" s="25">
        <f t="shared" si="2"/>
        <v>3.907142857142857</v>
      </c>
      <c r="P315" s="26">
        <f t="shared" si="3"/>
        <v>6.7832341269841272E-3</v>
      </c>
      <c r="Q315" s="26"/>
      <c r="R315" s="28" t="s">
        <v>2644</v>
      </c>
      <c r="S315" s="24">
        <v>400</v>
      </c>
      <c r="T315" s="371">
        <v>16.19047619047619</v>
      </c>
      <c r="U315" s="371">
        <v>13.65</v>
      </c>
      <c r="V315" s="371">
        <v>14.700000000000001</v>
      </c>
      <c r="W315" s="21"/>
      <c r="X315" s="25">
        <f t="shared" si="5"/>
        <v>14.846825396825396</v>
      </c>
      <c r="Y315" s="26">
        <f t="shared" si="6"/>
        <v>2.5775738536155203E-2</v>
      </c>
      <c r="Z315" s="428"/>
      <c r="AA315" s="673"/>
      <c r="AB315" s="672"/>
    </row>
    <row r="316" spans="1:28" ht="13.15" customHeight="1" x14ac:dyDescent="0.2">
      <c r="A316" s="265"/>
      <c r="B316" s="405"/>
      <c r="C316" s="448"/>
      <c r="D316" s="266"/>
      <c r="E316" s="266"/>
      <c r="F316" s="182"/>
      <c r="G316" s="24"/>
      <c r="H316" s="241">
        <v>40</v>
      </c>
      <c r="I316" s="22" t="s">
        <v>2206</v>
      </c>
      <c r="J316" s="24">
        <v>400</v>
      </c>
      <c r="K316" s="371">
        <v>19.95</v>
      </c>
      <c r="L316" s="371">
        <v>39.047619047619044</v>
      </c>
      <c r="M316" s="371">
        <v>44.1</v>
      </c>
      <c r="N316" s="21"/>
      <c r="O316" s="25">
        <f t="shared" si="2"/>
        <v>34.365873015873014</v>
      </c>
      <c r="P316" s="26">
        <f t="shared" si="3"/>
        <v>5.9662973985890655E-2</v>
      </c>
      <c r="Q316" s="26"/>
      <c r="R316" s="28" t="s">
        <v>3761</v>
      </c>
      <c r="S316" s="24">
        <v>400</v>
      </c>
      <c r="T316" s="371">
        <v>25.714285714285712</v>
      </c>
      <c r="U316" s="371">
        <v>19.95</v>
      </c>
      <c r="V316" s="371">
        <v>14.700000000000001</v>
      </c>
      <c r="W316" s="21"/>
      <c r="X316" s="25">
        <f>(T316+U316+V316)/3</f>
        <v>20.12142857142857</v>
      </c>
      <c r="Y316" s="26">
        <f t="shared" si="6"/>
        <v>3.4933035714285715E-2</v>
      </c>
      <c r="Z316" s="428"/>
      <c r="AA316" s="673"/>
      <c r="AB316" s="672"/>
    </row>
    <row r="317" spans="1:28" ht="13.15" customHeight="1" x14ac:dyDescent="0.2">
      <c r="A317" s="265"/>
      <c r="B317" s="405"/>
      <c r="C317" s="448"/>
      <c r="D317" s="266"/>
      <c r="E317" s="266"/>
      <c r="F317" s="182"/>
      <c r="G317" s="24"/>
      <c r="H317" s="241">
        <v>40</v>
      </c>
      <c r="I317" s="22" t="s">
        <v>2642</v>
      </c>
      <c r="J317" s="24">
        <v>400</v>
      </c>
      <c r="K317" s="371">
        <v>38.85</v>
      </c>
      <c r="L317" s="371">
        <v>19.047619047619047</v>
      </c>
      <c r="M317" s="371">
        <v>19.95</v>
      </c>
      <c r="N317" s="21"/>
      <c r="O317" s="25">
        <f t="shared" si="2"/>
        <v>25.949206349206349</v>
      </c>
      <c r="P317" s="26">
        <f t="shared" si="3"/>
        <v>4.5050705467372137E-2</v>
      </c>
      <c r="Q317" s="26"/>
      <c r="R317" s="28" t="s">
        <v>2645</v>
      </c>
      <c r="S317" s="24">
        <v>400</v>
      </c>
      <c r="T317" s="371">
        <v>0</v>
      </c>
      <c r="U317" s="371">
        <v>0</v>
      </c>
      <c r="V317" s="371">
        <v>0</v>
      </c>
      <c r="W317" s="21"/>
      <c r="X317" s="25">
        <f t="shared" si="5"/>
        <v>0</v>
      </c>
      <c r="Y317" s="26">
        <f t="shared" si="6"/>
        <v>0</v>
      </c>
      <c r="Z317" s="428"/>
      <c r="AA317" s="673"/>
      <c r="AB317" s="672"/>
    </row>
    <row r="318" spans="1:28" ht="13.15" customHeight="1" x14ac:dyDescent="0.2">
      <c r="A318" s="265"/>
      <c r="B318" s="405"/>
      <c r="C318" s="448"/>
      <c r="D318" s="266"/>
      <c r="E318" s="266"/>
      <c r="F318" s="182"/>
      <c r="G318" s="24"/>
      <c r="H318" s="241">
        <v>40</v>
      </c>
      <c r="I318" s="22" t="s">
        <v>3250</v>
      </c>
      <c r="J318" s="24">
        <v>400</v>
      </c>
      <c r="K318" s="371">
        <v>40.950000000000003</v>
      </c>
      <c r="L318" s="371">
        <v>32.38095238095238</v>
      </c>
      <c r="M318" s="371">
        <v>31.5</v>
      </c>
      <c r="N318" s="21"/>
      <c r="O318" s="25">
        <f t="shared" si="2"/>
        <v>34.943650793650797</v>
      </c>
      <c r="P318" s="26">
        <f t="shared" si="3"/>
        <v>6.0666060405643749E-2</v>
      </c>
      <c r="Q318" s="26"/>
      <c r="R318" s="28" t="s">
        <v>2646</v>
      </c>
      <c r="S318" s="24">
        <v>400</v>
      </c>
      <c r="T318" s="371">
        <v>54.285714285714285</v>
      </c>
      <c r="U318" s="371">
        <v>81.900000000000006</v>
      </c>
      <c r="V318" s="371">
        <v>61.95</v>
      </c>
      <c r="W318" s="21"/>
      <c r="X318" s="25">
        <f t="shared" si="5"/>
        <v>66.045238095238105</v>
      </c>
      <c r="Y318" s="26">
        <f t="shared" si="6"/>
        <v>0.11466187169312171</v>
      </c>
      <c r="Z318" s="428"/>
      <c r="AA318" s="673"/>
      <c r="AB318" s="672"/>
    </row>
    <row r="319" spans="1:28" ht="13.9" customHeight="1" thickBot="1" x14ac:dyDescent="0.25">
      <c r="A319" s="267"/>
      <c r="B319" s="406"/>
      <c r="C319" s="449"/>
      <c r="D319" s="268"/>
      <c r="E319" s="269"/>
      <c r="F319" s="184"/>
      <c r="G319" s="70"/>
      <c r="H319" s="242">
        <v>40</v>
      </c>
      <c r="I319" s="76"/>
      <c r="J319" s="70"/>
      <c r="K319" s="559"/>
      <c r="L319" s="559"/>
      <c r="M319" s="559"/>
      <c r="N319" s="72"/>
      <c r="O319" s="73"/>
      <c r="P319" s="74"/>
      <c r="Q319" s="74"/>
      <c r="R319" s="75" t="s">
        <v>2647</v>
      </c>
      <c r="S319" s="70">
        <v>400</v>
      </c>
      <c r="T319" s="559">
        <v>19.047619047619047</v>
      </c>
      <c r="U319" s="559">
        <v>23.1</v>
      </c>
      <c r="V319" s="559">
        <v>23.1</v>
      </c>
      <c r="W319" s="72"/>
      <c r="X319" s="73">
        <f t="shared" si="5"/>
        <v>21.74920634920635</v>
      </c>
      <c r="Y319" s="74">
        <f t="shared" si="6"/>
        <v>3.7759038800705476E-2</v>
      </c>
      <c r="Z319" s="646"/>
      <c r="AA319" s="676"/>
      <c r="AB319" s="674"/>
    </row>
    <row r="320" spans="1:28" s="7" customFormat="1" ht="13.9" customHeight="1" x14ac:dyDescent="0.2">
      <c r="A320" s="270">
        <v>43039</v>
      </c>
      <c r="B320" s="407">
        <v>0.8354166666666667</v>
      </c>
      <c r="C320" s="450">
        <v>-2</v>
      </c>
      <c r="D320" s="263">
        <f>(MAX(K320:M320))/J320/1.44</f>
        <v>0.5279166666666667</v>
      </c>
      <c r="E320" s="264">
        <f>(MAX(T320:V320))/S320/1.44</f>
        <v>0.83416666666666672</v>
      </c>
      <c r="F320" s="181" t="s">
        <v>1909</v>
      </c>
      <c r="G320" s="69" t="s">
        <v>3136</v>
      </c>
      <c r="H320" s="240">
        <v>41</v>
      </c>
      <c r="I320" s="35" t="s">
        <v>685</v>
      </c>
      <c r="J320" s="34">
        <v>250</v>
      </c>
      <c r="K320" s="367">
        <v>190.05</v>
      </c>
      <c r="L320" s="367">
        <v>120</v>
      </c>
      <c r="M320" s="367">
        <v>177.45000000000002</v>
      </c>
      <c r="N320" s="36" t="s">
        <v>3831</v>
      </c>
      <c r="O320" s="37">
        <f t="shared" si="2"/>
        <v>162.5</v>
      </c>
      <c r="P320" s="38">
        <f t="shared" si="3"/>
        <v>0.4513888888888889</v>
      </c>
      <c r="Q320" s="77" t="s">
        <v>983</v>
      </c>
      <c r="R320" s="40" t="s">
        <v>686</v>
      </c>
      <c r="S320" s="34">
        <v>250</v>
      </c>
      <c r="T320" s="367">
        <v>222.85714285714286</v>
      </c>
      <c r="U320" s="367">
        <v>239.4</v>
      </c>
      <c r="V320" s="367">
        <v>300.3</v>
      </c>
      <c r="W320" s="36" t="s">
        <v>3941</v>
      </c>
      <c r="X320" s="37">
        <f t="shared" si="5"/>
        <v>254.18571428571431</v>
      </c>
      <c r="Y320" s="38">
        <f t="shared" si="6"/>
        <v>0.70607142857142857</v>
      </c>
      <c r="Z320" s="645" t="s">
        <v>983</v>
      </c>
      <c r="AA320" s="672">
        <f>P320+Y320</f>
        <v>1.1574603174603175</v>
      </c>
      <c r="AB320" s="672">
        <f t="shared" si="18"/>
        <v>0</v>
      </c>
    </row>
    <row r="321" spans="1:28" ht="13.15" customHeight="1" x14ac:dyDescent="0.2">
      <c r="A321" s="265"/>
      <c r="B321" s="405"/>
      <c r="C321" s="448"/>
      <c r="D321" s="266"/>
      <c r="E321" s="266"/>
      <c r="F321" s="182"/>
      <c r="G321" s="24"/>
      <c r="H321" s="241">
        <v>41</v>
      </c>
      <c r="I321" s="22" t="s">
        <v>4404</v>
      </c>
      <c r="J321" s="24">
        <v>250</v>
      </c>
      <c r="K321" s="371">
        <v>0</v>
      </c>
      <c r="L321" s="371">
        <v>0</v>
      </c>
      <c r="M321" s="371">
        <v>0</v>
      </c>
      <c r="N321" s="21"/>
      <c r="O321" s="25">
        <f t="shared" si="2"/>
        <v>0</v>
      </c>
      <c r="P321" s="26">
        <f t="shared" si="3"/>
        <v>0</v>
      </c>
      <c r="Q321" s="26"/>
      <c r="R321" s="28" t="s">
        <v>1258</v>
      </c>
      <c r="S321" s="24">
        <v>250</v>
      </c>
      <c r="T321" s="371">
        <v>102.85714285714285</v>
      </c>
      <c r="U321" s="371">
        <v>156.45000000000002</v>
      </c>
      <c r="V321" s="371">
        <v>138.6</v>
      </c>
      <c r="W321" s="21"/>
      <c r="X321" s="25">
        <f t="shared" si="5"/>
        <v>132.63571428571427</v>
      </c>
      <c r="Y321" s="26">
        <f t="shared" si="6"/>
        <v>0.36843253968253964</v>
      </c>
      <c r="Z321" s="428"/>
      <c r="AA321" s="673"/>
      <c r="AB321" s="672"/>
    </row>
    <row r="322" spans="1:28" ht="13.15" customHeight="1" x14ac:dyDescent="0.2">
      <c r="A322" s="265"/>
      <c r="B322" s="405"/>
      <c r="C322" s="448"/>
      <c r="D322" s="266"/>
      <c r="E322" s="266"/>
      <c r="F322" s="182"/>
      <c r="G322" s="24"/>
      <c r="H322" s="241">
        <v>41</v>
      </c>
      <c r="I322" s="22" t="s">
        <v>4405</v>
      </c>
      <c r="J322" s="24">
        <v>250</v>
      </c>
      <c r="K322" s="617">
        <v>0</v>
      </c>
      <c r="L322" s="371">
        <v>0</v>
      </c>
      <c r="M322" s="371">
        <v>0</v>
      </c>
      <c r="N322" s="21"/>
      <c r="O322" s="25">
        <f t="shared" si="2"/>
        <v>0</v>
      </c>
      <c r="P322" s="26">
        <f t="shared" si="3"/>
        <v>0</v>
      </c>
      <c r="Q322" s="26"/>
      <c r="R322" s="28" t="s">
        <v>625</v>
      </c>
      <c r="S322" s="24">
        <v>250</v>
      </c>
      <c r="T322" s="371">
        <v>5.7142857142857144</v>
      </c>
      <c r="U322" s="371">
        <v>3.1500000000000004</v>
      </c>
      <c r="V322" s="371">
        <v>7.3500000000000005</v>
      </c>
      <c r="W322" s="21"/>
      <c r="X322" s="25">
        <f t="shared" si="5"/>
        <v>5.4047619047619051</v>
      </c>
      <c r="Y322" s="26">
        <f t="shared" si="6"/>
        <v>1.5013227513227515E-2</v>
      </c>
      <c r="Z322" s="428"/>
      <c r="AA322" s="673"/>
      <c r="AB322" s="672"/>
    </row>
    <row r="323" spans="1:28" ht="13.15" customHeight="1" x14ac:dyDescent="0.2">
      <c r="A323" s="265"/>
      <c r="B323" s="405"/>
      <c r="C323" s="448"/>
      <c r="D323" s="266"/>
      <c r="E323" s="266"/>
      <c r="F323" s="182"/>
      <c r="G323" s="24"/>
      <c r="H323" s="241">
        <v>41</v>
      </c>
      <c r="I323" s="23" t="s">
        <v>626</v>
      </c>
      <c r="J323" s="24">
        <v>250</v>
      </c>
      <c r="K323" s="371">
        <v>35.700000000000003</v>
      </c>
      <c r="L323" s="371">
        <v>26.666666666666664</v>
      </c>
      <c r="M323" s="371">
        <v>21</v>
      </c>
      <c r="N323" s="21"/>
      <c r="O323" s="25">
        <f t="shared" si="2"/>
        <v>27.788888888888891</v>
      </c>
      <c r="P323" s="26">
        <f t="shared" si="3"/>
        <v>7.7191358024691362E-2</v>
      </c>
      <c r="Q323" s="26"/>
      <c r="R323" s="28" t="s">
        <v>627</v>
      </c>
      <c r="S323" s="24">
        <v>250</v>
      </c>
      <c r="T323" s="371">
        <v>93.333333333333329</v>
      </c>
      <c r="U323" s="371">
        <v>84</v>
      </c>
      <c r="V323" s="371">
        <v>49.35</v>
      </c>
      <c r="W323" s="21"/>
      <c r="X323" s="25">
        <f t="shared" si="5"/>
        <v>75.561111111111103</v>
      </c>
      <c r="Y323" s="26">
        <f t="shared" si="6"/>
        <v>0.20989197530864198</v>
      </c>
      <c r="Z323" s="428"/>
      <c r="AA323" s="673"/>
      <c r="AB323" s="672"/>
    </row>
    <row r="324" spans="1:28" ht="13.15" customHeight="1" x14ac:dyDescent="0.2">
      <c r="A324" s="265"/>
      <c r="B324" s="405"/>
      <c r="C324" s="448"/>
      <c r="D324" s="266"/>
      <c r="E324" s="266"/>
      <c r="F324" s="182"/>
      <c r="G324" s="24"/>
      <c r="H324" s="241">
        <v>41</v>
      </c>
      <c r="I324" s="22" t="s">
        <v>628</v>
      </c>
      <c r="J324" s="24">
        <v>250</v>
      </c>
      <c r="K324" s="371">
        <v>70.350000000000009</v>
      </c>
      <c r="L324" s="371">
        <v>64.761904761904759</v>
      </c>
      <c r="M324" s="371">
        <v>74.55</v>
      </c>
      <c r="N324" s="21"/>
      <c r="O324" s="25">
        <f t="shared" si="2"/>
        <v>69.887301587301593</v>
      </c>
      <c r="P324" s="26">
        <f t="shared" si="3"/>
        <v>0.19413139329806001</v>
      </c>
      <c r="Q324" s="26"/>
      <c r="R324" s="28" t="s">
        <v>629</v>
      </c>
      <c r="S324" s="24">
        <v>250</v>
      </c>
      <c r="T324" s="371">
        <v>0</v>
      </c>
      <c r="U324" s="371">
        <v>0</v>
      </c>
      <c r="V324" s="371">
        <v>0</v>
      </c>
      <c r="W324" s="21"/>
      <c r="X324" s="25">
        <f t="shared" si="5"/>
        <v>0</v>
      </c>
      <c r="Y324" s="26">
        <f t="shared" si="6"/>
        <v>0</v>
      </c>
      <c r="Z324" s="428"/>
      <c r="AA324" s="673"/>
      <c r="AB324" s="672"/>
    </row>
    <row r="325" spans="1:28" ht="13.15" customHeight="1" x14ac:dyDescent="0.2">
      <c r="A325" s="265"/>
      <c r="B325" s="405"/>
      <c r="C325" s="448"/>
      <c r="D325" s="266"/>
      <c r="E325" s="266"/>
      <c r="F325" s="182"/>
      <c r="G325" s="24"/>
      <c r="H325" s="241">
        <v>41</v>
      </c>
      <c r="I325" s="22" t="s">
        <v>2042</v>
      </c>
      <c r="J325" s="24">
        <v>250</v>
      </c>
      <c r="K325" s="371">
        <v>14.700000000000001</v>
      </c>
      <c r="L325" s="371">
        <v>11.428571428571429</v>
      </c>
      <c r="M325" s="371">
        <v>18.900000000000002</v>
      </c>
      <c r="N325" s="21"/>
      <c r="O325" s="25">
        <f t="shared" si="2"/>
        <v>15.009523809523811</v>
      </c>
      <c r="P325" s="26">
        <f t="shared" si="3"/>
        <v>4.1693121693121699E-2</v>
      </c>
      <c r="Q325" s="26"/>
      <c r="R325" s="28"/>
      <c r="S325" s="24"/>
      <c r="T325" s="371"/>
      <c r="U325" s="371"/>
      <c r="V325" s="371"/>
      <c r="W325" s="21"/>
      <c r="X325" s="25"/>
      <c r="Y325" s="26"/>
      <c r="Z325" s="428"/>
      <c r="AA325" s="673"/>
      <c r="AB325" s="672"/>
    </row>
    <row r="326" spans="1:28" ht="13.15" customHeight="1" x14ac:dyDescent="0.2">
      <c r="A326" s="265"/>
      <c r="B326" s="405"/>
      <c r="C326" s="448"/>
      <c r="D326" s="266"/>
      <c r="E326" s="266"/>
      <c r="F326" s="182"/>
      <c r="G326" s="24"/>
      <c r="H326" s="241">
        <v>41</v>
      </c>
      <c r="I326" s="23" t="s">
        <v>2738</v>
      </c>
      <c r="J326" s="24">
        <v>250</v>
      </c>
      <c r="K326" s="371">
        <v>0</v>
      </c>
      <c r="L326" s="371">
        <v>0</v>
      </c>
      <c r="M326" s="371">
        <v>0</v>
      </c>
      <c r="N326" s="21"/>
      <c r="O326" s="25">
        <f t="shared" si="2"/>
        <v>0</v>
      </c>
      <c r="P326" s="26">
        <f t="shared" si="3"/>
        <v>0</v>
      </c>
      <c r="Q326" s="26"/>
      <c r="R326" s="28"/>
      <c r="S326" s="24"/>
      <c r="T326" s="371"/>
      <c r="U326" s="371"/>
      <c r="V326" s="371"/>
      <c r="W326" s="21"/>
      <c r="X326" s="25"/>
      <c r="Y326" s="26"/>
      <c r="Z326" s="428"/>
      <c r="AA326" s="673"/>
      <c r="AB326" s="672"/>
    </row>
    <row r="327" spans="1:28" ht="13.15" customHeight="1" x14ac:dyDescent="0.2">
      <c r="A327" s="265"/>
      <c r="B327" s="405"/>
      <c r="C327" s="448"/>
      <c r="D327" s="266"/>
      <c r="E327" s="266"/>
      <c r="F327" s="182"/>
      <c r="G327" s="24"/>
      <c r="H327" s="241">
        <v>41</v>
      </c>
      <c r="I327" s="23" t="s">
        <v>881</v>
      </c>
      <c r="J327" s="24">
        <v>250</v>
      </c>
      <c r="K327" s="371">
        <v>9.4500000000000011</v>
      </c>
      <c r="L327" s="371">
        <v>0</v>
      </c>
      <c r="M327" s="371">
        <v>0</v>
      </c>
      <c r="N327" s="21"/>
      <c r="O327" s="25">
        <f t="shared" si="2"/>
        <v>3.1500000000000004</v>
      </c>
      <c r="P327" s="26">
        <f t="shared" si="3"/>
        <v>8.7500000000000008E-3</v>
      </c>
      <c r="Q327" s="26"/>
      <c r="R327" s="28"/>
      <c r="S327" s="24"/>
      <c r="T327" s="371"/>
      <c r="U327" s="371"/>
      <c r="V327" s="371"/>
      <c r="W327" s="21"/>
      <c r="X327" s="25"/>
      <c r="Y327" s="26"/>
      <c r="Z327" s="428"/>
      <c r="AA327" s="673"/>
      <c r="AB327" s="672"/>
    </row>
    <row r="328" spans="1:28" ht="13.9" customHeight="1" thickBot="1" x14ac:dyDescent="0.25">
      <c r="A328" s="267"/>
      <c r="B328" s="406"/>
      <c r="C328" s="449"/>
      <c r="D328" s="268"/>
      <c r="E328" s="269"/>
      <c r="F328" s="184"/>
      <c r="G328" s="70"/>
      <c r="H328" s="242">
        <v>41</v>
      </c>
      <c r="I328" s="76" t="s">
        <v>1039</v>
      </c>
      <c r="J328" s="70">
        <v>250</v>
      </c>
      <c r="K328" s="559">
        <v>25.200000000000003</v>
      </c>
      <c r="L328" s="559">
        <v>15.238095238095237</v>
      </c>
      <c r="M328" s="559">
        <v>39.9</v>
      </c>
      <c r="N328" s="72"/>
      <c r="O328" s="73">
        <f t="shared" si="2"/>
        <v>26.779365079365078</v>
      </c>
      <c r="P328" s="74">
        <f t="shared" si="3"/>
        <v>7.4387125220458553E-2</v>
      </c>
      <c r="Q328" s="74"/>
      <c r="R328" s="75"/>
      <c r="S328" s="70"/>
      <c r="T328" s="559"/>
      <c r="U328" s="559"/>
      <c r="V328" s="559"/>
      <c r="W328" s="72"/>
      <c r="X328" s="73"/>
      <c r="Y328" s="74"/>
      <c r="Z328" s="646"/>
      <c r="AA328" s="673"/>
      <c r="AB328" s="672"/>
    </row>
    <row r="329" spans="1:28" s="7" customFormat="1" ht="13.9" customHeight="1" x14ac:dyDescent="0.2">
      <c r="A329" s="270">
        <v>43039</v>
      </c>
      <c r="B329" s="407">
        <v>0.82361111111111107</v>
      </c>
      <c r="C329" s="450">
        <v>-2</v>
      </c>
      <c r="D329" s="263">
        <f>(MAX(K329:M329))/J329/1.44</f>
        <v>0.74131944444444453</v>
      </c>
      <c r="E329" s="264">
        <f>(MAX(T329:V329))/S329/1.44</f>
        <v>0.5063657407407407</v>
      </c>
      <c r="F329" s="181" t="s">
        <v>1909</v>
      </c>
      <c r="G329" s="69" t="s">
        <v>3136</v>
      </c>
      <c r="H329" s="240">
        <v>42</v>
      </c>
      <c r="I329" s="35" t="s">
        <v>685</v>
      </c>
      <c r="J329" s="34">
        <v>180</v>
      </c>
      <c r="K329" s="367">
        <v>127.05000000000001</v>
      </c>
      <c r="L329" s="367">
        <v>98.095238095238088</v>
      </c>
      <c r="M329" s="367">
        <v>192.15</v>
      </c>
      <c r="N329" s="36" t="s">
        <v>3941</v>
      </c>
      <c r="O329" s="37">
        <f t="shared" si="2"/>
        <v>139.09841269841272</v>
      </c>
      <c r="P329" s="38">
        <f t="shared" si="3"/>
        <v>0.53664511071918486</v>
      </c>
      <c r="Q329" s="77" t="s">
        <v>496</v>
      </c>
      <c r="R329" s="40" t="s">
        <v>686</v>
      </c>
      <c r="S329" s="34">
        <v>180</v>
      </c>
      <c r="T329" s="367">
        <v>99.047619047619037</v>
      </c>
      <c r="U329" s="367">
        <v>75.600000000000009</v>
      </c>
      <c r="V329" s="367">
        <v>131.25</v>
      </c>
      <c r="W329" s="36" t="s">
        <v>3830</v>
      </c>
      <c r="X329" s="37">
        <f t="shared" si="5"/>
        <v>101.96587301587302</v>
      </c>
      <c r="Y329" s="38">
        <f t="shared" si="6"/>
        <v>0.39338685577111504</v>
      </c>
      <c r="Z329" s="645"/>
      <c r="AA329" s="671">
        <f>P329+Y329</f>
        <v>0.93003196649029984</v>
      </c>
      <c r="AB329" s="671">
        <f t="shared" si="18"/>
        <v>16.750347222222228</v>
      </c>
    </row>
    <row r="330" spans="1:28" ht="13.15" customHeight="1" x14ac:dyDescent="0.2">
      <c r="A330" s="265"/>
      <c r="B330" s="405"/>
      <c r="C330" s="448"/>
      <c r="D330" s="266"/>
      <c r="E330" s="266"/>
      <c r="F330" s="182"/>
      <c r="G330" s="24"/>
      <c r="H330" s="241">
        <v>42</v>
      </c>
      <c r="I330" s="22" t="s">
        <v>1001</v>
      </c>
      <c r="J330" s="24">
        <v>180</v>
      </c>
      <c r="K330" s="371">
        <v>42</v>
      </c>
      <c r="L330" s="371">
        <v>37.142857142857139</v>
      </c>
      <c r="M330" s="371">
        <v>47.25</v>
      </c>
      <c r="N330" s="21"/>
      <c r="O330" s="25">
        <f t="shared" si="2"/>
        <v>42.13095238095238</v>
      </c>
      <c r="P330" s="26">
        <f t="shared" si="3"/>
        <v>0.16254225455614343</v>
      </c>
      <c r="Q330" s="26"/>
      <c r="R330" s="28" t="s">
        <v>204</v>
      </c>
      <c r="S330" s="24">
        <v>180</v>
      </c>
      <c r="T330" s="371">
        <v>16.19047619047619</v>
      </c>
      <c r="U330" s="371">
        <v>25.200000000000003</v>
      </c>
      <c r="V330" s="371">
        <v>17.850000000000001</v>
      </c>
      <c r="W330" s="21"/>
      <c r="X330" s="25">
        <f t="shared" si="5"/>
        <v>19.746825396825397</v>
      </c>
      <c r="Y330" s="26">
        <f t="shared" si="6"/>
        <v>7.6183739956888111E-2</v>
      </c>
      <c r="Z330" s="428"/>
      <c r="AA330" s="673"/>
      <c r="AB330" s="672"/>
    </row>
    <row r="331" spans="1:28" ht="13.15" customHeight="1" x14ac:dyDescent="0.2">
      <c r="A331" s="265"/>
      <c r="B331" s="405"/>
      <c r="C331" s="448"/>
      <c r="D331" s="266"/>
      <c r="E331" s="266"/>
      <c r="F331" s="182"/>
      <c r="G331" s="24"/>
      <c r="H331" s="241">
        <v>42</v>
      </c>
      <c r="I331" s="22" t="s">
        <v>1729</v>
      </c>
      <c r="J331" s="24">
        <v>180</v>
      </c>
      <c r="K331" s="371"/>
      <c r="L331" s="371"/>
      <c r="M331" s="371"/>
      <c r="N331" s="21"/>
      <c r="O331" s="25"/>
      <c r="P331" s="26"/>
      <c r="Q331" s="26"/>
      <c r="R331" s="28" t="s">
        <v>2740</v>
      </c>
      <c r="S331" s="24">
        <v>180</v>
      </c>
      <c r="T331" s="371">
        <v>16.19047619047619</v>
      </c>
      <c r="U331" s="371">
        <v>7.3500000000000005</v>
      </c>
      <c r="V331" s="371">
        <v>24.150000000000002</v>
      </c>
      <c r="W331" s="21"/>
      <c r="X331" s="25">
        <f t="shared" si="5"/>
        <v>15.896825396825397</v>
      </c>
      <c r="Y331" s="26">
        <f t="shared" si="6"/>
        <v>6.1330344895159712E-2</v>
      </c>
      <c r="Z331" s="428"/>
      <c r="AA331" s="673"/>
      <c r="AB331" s="672"/>
    </row>
    <row r="332" spans="1:28" ht="13.15" customHeight="1" x14ac:dyDescent="0.2">
      <c r="A332" s="265"/>
      <c r="B332" s="405"/>
      <c r="C332" s="448"/>
      <c r="D332" s="266"/>
      <c r="E332" s="266"/>
      <c r="F332" s="182"/>
      <c r="G332" s="24"/>
      <c r="H332" s="241">
        <v>42</v>
      </c>
      <c r="I332" s="22" t="s">
        <v>1142</v>
      </c>
      <c r="J332" s="24">
        <v>180</v>
      </c>
      <c r="K332" s="371">
        <v>0</v>
      </c>
      <c r="L332" s="371">
        <v>0</v>
      </c>
      <c r="M332" s="371">
        <v>0</v>
      </c>
      <c r="N332" s="21"/>
      <c r="O332" s="25">
        <f t="shared" si="2"/>
        <v>0</v>
      </c>
      <c r="P332" s="26">
        <f t="shared" si="3"/>
        <v>0</v>
      </c>
      <c r="Q332" s="26"/>
      <c r="R332" s="28" t="s">
        <v>882</v>
      </c>
      <c r="S332" s="24">
        <v>180</v>
      </c>
      <c r="T332" s="371">
        <v>26.666666666666664</v>
      </c>
      <c r="U332" s="371">
        <v>30.450000000000003</v>
      </c>
      <c r="V332" s="371">
        <v>46.2</v>
      </c>
      <c r="W332" s="21"/>
      <c r="X332" s="25">
        <f t="shared" si="5"/>
        <v>34.43888888888889</v>
      </c>
      <c r="Y332" s="26">
        <f t="shared" si="6"/>
        <v>0.13286608367626887</v>
      </c>
      <c r="Z332" s="428"/>
      <c r="AA332" s="673"/>
      <c r="AB332" s="672"/>
    </row>
    <row r="333" spans="1:28" ht="13.15" customHeight="1" x14ac:dyDescent="0.2">
      <c r="A333" s="265"/>
      <c r="B333" s="405"/>
      <c r="C333" s="448"/>
      <c r="D333" s="266"/>
      <c r="E333" s="266"/>
      <c r="F333" s="182"/>
      <c r="G333" s="24"/>
      <c r="H333" s="241">
        <v>42</v>
      </c>
      <c r="I333" s="22" t="s">
        <v>955</v>
      </c>
      <c r="J333" s="24">
        <v>180</v>
      </c>
      <c r="K333" s="371">
        <v>0</v>
      </c>
      <c r="L333" s="371">
        <v>0</v>
      </c>
      <c r="M333" s="371">
        <v>4.2</v>
      </c>
      <c r="N333" s="21"/>
      <c r="O333" s="25">
        <f t="shared" si="2"/>
        <v>1.4000000000000001</v>
      </c>
      <c r="P333" s="26">
        <f t="shared" si="3"/>
        <v>5.4012345679012351E-3</v>
      </c>
      <c r="Q333" s="26"/>
      <c r="R333" s="28" t="s">
        <v>883</v>
      </c>
      <c r="S333" s="24">
        <v>180</v>
      </c>
      <c r="T333" s="371">
        <v>28.571428571428569</v>
      </c>
      <c r="U333" s="371">
        <v>28.35</v>
      </c>
      <c r="V333" s="371">
        <v>38.85</v>
      </c>
      <c r="W333" s="21"/>
      <c r="X333" s="25">
        <f t="shared" si="5"/>
        <v>31.923809523809524</v>
      </c>
      <c r="Y333" s="26">
        <f t="shared" si="6"/>
        <v>0.12316284538506761</v>
      </c>
      <c r="Z333" s="428"/>
      <c r="AA333" s="673"/>
      <c r="AB333" s="672"/>
    </row>
    <row r="334" spans="1:28" ht="13.15" customHeight="1" x14ac:dyDescent="0.2">
      <c r="A334" s="265"/>
      <c r="B334" s="405"/>
      <c r="C334" s="448"/>
      <c r="D334" s="266"/>
      <c r="E334" s="266"/>
      <c r="F334" s="182"/>
      <c r="G334" s="24"/>
      <c r="H334" s="241">
        <v>42</v>
      </c>
      <c r="I334" s="22" t="s">
        <v>2739</v>
      </c>
      <c r="J334" s="24">
        <v>180</v>
      </c>
      <c r="K334" s="371">
        <v>0</v>
      </c>
      <c r="L334" s="371">
        <v>0</v>
      </c>
      <c r="M334" s="371">
        <v>0</v>
      </c>
      <c r="N334" s="21"/>
      <c r="O334" s="25">
        <f t="shared" si="2"/>
        <v>0</v>
      </c>
      <c r="P334" s="26">
        <f t="shared" si="3"/>
        <v>0</v>
      </c>
      <c r="Q334" s="26"/>
      <c r="R334" s="28"/>
      <c r="S334" s="24"/>
      <c r="T334" s="371"/>
      <c r="U334" s="371"/>
      <c r="V334" s="371"/>
      <c r="W334" s="21"/>
      <c r="X334" s="25"/>
      <c r="Y334" s="26"/>
      <c r="Z334" s="428"/>
      <c r="AA334" s="673"/>
      <c r="AB334" s="672"/>
    </row>
    <row r="335" spans="1:28" ht="13.15" customHeight="1" x14ac:dyDescent="0.2">
      <c r="A335" s="265"/>
      <c r="B335" s="405"/>
      <c r="C335" s="448"/>
      <c r="D335" s="266"/>
      <c r="E335" s="266"/>
      <c r="F335" s="182"/>
      <c r="G335" s="24"/>
      <c r="H335" s="241">
        <v>42</v>
      </c>
      <c r="I335" s="22" t="s">
        <v>193</v>
      </c>
      <c r="J335" s="24">
        <v>180</v>
      </c>
      <c r="K335" s="371"/>
      <c r="L335" s="371"/>
      <c r="M335" s="371"/>
      <c r="N335" s="21"/>
      <c r="O335" s="25"/>
      <c r="P335" s="26">
        <f t="shared" si="3"/>
        <v>0</v>
      </c>
      <c r="Q335" s="26"/>
      <c r="R335" s="28"/>
      <c r="S335" s="24"/>
      <c r="T335" s="371"/>
      <c r="U335" s="371"/>
      <c r="V335" s="371"/>
      <c r="W335" s="21"/>
      <c r="X335" s="25"/>
      <c r="Y335" s="26"/>
      <c r="Z335" s="428"/>
      <c r="AA335" s="673"/>
      <c r="AB335" s="672"/>
    </row>
    <row r="336" spans="1:28" ht="13.15" customHeight="1" x14ac:dyDescent="0.2">
      <c r="A336" s="265"/>
      <c r="B336" s="405"/>
      <c r="C336" s="448"/>
      <c r="D336" s="266"/>
      <c r="E336" s="266"/>
      <c r="F336" s="182"/>
      <c r="G336" s="24"/>
      <c r="H336" s="241">
        <v>42</v>
      </c>
      <c r="I336" s="22" t="s">
        <v>586</v>
      </c>
      <c r="J336" s="24">
        <v>180</v>
      </c>
      <c r="K336" s="371"/>
      <c r="L336" s="371"/>
      <c r="M336" s="371"/>
      <c r="N336" s="21"/>
      <c r="O336" s="25"/>
      <c r="P336" s="26">
        <f t="shared" si="3"/>
        <v>0</v>
      </c>
      <c r="Q336" s="26"/>
      <c r="R336" s="28"/>
      <c r="S336" s="24"/>
      <c r="T336" s="371"/>
      <c r="U336" s="371"/>
      <c r="V336" s="371"/>
      <c r="W336" s="21"/>
      <c r="X336" s="25"/>
      <c r="Y336" s="26"/>
      <c r="Z336" s="428"/>
      <c r="AA336" s="673"/>
      <c r="AB336" s="672"/>
    </row>
    <row r="337" spans="1:28" ht="13.9" customHeight="1" thickBot="1" x14ac:dyDescent="0.25">
      <c r="A337" s="267"/>
      <c r="B337" s="406"/>
      <c r="C337" s="449"/>
      <c r="D337" s="268"/>
      <c r="E337" s="269"/>
      <c r="F337" s="184"/>
      <c r="G337" s="70"/>
      <c r="H337" s="242">
        <v>42</v>
      </c>
      <c r="I337" s="76" t="s">
        <v>587</v>
      </c>
      <c r="J337" s="70">
        <v>180</v>
      </c>
      <c r="K337" s="559">
        <v>81.900000000000006</v>
      </c>
      <c r="L337" s="559">
        <v>77.142857142857139</v>
      </c>
      <c r="M337" s="559">
        <v>140.70000000000002</v>
      </c>
      <c r="N337" s="72"/>
      <c r="O337" s="73">
        <f t="shared" si="2"/>
        <v>99.914285714285711</v>
      </c>
      <c r="P337" s="74">
        <f t="shared" si="3"/>
        <v>0.38547178130511461</v>
      </c>
      <c r="Q337" s="74"/>
      <c r="R337" s="75"/>
      <c r="S337" s="70"/>
      <c r="T337" s="559"/>
      <c r="U337" s="559"/>
      <c r="V337" s="559"/>
      <c r="W337" s="72"/>
      <c r="X337" s="73"/>
      <c r="Y337" s="74"/>
      <c r="Z337" s="646"/>
      <c r="AA337" s="676"/>
      <c r="AB337" s="674"/>
    </row>
    <row r="338" spans="1:28" s="7" customFormat="1" ht="13.9" customHeight="1" x14ac:dyDescent="0.2">
      <c r="A338" s="270">
        <v>43039</v>
      </c>
      <c r="B338" s="407">
        <v>0.80902777777777779</v>
      </c>
      <c r="C338" s="450">
        <v>-2</v>
      </c>
      <c r="D338" s="263">
        <f>(MAX(K338:M338))/J338/1.44</f>
        <v>0.42656250000000007</v>
      </c>
      <c r="E338" s="264">
        <f>(MAX(T338:V338))/S338/1.44</f>
        <v>0.50677083333333339</v>
      </c>
      <c r="F338" s="181" t="s">
        <v>1909</v>
      </c>
      <c r="G338" s="69" t="s">
        <v>3136</v>
      </c>
      <c r="H338" s="240">
        <v>43</v>
      </c>
      <c r="I338" s="35" t="s">
        <v>685</v>
      </c>
      <c r="J338" s="34">
        <v>400</v>
      </c>
      <c r="K338" s="367">
        <v>203.70000000000002</v>
      </c>
      <c r="L338" s="367">
        <v>225.71428571428569</v>
      </c>
      <c r="M338" s="367">
        <v>245.70000000000002</v>
      </c>
      <c r="N338" s="36" t="s">
        <v>4162</v>
      </c>
      <c r="O338" s="37">
        <f t="shared" si="2"/>
        <v>225.03809523809525</v>
      </c>
      <c r="P338" s="38">
        <f t="shared" si="3"/>
        <v>0.3906911375661376</v>
      </c>
      <c r="Q338" s="39" t="s">
        <v>496</v>
      </c>
      <c r="R338" s="40" t="s">
        <v>686</v>
      </c>
      <c r="S338" s="34">
        <v>400</v>
      </c>
      <c r="T338" s="367">
        <v>217.14285714285714</v>
      </c>
      <c r="U338" s="367">
        <v>291.90000000000003</v>
      </c>
      <c r="V338" s="367">
        <v>225.75</v>
      </c>
      <c r="W338" s="36" t="s">
        <v>4406</v>
      </c>
      <c r="X338" s="37">
        <f t="shared" si="5"/>
        <v>244.93095238095239</v>
      </c>
      <c r="Y338" s="38">
        <f t="shared" si="6"/>
        <v>0.42522734788359789</v>
      </c>
      <c r="Z338" s="653" t="s">
        <v>496</v>
      </c>
      <c r="AA338" s="672">
        <f>P338+Y338</f>
        <v>0.81591848544973544</v>
      </c>
      <c r="AB338" s="672">
        <f t="shared" ref="AB338:AB392" si="22">IF(AA338 &gt;1,0,(((J338+S338)*0.95)-((J338+S338)*0.95)*AA338)*0.7)</f>
        <v>97.931365740740773</v>
      </c>
    </row>
    <row r="339" spans="1:28" ht="13.15" customHeight="1" x14ac:dyDescent="0.2">
      <c r="A339" s="265"/>
      <c r="B339" s="405"/>
      <c r="C339" s="448"/>
      <c r="D339" s="266"/>
      <c r="E339" s="266"/>
      <c r="F339" s="182"/>
      <c r="G339" s="24"/>
      <c r="H339" s="241">
        <v>43</v>
      </c>
      <c r="I339" s="22" t="s">
        <v>589</v>
      </c>
      <c r="J339" s="24">
        <v>400</v>
      </c>
      <c r="K339" s="371">
        <v>0</v>
      </c>
      <c r="L339" s="371">
        <v>0</v>
      </c>
      <c r="M339" s="371">
        <v>0</v>
      </c>
      <c r="N339" s="21"/>
      <c r="O339" s="25">
        <f t="shared" si="2"/>
        <v>0</v>
      </c>
      <c r="P339" s="26">
        <f t="shared" si="3"/>
        <v>0</v>
      </c>
      <c r="Q339" s="26"/>
      <c r="R339" s="28" t="s">
        <v>478</v>
      </c>
      <c r="S339" s="24">
        <v>400</v>
      </c>
      <c r="T339" s="371">
        <v>5.7142857142857144</v>
      </c>
      <c r="U339" s="371">
        <v>10.5</v>
      </c>
      <c r="V339" s="371">
        <v>8.4</v>
      </c>
      <c r="W339" s="21"/>
      <c r="X339" s="25">
        <f t="shared" si="5"/>
        <v>8.204761904761904</v>
      </c>
      <c r="Y339" s="26">
        <f t="shared" si="6"/>
        <v>1.4244378306878306E-2</v>
      </c>
      <c r="Z339" s="428"/>
      <c r="AA339" s="673"/>
      <c r="AB339" s="672"/>
    </row>
    <row r="340" spans="1:28" ht="13.15" customHeight="1" x14ac:dyDescent="0.2">
      <c r="A340" s="265"/>
      <c r="B340" s="405"/>
      <c r="C340" s="448"/>
      <c r="D340" s="266"/>
      <c r="E340" s="266"/>
      <c r="F340" s="182"/>
      <c r="G340" s="24"/>
      <c r="H340" s="241">
        <v>43</v>
      </c>
      <c r="I340" s="22" t="s">
        <v>590</v>
      </c>
      <c r="J340" s="24">
        <v>400</v>
      </c>
      <c r="K340" s="371">
        <v>3.1500000000000004</v>
      </c>
      <c r="L340" s="371">
        <v>7.6190476190476186</v>
      </c>
      <c r="M340" s="371">
        <v>9.4500000000000011</v>
      </c>
      <c r="N340" s="21"/>
      <c r="O340" s="25">
        <f t="shared" si="2"/>
        <v>6.7396825396825406</v>
      </c>
      <c r="P340" s="26">
        <f t="shared" si="3"/>
        <v>1.1700837742504411E-2</v>
      </c>
      <c r="Q340" s="26"/>
      <c r="R340" s="28" t="s">
        <v>591</v>
      </c>
      <c r="S340" s="24">
        <v>400</v>
      </c>
      <c r="T340" s="371">
        <v>27.619047619047617</v>
      </c>
      <c r="U340" s="371">
        <v>42</v>
      </c>
      <c r="V340" s="371">
        <v>16.8</v>
      </c>
      <c r="W340" s="21"/>
      <c r="X340" s="25">
        <f t="shared" si="5"/>
        <v>28.806349206349207</v>
      </c>
      <c r="Y340" s="26">
        <f t="shared" si="6"/>
        <v>5.0011022927689601E-2</v>
      </c>
      <c r="Z340" s="428"/>
      <c r="AA340" s="673"/>
      <c r="AB340" s="672"/>
    </row>
    <row r="341" spans="1:28" ht="13.15" customHeight="1" x14ac:dyDescent="0.2">
      <c r="A341" s="265"/>
      <c r="B341" s="405"/>
      <c r="C341" s="448"/>
      <c r="D341" s="266"/>
      <c r="E341" s="266"/>
      <c r="F341" s="182"/>
      <c r="G341" s="24"/>
      <c r="H341" s="241">
        <v>43</v>
      </c>
      <c r="I341" s="22" t="s">
        <v>1828</v>
      </c>
      <c r="J341" s="24">
        <v>400</v>
      </c>
      <c r="K341" s="371">
        <v>32.550000000000004</v>
      </c>
      <c r="L341" s="371">
        <v>48.571428571428569</v>
      </c>
      <c r="M341" s="371">
        <v>55.650000000000006</v>
      </c>
      <c r="N341" s="21"/>
      <c r="O341" s="25">
        <f t="shared" si="2"/>
        <v>45.590476190476188</v>
      </c>
      <c r="P341" s="26">
        <f t="shared" si="3"/>
        <v>7.9150132275132276E-2</v>
      </c>
      <c r="Q341" s="26"/>
      <c r="R341" s="28" t="s">
        <v>1349</v>
      </c>
      <c r="S341" s="24">
        <v>400</v>
      </c>
      <c r="T341" s="371">
        <v>62.857142857142854</v>
      </c>
      <c r="U341" s="371">
        <v>98.7</v>
      </c>
      <c r="V341" s="371">
        <v>60.900000000000006</v>
      </c>
      <c r="W341" s="21"/>
      <c r="X341" s="25">
        <f t="shared" si="5"/>
        <v>74.152380952380952</v>
      </c>
      <c r="Y341" s="26">
        <f t="shared" si="6"/>
        <v>0.12873677248677248</v>
      </c>
      <c r="Z341" s="428"/>
      <c r="AA341" s="673"/>
      <c r="AB341" s="672"/>
    </row>
    <row r="342" spans="1:28" ht="13.15" customHeight="1" x14ac:dyDescent="0.2">
      <c r="A342" s="265"/>
      <c r="B342" s="405"/>
      <c r="C342" s="448"/>
      <c r="D342" s="266"/>
      <c r="E342" s="266"/>
      <c r="F342" s="182"/>
      <c r="G342" s="24"/>
      <c r="H342" s="241">
        <v>43</v>
      </c>
      <c r="I342" s="22" t="s">
        <v>1350</v>
      </c>
      <c r="J342" s="24">
        <v>400</v>
      </c>
      <c r="K342" s="371">
        <v>44.1</v>
      </c>
      <c r="L342" s="371">
        <v>23.80952380952381</v>
      </c>
      <c r="M342" s="371">
        <v>32.550000000000004</v>
      </c>
      <c r="N342" s="21"/>
      <c r="O342" s="25">
        <f t="shared" si="2"/>
        <v>33.486507936507941</v>
      </c>
      <c r="P342" s="26">
        <f t="shared" si="3"/>
        <v>5.8136298500881846E-2</v>
      </c>
      <c r="Q342" s="26"/>
      <c r="R342" s="28" t="s">
        <v>1351</v>
      </c>
      <c r="S342" s="24">
        <v>400</v>
      </c>
      <c r="T342" s="371">
        <v>132.38095238095238</v>
      </c>
      <c r="U342" s="371">
        <v>112.35000000000001</v>
      </c>
      <c r="V342" s="371">
        <v>108.15</v>
      </c>
      <c r="W342" s="21"/>
      <c r="X342" s="25">
        <f t="shared" si="5"/>
        <v>117.62698412698414</v>
      </c>
      <c r="Y342" s="26">
        <f t="shared" si="6"/>
        <v>0.20421351410934746</v>
      </c>
      <c r="Z342" s="428"/>
      <c r="AA342" s="673"/>
      <c r="AB342" s="672"/>
    </row>
    <row r="343" spans="1:28" ht="13.15" customHeight="1" x14ac:dyDescent="0.2">
      <c r="A343" s="265"/>
      <c r="B343" s="405"/>
      <c r="C343" s="448"/>
      <c r="D343" s="266"/>
      <c r="E343" s="266"/>
      <c r="F343" s="182"/>
      <c r="G343" s="24"/>
      <c r="H343" s="241">
        <v>43</v>
      </c>
      <c r="I343" s="22" t="s">
        <v>1352</v>
      </c>
      <c r="J343" s="24">
        <v>400</v>
      </c>
      <c r="K343" s="371">
        <v>64.05</v>
      </c>
      <c r="L343" s="371">
        <v>73.333333333333329</v>
      </c>
      <c r="M343" s="371">
        <v>86.100000000000009</v>
      </c>
      <c r="N343" s="21"/>
      <c r="O343" s="25">
        <f t="shared" si="2"/>
        <v>74.494444444444454</v>
      </c>
      <c r="P343" s="26">
        <f t="shared" si="3"/>
        <v>0.12933063271604939</v>
      </c>
      <c r="Q343" s="26"/>
      <c r="R343" s="28" t="s">
        <v>84</v>
      </c>
      <c r="S343" s="24">
        <v>400</v>
      </c>
      <c r="T343" s="371">
        <v>3.8095238095238093</v>
      </c>
      <c r="U343" s="371">
        <v>10.5</v>
      </c>
      <c r="V343" s="371">
        <v>11.55</v>
      </c>
      <c r="W343" s="21"/>
      <c r="X343" s="25">
        <f t="shared" si="5"/>
        <v>8.6198412698412703</v>
      </c>
      <c r="Y343" s="26">
        <f t="shared" si="6"/>
        <v>1.4965002204585539E-2</v>
      </c>
      <c r="Z343" s="428"/>
      <c r="AA343" s="673"/>
      <c r="AB343" s="672"/>
    </row>
    <row r="344" spans="1:28" ht="13.15" customHeight="1" x14ac:dyDescent="0.2">
      <c r="A344" s="265"/>
      <c r="B344" s="405"/>
      <c r="C344" s="448"/>
      <c r="D344" s="266"/>
      <c r="E344" s="266"/>
      <c r="F344" s="182"/>
      <c r="G344" s="24"/>
      <c r="H344" s="241">
        <v>43</v>
      </c>
      <c r="I344" s="22" t="s">
        <v>1487</v>
      </c>
      <c r="J344" s="24">
        <v>400</v>
      </c>
      <c r="K344" s="371">
        <v>32.550000000000004</v>
      </c>
      <c r="L344" s="371">
        <v>29.523809523809522</v>
      </c>
      <c r="M344" s="371">
        <v>44.1</v>
      </c>
      <c r="N344" s="21"/>
      <c r="O344" s="25">
        <f t="shared" si="2"/>
        <v>35.391269841269839</v>
      </c>
      <c r="P344" s="26">
        <f>O344/J344/1.44</f>
        <v>6.1443176807760139E-2</v>
      </c>
      <c r="Q344" s="26"/>
      <c r="R344" s="28"/>
      <c r="S344" s="24"/>
      <c r="T344" s="371"/>
      <c r="U344" s="371"/>
      <c r="V344" s="371"/>
      <c r="W344" s="21"/>
      <c r="X344" s="25"/>
      <c r="Y344" s="26"/>
      <c r="Z344" s="428"/>
      <c r="AA344" s="673"/>
      <c r="AB344" s="672"/>
    </row>
    <row r="345" spans="1:28" ht="13.15" customHeight="1" x14ac:dyDescent="0.2">
      <c r="A345" s="265"/>
      <c r="B345" s="405"/>
      <c r="C345" s="448"/>
      <c r="D345" s="266"/>
      <c r="E345" s="266"/>
      <c r="F345" s="182"/>
      <c r="G345" s="24"/>
      <c r="H345" s="241">
        <v>43</v>
      </c>
      <c r="I345" s="23" t="s">
        <v>1353</v>
      </c>
      <c r="J345" s="24">
        <v>400</v>
      </c>
      <c r="K345" s="371">
        <v>29.400000000000002</v>
      </c>
      <c r="L345" s="371">
        <v>49.523809523809518</v>
      </c>
      <c r="M345" s="371">
        <v>11.55</v>
      </c>
      <c r="N345" s="21"/>
      <c r="O345" s="25">
        <f t="shared" si="2"/>
        <v>30.157936507936508</v>
      </c>
      <c r="P345" s="26">
        <f>O345/J345/1.44</f>
        <v>5.235752865961199E-2</v>
      </c>
      <c r="Q345" s="26"/>
      <c r="R345" s="28"/>
      <c r="S345" s="24"/>
      <c r="T345" s="371"/>
      <c r="U345" s="371"/>
      <c r="V345" s="371"/>
      <c r="W345" s="21"/>
      <c r="X345" s="25"/>
      <c r="Y345" s="26"/>
      <c r="Z345" s="428"/>
      <c r="AA345" s="673"/>
      <c r="AB345" s="672"/>
    </row>
    <row r="346" spans="1:28" ht="13.9" customHeight="1" thickBot="1" x14ac:dyDescent="0.25">
      <c r="A346" s="267"/>
      <c r="B346" s="406"/>
      <c r="C346" s="449"/>
      <c r="D346" s="268"/>
      <c r="E346" s="269"/>
      <c r="F346" s="184"/>
      <c r="G346" s="70"/>
      <c r="H346" s="242">
        <v>43</v>
      </c>
      <c r="I346" s="76" t="s">
        <v>1039</v>
      </c>
      <c r="J346" s="70">
        <v>400</v>
      </c>
      <c r="K346" s="559">
        <v>0</v>
      </c>
      <c r="L346" s="559">
        <v>0</v>
      </c>
      <c r="M346" s="559">
        <v>0</v>
      </c>
      <c r="N346" s="72"/>
      <c r="O346" s="73">
        <f t="shared" si="2"/>
        <v>0</v>
      </c>
      <c r="P346" s="74">
        <f>O346/J346/1.44</f>
        <v>0</v>
      </c>
      <c r="Q346" s="74"/>
      <c r="R346" s="75"/>
      <c r="S346" s="70"/>
      <c r="T346" s="559"/>
      <c r="U346" s="559"/>
      <c r="V346" s="559"/>
      <c r="W346" s="72"/>
      <c r="X346" s="73"/>
      <c r="Y346" s="74"/>
      <c r="Z346" s="646"/>
      <c r="AA346" s="673"/>
      <c r="AB346" s="672"/>
    </row>
    <row r="347" spans="1:28" s="7" customFormat="1" ht="13.9" customHeight="1" x14ac:dyDescent="0.2">
      <c r="A347" s="270"/>
      <c r="B347" s="407"/>
      <c r="C347" s="450"/>
      <c r="D347" s="263">
        <f>(MAX(K347:M347))/J347/1.44</f>
        <v>0</v>
      </c>
      <c r="E347" s="264">
        <f>(MAX(T347:V347))/S347/1.44</f>
        <v>0</v>
      </c>
      <c r="F347" s="181" t="s">
        <v>1909</v>
      </c>
      <c r="G347" s="69" t="s">
        <v>3136</v>
      </c>
      <c r="H347" s="240">
        <v>44</v>
      </c>
      <c r="I347" s="35" t="s">
        <v>685</v>
      </c>
      <c r="J347" s="34">
        <v>630</v>
      </c>
      <c r="K347" s="367">
        <v>0</v>
      </c>
      <c r="L347" s="367">
        <v>0</v>
      </c>
      <c r="M347" s="367">
        <v>0</v>
      </c>
      <c r="N347" s="36"/>
      <c r="O347" s="37">
        <f t="shared" si="2"/>
        <v>0</v>
      </c>
      <c r="P347" s="38">
        <f t="shared" si="3"/>
        <v>0</v>
      </c>
      <c r="Q347" s="77" t="s">
        <v>493</v>
      </c>
      <c r="R347" s="40" t="s">
        <v>686</v>
      </c>
      <c r="S347" s="34">
        <v>630</v>
      </c>
      <c r="T347" s="367">
        <v>0</v>
      </c>
      <c r="U347" s="367">
        <v>0</v>
      </c>
      <c r="V347" s="367">
        <v>0</v>
      </c>
      <c r="W347" s="36"/>
      <c r="X347" s="37">
        <f t="shared" si="5"/>
        <v>0</v>
      </c>
      <c r="Y347" s="38">
        <f t="shared" si="6"/>
        <v>0</v>
      </c>
      <c r="Z347" s="645" t="s">
        <v>492</v>
      </c>
      <c r="AA347" s="671">
        <f>P347+Y347</f>
        <v>0</v>
      </c>
      <c r="AB347" s="671">
        <f t="shared" si="22"/>
        <v>837.9</v>
      </c>
    </row>
    <row r="348" spans="1:28" ht="13.15" customHeight="1" x14ac:dyDescent="0.2">
      <c r="A348" s="265"/>
      <c r="B348" s="405"/>
      <c r="C348" s="448"/>
      <c r="D348" s="266"/>
      <c r="E348" s="266"/>
      <c r="F348" s="182"/>
      <c r="G348" s="24"/>
      <c r="H348" s="241">
        <v>44</v>
      </c>
      <c r="I348" s="22" t="s">
        <v>1354</v>
      </c>
      <c r="J348" s="34">
        <v>630</v>
      </c>
      <c r="K348" s="371">
        <v>0</v>
      </c>
      <c r="L348" s="371">
        <v>0</v>
      </c>
      <c r="M348" s="371">
        <v>0</v>
      </c>
      <c r="N348" s="21"/>
      <c r="O348" s="25">
        <f t="shared" si="2"/>
        <v>0</v>
      </c>
      <c r="P348" s="26">
        <f t="shared" ref="P348:P353" si="23">O348/J348/1.44</f>
        <v>0</v>
      </c>
      <c r="Q348" s="26"/>
      <c r="R348" s="28" t="s">
        <v>772</v>
      </c>
      <c r="S348" s="34">
        <v>630</v>
      </c>
      <c r="T348" s="371">
        <v>0</v>
      </c>
      <c r="U348" s="371">
        <v>0</v>
      </c>
      <c r="V348" s="371">
        <v>0</v>
      </c>
      <c r="W348" s="21"/>
      <c r="X348" s="25">
        <f t="shared" si="5"/>
        <v>0</v>
      </c>
      <c r="Y348" s="26">
        <f t="shared" si="6"/>
        <v>0</v>
      </c>
      <c r="Z348" s="428"/>
      <c r="AA348" s="673"/>
      <c r="AB348" s="672"/>
    </row>
    <row r="349" spans="1:28" ht="13.15" customHeight="1" x14ac:dyDescent="0.2">
      <c r="A349" s="265"/>
      <c r="B349" s="405"/>
      <c r="C349" s="448"/>
      <c r="D349" s="266"/>
      <c r="E349" s="266"/>
      <c r="F349" s="182"/>
      <c r="G349" s="24"/>
      <c r="H349" s="241">
        <v>44</v>
      </c>
      <c r="I349" s="22" t="s">
        <v>771</v>
      </c>
      <c r="J349" s="34">
        <v>630</v>
      </c>
      <c r="K349" s="371">
        <v>0</v>
      </c>
      <c r="L349" s="371">
        <v>0</v>
      </c>
      <c r="M349" s="371">
        <v>0</v>
      </c>
      <c r="N349" s="21"/>
      <c r="O349" s="25">
        <f t="shared" si="2"/>
        <v>0</v>
      </c>
      <c r="P349" s="26">
        <f t="shared" si="23"/>
        <v>0</v>
      </c>
      <c r="Q349" s="26"/>
      <c r="R349" s="28" t="s">
        <v>1355</v>
      </c>
      <c r="S349" s="34">
        <v>630</v>
      </c>
      <c r="T349" s="371">
        <v>0</v>
      </c>
      <c r="U349" s="371">
        <v>0</v>
      </c>
      <c r="V349" s="371">
        <v>0</v>
      </c>
      <c r="W349" s="21"/>
      <c r="X349" s="25">
        <f t="shared" si="5"/>
        <v>0</v>
      </c>
      <c r="Y349" s="26">
        <f t="shared" si="6"/>
        <v>0</v>
      </c>
      <c r="Z349" s="428"/>
      <c r="AA349" s="673"/>
      <c r="AB349" s="672"/>
    </row>
    <row r="350" spans="1:28" ht="13.15" customHeight="1" x14ac:dyDescent="0.2">
      <c r="A350" s="265"/>
      <c r="B350" s="405"/>
      <c r="C350" s="448"/>
      <c r="D350" s="266"/>
      <c r="E350" s="266"/>
      <c r="F350" s="182"/>
      <c r="G350" s="24"/>
      <c r="H350" s="241">
        <v>44</v>
      </c>
      <c r="I350" s="22" t="s">
        <v>1356</v>
      </c>
      <c r="J350" s="34">
        <v>630</v>
      </c>
      <c r="K350" s="371">
        <v>0</v>
      </c>
      <c r="L350" s="371">
        <v>0</v>
      </c>
      <c r="M350" s="371">
        <v>0</v>
      </c>
      <c r="N350" s="21"/>
      <c r="O350" s="25">
        <f>(K350+L350+M350)/3</f>
        <v>0</v>
      </c>
      <c r="P350" s="26">
        <f t="shared" si="23"/>
        <v>0</v>
      </c>
      <c r="Q350" s="26"/>
      <c r="R350" s="28" t="s">
        <v>773</v>
      </c>
      <c r="S350" s="34">
        <v>630</v>
      </c>
      <c r="T350" s="371">
        <v>0</v>
      </c>
      <c r="U350" s="371">
        <v>0</v>
      </c>
      <c r="V350" s="371">
        <v>0</v>
      </c>
      <c r="W350" s="21"/>
      <c r="X350" s="25">
        <f t="shared" si="5"/>
        <v>0</v>
      </c>
      <c r="Y350" s="26">
        <f t="shared" si="6"/>
        <v>0</v>
      </c>
      <c r="Z350" s="428"/>
      <c r="AA350" s="673"/>
      <c r="AB350" s="672"/>
    </row>
    <row r="351" spans="1:28" ht="13.15" customHeight="1" x14ac:dyDescent="0.2">
      <c r="A351" s="265"/>
      <c r="B351" s="405"/>
      <c r="C351" s="448"/>
      <c r="D351" s="266"/>
      <c r="E351" s="266"/>
      <c r="F351" s="186"/>
      <c r="G351" s="121"/>
      <c r="H351" s="241">
        <v>44</v>
      </c>
      <c r="I351" s="128" t="s">
        <v>2755</v>
      </c>
      <c r="J351" s="34">
        <v>630</v>
      </c>
      <c r="K351" s="548">
        <v>0</v>
      </c>
      <c r="L351" s="548">
        <v>0</v>
      </c>
      <c r="M351" s="548">
        <v>0</v>
      </c>
      <c r="N351" s="123"/>
      <c r="O351" s="124">
        <f>(K351+L351+M351)/3</f>
        <v>0</v>
      </c>
      <c r="P351" s="125">
        <f t="shared" si="23"/>
        <v>0</v>
      </c>
      <c r="Q351" s="125"/>
      <c r="R351" s="126" t="s">
        <v>2402</v>
      </c>
      <c r="S351" s="34">
        <v>630</v>
      </c>
      <c r="T351" s="548">
        <v>0</v>
      </c>
      <c r="U351" s="548">
        <v>0</v>
      </c>
      <c r="V351" s="548">
        <v>0</v>
      </c>
      <c r="W351" s="123"/>
      <c r="X351" s="124">
        <f>(T351+U351+V351)/3</f>
        <v>0</v>
      </c>
      <c r="Y351" s="125">
        <f>X351/S351/1.44</f>
        <v>0</v>
      </c>
      <c r="Z351" s="634"/>
      <c r="AA351" s="673"/>
      <c r="AB351" s="672"/>
    </row>
    <row r="352" spans="1:28" ht="13.15" customHeight="1" x14ac:dyDescent="0.2">
      <c r="A352" s="265"/>
      <c r="B352" s="405"/>
      <c r="C352" s="448"/>
      <c r="D352" s="266"/>
      <c r="E352" s="266"/>
      <c r="F352" s="186"/>
      <c r="G352" s="121"/>
      <c r="H352" s="241">
        <v>44</v>
      </c>
      <c r="I352" s="128" t="s">
        <v>2754</v>
      </c>
      <c r="J352" s="34">
        <v>630</v>
      </c>
      <c r="K352" s="548">
        <v>0</v>
      </c>
      <c r="L352" s="548">
        <v>0</v>
      </c>
      <c r="M352" s="548">
        <v>0</v>
      </c>
      <c r="N352" s="123"/>
      <c r="O352" s="124">
        <f>(K352+L352+M352)/3</f>
        <v>0</v>
      </c>
      <c r="P352" s="125">
        <f t="shared" si="23"/>
        <v>0</v>
      </c>
      <c r="Q352" s="125"/>
      <c r="R352" s="126" t="s">
        <v>3738</v>
      </c>
      <c r="S352" s="34">
        <v>630</v>
      </c>
      <c r="T352" s="548">
        <v>0</v>
      </c>
      <c r="U352" s="548">
        <v>0</v>
      </c>
      <c r="V352" s="548">
        <v>0</v>
      </c>
      <c r="W352" s="123"/>
      <c r="X352" s="124">
        <f t="shared" si="5"/>
        <v>0</v>
      </c>
      <c r="Y352" s="125">
        <f t="shared" si="6"/>
        <v>0</v>
      </c>
      <c r="Z352" s="634"/>
      <c r="AA352" s="673"/>
      <c r="AB352" s="672"/>
    </row>
    <row r="353" spans="1:28" ht="13.9" customHeight="1" thickBot="1" x14ac:dyDescent="0.25">
      <c r="A353" s="267"/>
      <c r="B353" s="406"/>
      <c r="C353" s="449"/>
      <c r="D353" s="268"/>
      <c r="E353" s="269"/>
      <c r="F353" s="184"/>
      <c r="G353" s="70"/>
      <c r="H353" s="242">
        <v>44</v>
      </c>
      <c r="I353" s="76" t="s">
        <v>2753</v>
      </c>
      <c r="J353" s="70">
        <v>630</v>
      </c>
      <c r="K353" s="559">
        <v>0</v>
      </c>
      <c r="L353" s="559">
        <v>0</v>
      </c>
      <c r="M353" s="559">
        <v>0</v>
      </c>
      <c r="N353" s="72"/>
      <c r="O353" s="73">
        <f>(K353+L353+M353)/3</f>
        <v>0</v>
      </c>
      <c r="P353" s="74">
        <f t="shared" si="23"/>
        <v>0</v>
      </c>
      <c r="Q353" s="74"/>
      <c r="R353" s="75"/>
      <c r="S353" s="70"/>
      <c r="T353" s="559">
        <v>0</v>
      </c>
      <c r="U353" s="559">
        <v>0</v>
      </c>
      <c r="V353" s="559">
        <v>0</v>
      </c>
      <c r="W353" s="72"/>
      <c r="X353" s="73"/>
      <c r="Y353" s="74"/>
      <c r="Z353" s="646"/>
      <c r="AA353" s="676"/>
      <c r="AB353" s="674"/>
    </row>
    <row r="354" spans="1:28" s="7" customFormat="1" ht="13.9" customHeight="1" x14ac:dyDescent="0.2">
      <c r="A354" s="270">
        <v>43036</v>
      </c>
      <c r="B354" s="407">
        <v>0.85763888888888884</v>
      </c>
      <c r="C354" s="450">
        <v>2</v>
      </c>
      <c r="D354" s="263">
        <f>(MAX(K354:M354))/J354/1.44</f>
        <v>0.49000000000000005</v>
      </c>
      <c r="E354" s="264">
        <f>(MAX(T354:V354))/S354/1.44</f>
        <v>0.72333333333333338</v>
      </c>
      <c r="F354" s="181" t="s">
        <v>1909</v>
      </c>
      <c r="G354" s="69" t="s">
        <v>3136</v>
      </c>
      <c r="H354" s="240">
        <v>45</v>
      </c>
      <c r="I354" s="35" t="s">
        <v>685</v>
      </c>
      <c r="J354" s="34">
        <v>250</v>
      </c>
      <c r="K354" s="367">
        <v>100.80000000000001</v>
      </c>
      <c r="L354" s="367">
        <v>81.904761904761898</v>
      </c>
      <c r="M354" s="367">
        <v>176.4</v>
      </c>
      <c r="N354" s="36" t="s">
        <v>4245</v>
      </c>
      <c r="O354" s="37">
        <f t="shared" si="2"/>
        <v>119.70158730158731</v>
      </c>
      <c r="P354" s="38">
        <f t="shared" si="3"/>
        <v>0.33250440917107588</v>
      </c>
      <c r="Q354" s="39" t="s">
        <v>492</v>
      </c>
      <c r="R354" s="40" t="s">
        <v>686</v>
      </c>
      <c r="S354" s="34">
        <v>250</v>
      </c>
      <c r="T354" s="367">
        <v>159.04761904761904</v>
      </c>
      <c r="U354" s="367">
        <v>223.65</v>
      </c>
      <c r="V354" s="367">
        <v>260.40000000000003</v>
      </c>
      <c r="W354" s="36" t="s">
        <v>4134</v>
      </c>
      <c r="X354" s="37">
        <f t="shared" si="5"/>
        <v>214.36587301587301</v>
      </c>
      <c r="Y354" s="38">
        <f t="shared" si="6"/>
        <v>0.59546075837742507</v>
      </c>
      <c r="Z354" s="653" t="s">
        <v>983</v>
      </c>
      <c r="AA354" s="672">
        <f>P354+Y354</f>
        <v>0.927965167548501</v>
      </c>
      <c r="AB354" s="672">
        <f t="shared" si="22"/>
        <v>23.951581790123413</v>
      </c>
    </row>
    <row r="355" spans="1:28" ht="13.15" customHeight="1" x14ac:dyDescent="0.2">
      <c r="A355" s="265"/>
      <c r="B355" s="405"/>
      <c r="C355" s="448"/>
      <c r="D355" s="266"/>
      <c r="E355" s="266"/>
      <c r="F355" s="182"/>
      <c r="G355" s="24"/>
      <c r="H355" s="241">
        <v>45</v>
      </c>
      <c r="I355" s="22" t="s">
        <v>2695</v>
      </c>
      <c r="J355" s="24">
        <v>250</v>
      </c>
      <c r="K355" s="371">
        <v>0</v>
      </c>
      <c r="L355" s="371">
        <v>0</v>
      </c>
      <c r="M355" s="371">
        <v>0</v>
      </c>
      <c r="N355" s="21"/>
      <c r="O355" s="25">
        <f t="shared" si="2"/>
        <v>0</v>
      </c>
      <c r="P355" s="26">
        <f t="shared" si="3"/>
        <v>0</v>
      </c>
      <c r="Q355" s="26"/>
      <c r="R355" s="28" t="s">
        <v>1126</v>
      </c>
      <c r="S355" s="24">
        <v>250</v>
      </c>
      <c r="T355" s="371">
        <v>0</v>
      </c>
      <c r="U355" s="371">
        <v>0</v>
      </c>
      <c r="V355" s="371">
        <v>0</v>
      </c>
      <c r="W355" s="21"/>
      <c r="X355" s="25">
        <f t="shared" si="5"/>
        <v>0</v>
      </c>
      <c r="Y355" s="26">
        <f t="shared" si="6"/>
        <v>0</v>
      </c>
      <c r="Z355" s="428"/>
      <c r="AA355" s="673"/>
      <c r="AB355" s="672"/>
    </row>
    <row r="356" spans="1:28" ht="13.15" customHeight="1" x14ac:dyDescent="0.2">
      <c r="A356" s="265"/>
      <c r="B356" s="405"/>
      <c r="C356" s="448"/>
      <c r="D356" s="266"/>
      <c r="E356" s="266"/>
      <c r="F356" s="182"/>
      <c r="G356" s="24"/>
      <c r="H356" s="241">
        <v>45</v>
      </c>
      <c r="I356" s="22" t="s">
        <v>2696</v>
      </c>
      <c r="J356" s="24">
        <v>250</v>
      </c>
      <c r="K356" s="371">
        <v>0</v>
      </c>
      <c r="L356" s="371">
        <v>0</v>
      </c>
      <c r="M356" s="371">
        <v>0</v>
      </c>
      <c r="N356" s="21"/>
      <c r="O356" s="25">
        <f t="shared" ref="O356:O362" si="24">(K356+L356+M356)/3</f>
        <v>0</v>
      </c>
      <c r="P356" s="26">
        <f t="shared" ref="P356:P373" si="25">O356/J356/1.44</f>
        <v>0</v>
      </c>
      <c r="Q356" s="26"/>
      <c r="R356" s="28" t="s">
        <v>1729</v>
      </c>
      <c r="S356" s="24">
        <v>250</v>
      </c>
      <c r="T356" s="371">
        <v>0</v>
      </c>
      <c r="U356" s="371">
        <v>0</v>
      </c>
      <c r="V356" s="371">
        <v>0</v>
      </c>
      <c r="W356" s="21"/>
      <c r="X356" s="25">
        <f t="shared" si="5"/>
        <v>0</v>
      </c>
      <c r="Y356" s="26">
        <f t="shared" si="6"/>
        <v>0</v>
      </c>
      <c r="Z356" s="428"/>
      <c r="AA356" s="673"/>
      <c r="AB356" s="672"/>
    </row>
    <row r="357" spans="1:28" ht="13.15" customHeight="1" x14ac:dyDescent="0.2">
      <c r="A357" s="265"/>
      <c r="B357" s="405"/>
      <c r="C357" s="448"/>
      <c r="D357" s="266"/>
      <c r="E357" s="266"/>
      <c r="F357" s="182"/>
      <c r="G357" s="24"/>
      <c r="H357" s="241">
        <v>45</v>
      </c>
      <c r="I357" s="22" t="s">
        <v>1589</v>
      </c>
      <c r="J357" s="24">
        <v>250</v>
      </c>
      <c r="K357" s="371">
        <v>0</v>
      </c>
      <c r="L357" s="371">
        <v>0</v>
      </c>
      <c r="M357" s="371">
        <v>0</v>
      </c>
      <c r="N357" s="21"/>
      <c r="O357" s="25">
        <f>(K357+L357+M357)/3</f>
        <v>0</v>
      </c>
      <c r="P357" s="26">
        <f t="shared" si="25"/>
        <v>0</v>
      </c>
      <c r="Q357" s="26"/>
      <c r="R357" s="28" t="s">
        <v>2698</v>
      </c>
      <c r="S357" s="24">
        <v>250</v>
      </c>
      <c r="T357" s="371">
        <v>14.285714285714285</v>
      </c>
      <c r="U357" s="371">
        <v>24.150000000000002</v>
      </c>
      <c r="V357" s="371">
        <v>38.85</v>
      </c>
      <c r="W357" s="21"/>
      <c r="X357" s="25">
        <f t="shared" si="5"/>
        <v>25.761904761904759</v>
      </c>
      <c r="Y357" s="26">
        <f t="shared" si="6"/>
        <v>7.1560846560846561E-2</v>
      </c>
      <c r="Z357" s="428"/>
      <c r="AA357" s="673"/>
      <c r="AB357" s="672"/>
    </row>
    <row r="358" spans="1:28" ht="13.15" customHeight="1" x14ac:dyDescent="0.2">
      <c r="A358" s="265"/>
      <c r="B358" s="405"/>
      <c r="C358" s="448"/>
      <c r="D358" s="266"/>
      <c r="E358" s="266"/>
      <c r="F358" s="182"/>
      <c r="G358" s="24"/>
      <c r="H358" s="241">
        <v>45</v>
      </c>
      <c r="I358" s="22" t="s">
        <v>1143</v>
      </c>
      <c r="J358" s="24">
        <v>250</v>
      </c>
      <c r="K358" s="371">
        <v>73.5</v>
      </c>
      <c r="L358" s="371">
        <v>57.142857142857139</v>
      </c>
      <c r="M358" s="371">
        <v>102.9</v>
      </c>
      <c r="N358" s="21"/>
      <c r="O358" s="25">
        <f t="shared" si="24"/>
        <v>77.847619047619048</v>
      </c>
      <c r="P358" s="26">
        <f t="shared" si="25"/>
        <v>0.21624338624338627</v>
      </c>
      <c r="Q358" s="26"/>
      <c r="R358" s="28" t="s">
        <v>2178</v>
      </c>
      <c r="S358" s="24">
        <v>250</v>
      </c>
      <c r="T358" s="371">
        <v>20</v>
      </c>
      <c r="U358" s="371">
        <v>5.25</v>
      </c>
      <c r="V358" s="371">
        <v>9.4500000000000011</v>
      </c>
      <c r="W358" s="21"/>
      <c r="X358" s="25">
        <f t="shared" si="5"/>
        <v>11.566666666666668</v>
      </c>
      <c r="Y358" s="26">
        <f t="shared" si="6"/>
        <v>3.2129629629629633E-2</v>
      </c>
      <c r="Z358" s="428"/>
      <c r="AA358" s="673"/>
      <c r="AB358" s="672"/>
    </row>
    <row r="359" spans="1:28" ht="13.15" customHeight="1" x14ac:dyDescent="0.2">
      <c r="A359" s="265"/>
      <c r="B359" s="405"/>
      <c r="C359" s="448"/>
      <c r="D359" s="266"/>
      <c r="E359" s="266"/>
      <c r="F359" s="182"/>
      <c r="G359" s="24"/>
      <c r="H359" s="241">
        <v>45</v>
      </c>
      <c r="I359" s="22" t="s">
        <v>630</v>
      </c>
      <c r="J359" s="24">
        <v>250</v>
      </c>
      <c r="K359" s="371">
        <v>0</v>
      </c>
      <c r="L359" s="371">
        <v>0</v>
      </c>
      <c r="M359" s="371">
        <v>0</v>
      </c>
      <c r="N359" s="21"/>
      <c r="O359" s="25">
        <f t="shared" si="24"/>
        <v>0</v>
      </c>
      <c r="P359" s="26">
        <f t="shared" si="25"/>
        <v>0</v>
      </c>
      <c r="Q359" s="26"/>
      <c r="R359" s="28" t="s">
        <v>630</v>
      </c>
      <c r="S359" s="24">
        <v>250</v>
      </c>
      <c r="T359" s="371">
        <v>0</v>
      </c>
      <c r="U359" s="371">
        <v>0</v>
      </c>
      <c r="V359" s="371">
        <v>0</v>
      </c>
      <c r="W359" s="21"/>
      <c r="X359" s="25">
        <f t="shared" si="5"/>
        <v>0</v>
      </c>
      <c r="Y359" s="26">
        <f t="shared" si="6"/>
        <v>0</v>
      </c>
      <c r="Z359" s="428"/>
      <c r="AA359" s="673"/>
      <c r="AB359" s="672"/>
    </row>
    <row r="360" spans="1:28" ht="13.15" customHeight="1" x14ac:dyDescent="0.2">
      <c r="A360" s="265"/>
      <c r="B360" s="405"/>
      <c r="C360" s="448"/>
      <c r="D360" s="266"/>
      <c r="E360" s="266"/>
      <c r="F360" s="182"/>
      <c r="G360" s="24"/>
      <c r="H360" s="241">
        <v>45</v>
      </c>
      <c r="I360" s="22" t="s">
        <v>193</v>
      </c>
      <c r="J360" s="24">
        <v>250</v>
      </c>
      <c r="K360" s="371">
        <v>0</v>
      </c>
      <c r="L360" s="371">
        <v>0</v>
      </c>
      <c r="M360" s="371">
        <v>0</v>
      </c>
      <c r="N360" s="21"/>
      <c r="O360" s="25">
        <f t="shared" si="24"/>
        <v>0</v>
      </c>
      <c r="P360" s="26">
        <f t="shared" si="25"/>
        <v>0</v>
      </c>
      <c r="Q360" s="26"/>
      <c r="R360" s="28" t="s">
        <v>2699</v>
      </c>
      <c r="S360" s="24">
        <v>250</v>
      </c>
      <c r="T360" s="371">
        <v>1.9047619047619047</v>
      </c>
      <c r="U360" s="371">
        <v>2.1</v>
      </c>
      <c r="V360" s="371">
        <v>7.3500000000000005</v>
      </c>
      <c r="W360" s="21"/>
      <c r="X360" s="25">
        <f t="shared" si="5"/>
        <v>3.7849206349206348</v>
      </c>
      <c r="Y360" s="26">
        <f t="shared" si="6"/>
        <v>1.0513668430335098E-2</v>
      </c>
      <c r="Z360" s="428"/>
      <c r="AA360" s="673"/>
      <c r="AB360" s="672"/>
    </row>
    <row r="361" spans="1:28" ht="13.15" customHeight="1" x14ac:dyDescent="0.2">
      <c r="A361" s="265"/>
      <c r="B361" s="405"/>
      <c r="C361" s="448"/>
      <c r="D361" s="266"/>
      <c r="E361" s="266"/>
      <c r="F361" s="182"/>
      <c r="G361" s="24"/>
      <c r="H361" s="241">
        <v>45</v>
      </c>
      <c r="I361" s="22" t="s">
        <v>1529</v>
      </c>
      <c r="J361" s="24">
        <v>250</v>
      </c>
      <c r="K361" s="371">
        <v>57.75</v>
      </c>
      <c r="L361" s="371">
        <v>49.523809523809518</v>
      </c>
      <c r="M361" s="371">
        <v>58.800000000000004</v>
      </c>
      <c r="N361" s="21"/>
      <c r="O361" s="25">
        <f t="shared" si="24"/>
        <v>55.357936507936508</v>
      </c>
      <c r="P361" s="26">
        <f t="shared" si="25"/>
        <v>0.15377204585537921</v>
      </c>
      <c r="Q361" s="26"/>
      <c r="R361" s="33" t="s">
        <v>1530</v>
      </c>
      <c r="S361" s="24">
        <v>250</v>
      </c>
      <c r="T361" s="371">
        <v>71.428571428571431</v>
      </c>
      <c r="U361" s="371">
        <v>99.75</v>
      </c>
      <c r="V361" s="371">
        <v>100.80000000000001</v>
      </c>
      <c r="W361" s="21"/>
      <c r="X361" s="25">
        <f>(T361+U361+V361)/3</f>
        <v>90.659523809523819</v>
      </c>
      <c r="Y361" s="26">
        <f t="shared" si="6"/>
        <v>0.2518320105820106</v>
      </c>
      <c r="Z361" s="428"/>
      <c r="AA361" s="673"/>
      <c r="AB361" s="672"/>
    </row>
    <row r="362" spans="1:28" ht="13.9" customHeight="1" thickBot="1" x14ac:dyDescent="0.25">
      <c r="A362" s="267"/>
      <c r="B362" s="406"/>
      <c r="C362" s="449"/>
      <c r="D362" s="268"/>
      <c r="E362" s="269"/>
      <c r="F362" s="184"/>
      <c r="G362" s="70"/>
      <c r="H362" s="242">
        <v>45</v>
      </c>
      <c r="I362" s="76" t="s">
        <v>2697</v>
      </c>
      <c r="J362" s="70">
        <v>250</v>
      </c>
      <c r="K362" s="559">
        <v>0</v>
      </c>
      <c r="L362" s="559">
        <v>0</v>
      </c>
      <c r="M362" s="559">
        <v>0</v>
      </c>
      <c r="N362" s="72"/>
      <c r="O362" s="73">
        <f t="shared" si="24"/>
        <v>0</v>
      </c>
      <c r="P362" s="74">
        <f t="shared" si="25"/>
        <v>0</v>
      </c>
      <c r="Q362" s="74"/>
      <c r="R362" s="75" t="s">
        <v>1531</v>
      </c>
      <c r="S362" s="70">
        <v>250</v>
      </c>
      <c r="T362" s="559">
        <v>114.28571428571428</v>
      </c>
      <c r="U362" s="559">
        <v>81.900000000000006</v>
      </c>
      <c r="V362" s="559">
        <v>100.80000000000001</v>
      </c>
      <c r="W362" s="72"/>
      <c r="X362" s="73">
        <f t="shared" si="5"/>
        <v>98.995238095238093</v>
      </c>
      <c r="Y362" s="74">
        <f t="shared" si="6"/>
        <v>0.2749867724867725</v>
      </c>
      <c r="Z362" s="646"/>
      <c r="AA362" s="673"/>
      <c r="AB362" s="672"/>
    </row>
    <row r="363" spans="1:28" s="7" customFormat="1" ht="13.9" customHeight="1" x14ac:dyDescent="0.2">
      <c r="A363" s="260">
        <v>43029</v>
      </c>
      <c r="B363" s="403">
        <v>0.625</v>
      </c>
      <c r="C363" s="454">
        <v>1</v>
      </c>
      <c r="D363" s="263">
        <f>(MAX(K363:M363))/J363/1.44</f>
        <v>0.54282407407407418</v>
      </c>
      <c r="E363" s="264">
        <f>(MAX(T363:V363))/S363/1.44</f>
        <v>0.36458333333333337</v>
      </c>
      <c r="F363" s="181" t="s">
        <v>1909</v>
      </c>
      <c r="G363" s="69" t="s">
        <v>3126</v>
      </c>
      <c r="H363" s="240">
        <v>46</v>
      </c>
      <c r="I363" s="35" t="s">
        <v>685</v>
      </c>
      <c r="J363" s="34">
        <v>180</v>
      </c>
      <c r="K363" s="367">
        <v>122.85000000000001</v>
      </c>
      <c r="L363" s="367">
        <v>108.57142857142857</v>
      </c>
      <c r="M363" s="367">
        <v>140.70000000000002</v>
      </c>
      <c r="N363" s="36" t="s">
        <v>3826</v>
      </c>
      <c r="O363" s="37">
        <f t="shared" ref="O363:O374" si="26">(K363+L363+M363)/3</f>
        <v>124.04047619047621</v>
      </c>
      <c r="P363" s="38">
        <f t="shared" si="25"/>
        <v>0.4785512198706644</v>
      </c>
      <c r="Q363" s="77" t="s">
        <v>493</v>
      </c>
      <c r="R363" s="40" t="s">
        <v>686</v>
      </c>
      <c r="S363" s="34">
        <v>180</v>
      </c>
      <c r="T363" s="367">
        <v>74.285714285714278</v>
      </c>
      <c r="U363" s="367">
        <v>76.650000000000006</v>
      </c>
      <c r="V363" s="367">
        <v>94.5</v>
      </c>
      <c r="W363" s="36" t="s">
        <v>3827</v>
      </c>
      <c r="X363" s="37">
        <f t="shared" si="5"/>
        <v>81.811904761904756</v>
      </c>
      <c r="Y363" s="38">
        <f t="shared" si="6"/>
        <v>0.31563234861845973</v>
      </c>
      <c r="Z363" s="645" t="s">
        <v>496</v>
      </c>
      <c r="AA363" s="671">
        <f>P363+Y363</f>
        <v>0.79418356848912408</v>
      </c>
      <c r="AB363" s="671">
        <f t="shared" si="22"/>
        <v>49.272453703703675</v>
      </c>
    </row>
    <row r="364" spans="1:28" ht="13.15" customHeight="1" x14ac:dyDescent="0.2">
      <c r="A364" s="265"/>
      <c r="B364" s="405"/>
      <c r="C364" s="448"/>
      <c r="D364" s="266"/>
      <c r="E364" s="266"/>
      <c r="F364" s="182"/>
      <c r="G364" s="24"/>
      <c r="H364" s="241">
        <v>46</v>
      </c>
      <c r="I364" s="23" t="s">
        <v>92</v>
      </c>
      <c r="J364" s="24">
        <v>180</v>
      </c>
      <c r="K364" s="371">
        <v>0</v>
      </c>
      <c r="L364" s="371">
        <v>0</v>
      </c>
      <c r="M364" s="371">
        <v>0</v>
      </c>
      <c r="N364" s="21"/>
      <c r="O364" s="25">
        <f t="shared" si="26"/>
        <v>0</v>
      </c>
      <c r="P364" s="26">
        <f t="shared" si="25"/>
        <v>0</v>
      </c>
      <c r="Q364" s="26"/>
      <c r="R364" s="33" t="s">
        <v>644</v>
      </c>
      <c r="S364" s="24">
        <v>180</v>
      </c>
      <c r="T364" s="371">
        <v>24.761904761904759</v>
      </c>
      <c r="U364" s="371">
        <v>56.7</v>
      </c>
      <c r="V364" s="371">
        <v>75.600000000000009</v>
      </c>
      <c r="W364" s="21"/>
      <c r="X364" s="25">
        <f t="shared" si="5"/>
        <v>52.353968253968254</v>
      </c>
      <c r="Y364" s="26">
        <f t="shared" si="6"/>
        <v>0.2019829022143837</v>
      </c>
      <c r="Z364" s="428"/>
      <c r="AA364" s="673"/>
      <c r="AB364" s="672"/>
    </row>
    <row r="365" spans="1:28" ht="13.15" customHeight="1" x14ac:dyDescent="0.2">
      <c r="A365" s="265"/>
      <c r="B365" s="405"/>
      <c r="C365" s="448"/>
      <c r="D365" s="266"/>
      <c r="E365" s="266"/>
      <c r="F365" s="182"/>
      <c r="G365" s="24"/>
      <c r="H365" s="241">
        <v>46</v>
      </c>
      <c r="I365" s="22" t="s">
        <v>3676</v>
      </c>
      <c r="J365" s="24">
        <v>180</v>
      </c>
      <c r="K365" s="371">
        <v>0</v>
      </c>
      <c r="L365" s="371">
        <v>0</v>
      </c>
      <c r="M365" s="371">
        <v>0</v>
      </c>
      <c r="N365" s="21"/>
      <c r="O365" s="25">
        <f t="shared" si="26"/>
        <v>0</v>
      </c>
      <c r="P365" s="26">
        <f t="shared" si="25"/>
        <v>0</v>
      </c>
      <c r="Q365" s="26"/>
      <c r="R365" s="33" t="s">
        <v>349</v>
      </c>
      <c r="S365" s="24">
        <v>180</v>
      </c>
      <c r="T365" s="371">
        <v>4.7619047619047619</v>
      </c>
      <c r="U365" s="371">
        <v>7.3500000000000005</v>
      </c>
      <c r="V365" s="371">
        <v>0</v>
      </c>
      <c r="W365" s="21"/>
      <c r="X365" s="25">
        <f t="shared" si="5"/>
        <v>4.0373015873015872</v>
      </c>
      <c r="Y365" s="26">
        <f t="shared" si="6"/>
        <v>1.5576009210268471E-2</v>
      </c>
      <c r="Z365" s="428"/>
      <c r="AA365" s="673"/>
      <c r="AB365" s="672"/>
    </row>
    <row r="366" spans="1:28" ht="13.15" customHeight="1" x14ac:dyDescent="0.2">
      <c r="A366" s="265"/>
      <c r="B366" s="405"/>
      <c r="C366" s="448"/>
      <c r="D366" s="266"/>
      <c r="E366" s="266"/>
      <c r="F366" s="182"/>
      <c r="G366" s="24"/>
      <c r="H366" s="241">
        <v>46</v>
      </c>
      <c r="I366" s="23" t="s">
        <v>1251</v>
      </c>
      <c r="J366" s="24">
        <v>180</v>
      </c>
      <c r="K366" s="371">
        <v>0</v>
      </c>
      <c r="L366" s="371">
        <v>6.6666666666666661</v>
      </c>
      <c r="M366" s="371">
        <v>3.1500000000000004</v>
      </c>
      <c r="N366" s="21"/>
      <c r="O366" s="25">
        <f t="shared" si="26"/>
        <v>3.2722222222222221</v>
      </c>
      <c r="P366" s="26">
        <f t="shared" si="25"/>
        <v>1.2624314128943758E-2</v>
      </c>
      <c r="Q366" s="26"/>
      <c r="R366" s="28" t="s">
        <v>3678</v>
      </c>
      <c r="S366" s="24">
        <v>180</v>
      </c>
      <c r="T366" s="371">
        <v>6.6666666666666661</v>
      </c>
      <c r="U366" s="371">
        <v>8.4</v>
      </c>
      <c r="V366" s="371">
        <v>6.3000000000000007</v>
      </c>
      <c r="W366" s="21"/>
      <c r="X366" s="25">
        <f t="shared" si="5"/>
        <v>7.1222222222222227</v>
      </c>
      <c r="Y366" s="26">
        <f t="shared" si="6"/>
        <v>2.7477709190672155E-2</v>
      </c>
      <c r="Z366" s="428"/>
      <c r="AA366" s="673"/>
      <c r="AB366" s="672"/>
    </row>
    <row r="367" spans="1:28" ht="13.15" customHeight="1" x14ac:dyDescent="0.2">
      <c r="A367" s="265"/>
      <c r="B367" s="405"/>
      <c r="C367" s="448"/>
      <c r="D367" s="266"/>
      <c r="E367" s="266"/>
      <c r="F367" s="182"/>
      <c r="G367" s="24"/>
      <c r="H367" s="241">
        <v>46</v>
      </c>
      <c r="I367" s="23" t="s">
        <v>643</v>
      </c>
      <c r="J367" s="24">
        <v>180</v>
      </c>
      <c r="K367" s="371">
        <v>0</v>
      </c>
      <c r="L367" s="371">
        <v>0</v>
      </c>
      <c r="M367" s="371">
        <v>0</v>
      </c>
      <c r="N367" s="21"/>
      <c r="O367" s="25">
        <f t="shared" si="26"/>
        <v>0</v>
      </c>
      <c r="P367" s="26">
        <f t="shared" si="25"/>
        <v>0</v>
      </c>
      <c r="Q367" s="26"/>
      <c r="R367" s="28" t="s">
        <v>1254</v>
      </c>
      <c r="S367" s="24">
        <v>180</v>
      </c>
      <c r="T367" s="371">
        <v>0</v>
      </c>
      <c r="U367" s="371">
        <v>0</v>
      </c>
      <c r="V367" s="371">
        <v>0</v>
      </c>
      <c r="W367" s="21"/>
      <c r="X367" s="25">
        <f t="shared" si="5"/>
        <v>0</v>
      </c>
      <c r="Y367" s="26">
        <f t="shared" si="6"/>
        <v>0</v>
      </c>
      <c r="Z367" s="428"/>
      <c r="AA367" s="673"/>
      <c r="AB367" s="672"/>
    </row>
    <row r="368" spans="1:28" ht="13.15" customHeight="1" x14ac:dyDescent="0.2">
      <c r="A368" s="265"/>
      <c r="B368" s="405"/>
      <c r="C368" s="448"/>
      <c r="D368" s="266"/>
      <c r="E368" s="266"/>
      <c r="F368" s="182"/>
      <c r="G368" s="24"/>
      <c r="H368" s="241">
        <v>46</v>
      </c>
      <c r="I368" s="22" t="s">
        <v>84</v>
      </c>
      <c r="J368" s="24">
        <v>180</v>
      </c>
      <c r="K368" s="371">
        <v>0</v>
      </c>
      <c r="L368" s="371">
        <v>0</v>
      </c>
      <c r="M368" s="371">
        <v>0</v>
      </c>
      <c r="N368" s="21"/>
      <c r="O368" s="25">
        <f t="shared" si="26"/>
        <v>0</v>
      </c>
      <c r="P368" s="26">
        <f t="shared" si="25"/>
        <v>0</v>
      </c>
      <c r="Q368" s="26"/>
      <c r="R368" s="28"/>
      <c r="S368" s="24"/>
      <c r="T368" s="371"/>
      <c r="U368" s="371"/>
      <c r="V368" s="371"/>
      <c r="W368" s="21"/>
      <c r="X368" s="25"/>
      <c r="Y368" s="26"/>
      <c r="Z368" s="428"/>
      <c r="AA368" s="673"/>
      <c r="AB368" s="672"/>
    </row>
    <row r="369" spans="1:28" ht="13.15" customHeight="1" x14ac:dyDescent="0.2">
      <c r="A369" s="265"/>
      <c r="B369" s="405"/>
      <c r="C369" s="448"/>
      <c r="D369" s="266"/>
      <c r="E369" s="266"/>
      <c r="F369" s="182"/>
      <c r="G369" s="24"/>
      <c r="H369" s="241">
        <v>46</v>
      </c>
      <c r="I369" s="22" t="s">
        <v>193</v>
      </c>
      <c r="J369" s="24">
        <v>180</v>
      </c>
      <c r="K369" s="371">
        <v>0</v>
      </c>
      <c r="L369" s="371">
        <v>0</v>
      </c>
      <c r="M369" s="371">
        <v>0</v>
      </c>
      <c r="N369" s="21"/>
      <c r="O369" s="25">
        <f t="shared" si="26"/>
        <v>0</v>
      </c>
      <c r="P369" s="26">
        <f t="shared" si="25"/>
        <v>0</v>
      </c>
      <c r="Q369" s="26"/>
      <c r="R369" s="28"/>
      <c r="S369" s="24"/>
      <c r="T369" s="371"/>
      <c r="U369" s="371"/>
      <c r="V369" s="371"/>
      <c r="W369" s="21"/>
      <c r="X369" s="25"/>
      <c r="Y369" s="26"/>
      <c r="Z369" s="428"/>
      <c r="AA369" s="673"/>
      <c r="AB369" s="672"/>
    </row>
    <row r="370" spans="1:28" ht="13.15" customHeight="1" x14ac:dyDescent="0.2">
      <c r="A370" s="265"/>
      <c r="B370" s="405"/>
      <c r="C370" s="448"/>
      <c r="D370" s="266"/>
      <c r="E370" s="266"/>
      <c r="F370" s="182"/>
      <c r="G370" s="24"/>
      <c r="H370" s="241">
        <v>46</v>
      </c>
      <c r="I370" s="23" t="s">
        <v>1252</v>
      </c>
      <c r="J370" s="24">
        <v>180</v>
      </c>
      <c r="K370" s="371">
        <v>7.3500000000000005</v>
      </c>
      <c r="L370" s="371">
        <v>5.7142857142857144</v>
      </c>
      <c r="M370" s="371">
        <v>0</v>
      </c>
      <c r="N370" s="21"/>
      <c r="O370" s="25">
        <f t="shared" si="26"/>
        <v>4.3547619047619053</v>
      </c>
      <c r="P370" s="26">
        <f t="shared" si="25"/>
        <v>1.6800778953556736E-2</v>
      </c>
      <c r="Q370" s="26"/>
      <c r="R370" s="28"/>
      <c r="S370" s="24"/>
      <c r="T370" s="371"/>
      <c r="U370" s="371"/>
      <c r="V370" s="371"/>
      <c r="W370" s="21"/>
      <c r="X370" s="25"/>
      <c r="Y370" s="26"/>
      <c r="Z370" s="428"/>
      <c r="AA370" s="673"/>
      <c r="AB370" s="672"/>
    </row>
    <row r="371" spans="1:28" ht="13.15" customHeight="1" x14ac:dyDescent="0.2">
      <c r="A371" s="265"/>
      <c r="B371" s="405"/>
      <c r="C371" s="448"/>
      <c r="D371" s="266"/>
      <c r="E371" s="266"/>
      <c r="F371" s="182"/>
      <c r="G371" s="24"/>
      <c r="H371" s="241">
        <v>46</v>
      </c>
      <c r="I371" s="23" t="s">
        <v>1253</v>
      </c>
      <c r="J371" s="24">
        <v>180</v>
      </c>
      <c r="K371" s="371">
        <v>44.1</v>
      </c>
      <c r="L371" s="371">
        <v>34.285714285714285</v>
      </c>
      <c r="M371" s="371">
        <v>36.75</v>
      </c>
      <c r="N371" s="21"/>
      <c r="O371" s="25">
        <f t="shared" si="26"/>
        <v>38.378571428571426</v>
      </c>
      <c r="P371" s="26">
        <f t="shared" si="25"/>
        <v>0.14806547619047619</v>
      </c>
      <c r="Q371" s="26"/>
      <c r="R371" s="28"/>
      <c r="S371" s="24"/>
      <c r="T371" s="371"/>
      <c r="U371" s="371"/>
      <c r="V371" s="371"/>
      <c r="W371" s="21"/>
      <c r="X371" s="25"/>
      <c r="Y371" s="26"/>
      <c r="Z371" s="428"/>
      <c r="AA371" s="673"/>
      <c r="AB371" s="672"/>
    </row>
    <row r="372" spans="1:28" ht="13.15" customHeight="1" x14ac:dyDescent="0.2">
      <c r="A372" s="265"/>
      <c r="B372" s="405"/>
      <c r="C372" s="448"/>
      <c r="D372" s="266"/>
      <c r="E372" s="266"/>
      <c r="F372" s="182"/>
      <c r="G372" s="24"/>
      <c r="H372" s="241">
        <v>46</v>
      </c>
      <c r="I372" s="23" t="s">
        <v>3677</v>
      </c>
      <c r="J372" s="24">
        <v>180</v>
      </c>
      <c r="K372" s="371">
        <v>3.1500000000000004</v>
      </c>
      <c r="L372" s="371">
        <v>0</v>
      </c>
      <c r="M372" s="371">
        <v>2.1</v>
      </c>
      <c r="N372" s="21"/>
      <c r="O372" s="25">
        <f t="shared" si="26"/>
        <v>1.75</v>
      </c>
      <c r="P372" s="26">
        <f t="shared" si="25"/>
        <v>6.7515432098765437E-3</v>
      </c>
      <c r="Q372" s="26"/>
      <c r="R372" s="28"/>
      <c r="S372" s="24"/>
      <c r="T372" s="371"/>
      <c r="U372" s="371"/>
      <c r="V372" s="371"/>
      <c r="W372" s="21"/>
      <c r="X372" s="25"/>
      <c r="Y372" s="26"/>
      <c r="Z372" s="428"/>
      <c r="AA372" s="673"/>
      <c r="AB372" s="672"/>
    </row>
    <row r="373" spans="1:28" ht="13.9" customHeight="1" thickBot="1" x14ac:dyDescent="0.25">
      <c r="A373" s="267"/>
      <c r="B373" s="406"/>
      <c r="C373" s="449"/>
      <c r="D373" s="268"/>
      <c r="E373" s="269"/>
      <c r="F373" s="184"/>
      <c r="G373" s="70"/>
      <c r="H373" s="242">
        <v>46</v>
      </c>
      <c r="I373" s="76" t="s">
        <v>1532</v>
      </c>
      <c r="J373" s="70">
        <v>180</v>
      </c>
      <c r="K373" s="559">
        <v>0</v>
      </c>
      <c r="L373" s="559">
        <v>0</v>
      </c>
      <c r="M373" s="559">
        <v>0</v>
      </c>
      <c r="N373" s="72"/>
      <c r="O373" s="73">
        <f t="shared" si="26"/>
        <v>0</v>
      </c>
      <c r="P373" s="74">
        <f t="shared" si="25"/>
        <v>0</v>
      </c>
      <c r="Q373" s="74"/>
      <c r="R373" s="75"/>
      <c r="S373" s="70"/>
      <c r="T373" s="559"/>
      <c r="U373" s="559"/>
      <c r="V373" s="559"/>
      <c r="W373" s="72"/>
      <c r="X373" s="73"/>
      <c r="Y373" s="74"/>
      <c r="Z373" s="646"/>
      <c r="AA373" s="676"/>
      <c r="AB373" s="674"/>
    </row>
    <row r="374" spans="1:28" s="7" customFormat="1" ht="13.9" customHeight="1" x14ac:dyDescent="0.2">
      <c r="A374" s="260">
        <v>43035</v>
      </c>
      <c r="B374" s="403">
        <v>0.85763888888888884</v>
      </c>
      <c r="C374" s="454">
        <v>0</v>
      </c>
      <c r="D374" s="263">
        <f>(MAX(K374:M374))/J374/1.44</f>
        <v>0.85166666666666679</v>
      </c>
      <c r="E374" s="264">
        <f>(MAX(T374:V374))/S374/1.44</f>
        <v>0.43344907407407418</v>
      </c>
      <c r="F374" s="181" t="s">
        <v>1909</v>
      </c>
      <c r="G374" s="69" t="s">
        <v>3126</v>
      </c>
      <c r="H374" s="240">
        <v>47</v>
      </c>
      <c r="I374" s="35" t="s">
        <v>685</v>
      </c>
      <c r="J374" s="34">
        <v>250</v>
      </c>
      <c r="K374" s="367">
        <v>306.60000000000002</v>
      </c>
      <c r="L374" s="367">
        <v>256.1904761904762</v>
      </c>
      <c r="M374" s="367">
        <v>275.10000000000002</v>
      </c>
      <c r="N374" s="36" t="s">
        <v>4162</v>
      </c>
      <c r="O374" s="37">
        <f t="shared" si="26"/>
        <v>279.29682539682545</v>
      </c>
      <c r="P374" s="38">
        <f>O374/J374/1.44</f>
        <v>0.77582451499118177</v>
      </c>
      <c r="Q374" s="39" t="s">
        <v>495</v>
      </c>
      <c r="R374" s="40" t="s">
        <v>686</v>
      </c>
      <c r="S374" s="34">
        <v>180</v>
      </c>
      <c r="T374" s="367">
        <v>60.952380952380949</v>
      </c>
      <c r="U374" s="367">
        <v>98.7</v>
      </c>
      <c r="V374" s="367">
        <v>112.35000000000001</v>
      </c>
      <c r="W374" s="36" t="s">
        <v>4163</v>
      </c>
      <c r="X374" s="37">
        <f t="shared" si="5"/>
        <v>90.667460317460325</v>
      </c>
      <c r="Y374" s="38">
        <f t="shared" si="6"/>
        <v>0.34979730060748582</v>
      </c>
      <c r="Z374" s="653" t="s">
        <v>1782</v>
      </c>
      <c r="AA374" s="672">
        <f>P374+Y374</f>
        <v>1.1256218155986675</v>
      </c>
      <c r="AB374" s="672">
        <f t="shared" si="22"/>
        <v>0</v>
      </c>
    </row>
    <row r="375" spans="1:28" ht="13.15" customHeight="1" x14ac:dyDescent="0.2">
      <c r="A375" s="265"/>
      <c r="B375" s="405"/>
      <c r="C375" s="448"/>
      <c r="D375" s="266"/>
      <c r="E375" s="266"/>
      <c r="F375" s="182"/>
      <c r="G375" s="24"/>
      <c r="H375" s="241">
        <v>47</v>
      </c>
      <c r="I375" s="22" t="s">
        <v>1126</v>
      </c>
      <c r="J375" s="24">
        <v>250</v>
      </c>
      <c r="K375" s="371"/>
      <c r="L375" s="371"/>
      <c r="M375" s="371"/>
      <c r="N375" s="21"/>
      <c r="O375" s="25"/>
      <c r="P375" s="26"/>
      <c r="Q375" s="26"/>
      <c r="R375" s="28" t="s">
        <v>1126</v>
      </c>
      <c r="S375" s="24">
        <v>180</v>
      </c>
      <c r="T375" s="371">
        <v>0</v>
      </c>
      <c r="U375" s="371">
        <v>0</v>
      </c>
      <c r="V375" s="371">
        <v>0</v>
      </c>
      <c r="W375" s="21"/>
      <c r="X375" s="25"/>
      <c r="Y375" s="26"/>
      <c r="Z375" s="428"/>
      <c r="AA375" s="673"/>
      <c r="AB375" s="672"/>
    </row>
    <row r="376" spans="1:28" ht="13.15" customHeight="1" x14ac:dyDescent="0.2">
      <c r="A376" s="265"/>
      <c r="B376" s="405"/>
      <c r="C376" s="448"/>
      <c r="D376" s="266"/>
      <c r="E376" s="266"/>
      <c r="F376" s="182"/>
      <c r="G376" s="24"/>
      <c r="H376" s="241">
        <v>47</v>
      </c>
      <c r="I376" s="22" t="s">
        <v>208</v>
      </c>
      <c r="J376" s="24">
        <v>250</v>
      </c>
      <c r="K376" s="371">
        <v>43.050000000000004</v>
      </c>
      <c r="L376" s="371">
        <v>35.238095238095234</v>
      </c>
      <c r="M376" s="371">
        <v>35.700000000000003</v>
      </c>
      <c r="N376" s="21"/>
      <c r="O376" s="25">
        <f t="shared" ref="O376:O380" si="27">(K376+L376+M376)/3</f>
        <v>37.996031746031747</v>
      </c>
      <c r="P376" s="26">
        <f t="shared" ref="P376:P380" si="28">O376/J376/1.44</f>
        <v>0.10554453262786598</v>
      </c>
      <c r="Q376" s="26"/>
      <c r="R376" s="28" t="s">
        <v>1533</v>
      </c>
      <c r="S376" s="24">
        <v>180</v>
      </c>
      <c r="T376" s="621">
        <v>1.9047619047619047</v>
      </c>
      <c r="U376" s="371">
        <v>2.1</v>
      </c>
      <c r="V376" s="371">
        <v>0</v>
      </c>
      <c r="W376" s="21"/>
      <c r="X376" s="25">
        <f t="shared" si="5"/>
        <v>1.3349206349206348</v>
      </c>
      <c r="Y376" s="26">
        <f t="shared" si="6"/>
        <v>5.1501567705271407E-3</v>
      </c>
      <c r="Z376" s="428"/>
      <c r="AA376" s="673"/>
      <c r="AB376" s="672"/>
    </row>
    <row r="377" spans="1:28" ht="13.15" customHeight="1" x14ac:dyDescent="0.2">
      <c r="A377" s="265"/>
      <c r="B377" s="405"/>
      <c r="C377" s="448"/>
      <c r="D377" s="266"/>
      <c r="E377" s="266"/>
      <c r="F377" s="182"/>
      <c r="G377" s="24"/>
      <c r="H377" s="241">
        <v>47</v>
      </c>
      <c r="I377" s="22" t="s">
        <v>2790</v>
      </c>
      <c r="J377" s="24">
        <v>250</v>
      </c>
      <c r="K377" s="371">
        <v>130.20000000000002</v>
      </c>
      <c r="L377" s="371">
        <v>115.23809523809523</v>
      </c>
      <c r="M377" s="371">
        <v>105</v>
      </c>
      <c r="N377" s="21"/>
      <c r="O377" s="25">
        <f t="shared" si="27"/>
        <v>116.81269841269841</v>
      </c>
      <c r="P377" s="26">
        <f t="shared" si="28"/>
        <v>0.32447971781305113</v>
      </c>
      <c r="Q377" s="26"/>
      <c r="R377" s="28" t="s">
        <v>1534</v>
      </c>
      <c r="S377" s="24">
        <v>180</v>
      </c>
      <c r="T377" s="621">
        <v>35.238095238095234</v>
      </c>
      <c r="U377" s="371">
        <v>50.400000000000006</v>
      </c>
      <c r="V377" s="371">
        <v>37.800000000000004</v>
      </c>
      <c r="W377" s="21"/>
      <c r="X377" s="25">
        <f t="shared" si="5"/>
        <v>41.146031746031753</v>
      </c>
      <c r="Y377" s="26">
        <f t="shared" si="6"/>
        <v>0.15874240642759166</v>
      </c>
      <c r="Z377" s="428"/>
      <c r="AA377" s="673"/>
      <c r="AB377" s="672"/>
    </row>
    <row r="378" spans="1:28" ht="13.15" customHeight="1" x14ac:dyDescent="0.2">
      <c r="A378" s="265"/>
      <c r="B378" s="405"/>
      <c r="C378" s="448"/>
      <c r="D378" s="266"/>
      <c r="E378" s="266"/>
      <c r="F378" s="182"/>
      <c r="G378" s="24"/>
      <c r="H378" s="241">
        <v>47</v>
      </c>
      <c r="I378" s="22" t="s">
        <v>2791</v>
      </c>
      <c r="J378" s="24">
        <v>250</v>
      </c>
      <c r="K378" s="371">
        <v>47.25</v>
      </c>
      <c r="L378" s="371">
        <v>39.047619047619044</v>
      </c>
      <c r="M378" s="371">
        <v>42</v>
      </c>
      <c r="N378" s="21"/>
      <c r="O378" s="25">
        <f t="shared" si="27"/>
        <v>42.765873015873012</v>
      </c>
      <c r="P378" s="26">
        <f t="shared" si="28"/>
        <v>0.11879409171075837</v>
      </c>
      <c r="Q378" s="26"/>
      <c r="R378" s="28" t="s">
        <v>1535</v>
      </c>
      <c r="S378" s="24">
        <v>180</v>
      </c>
      <c r="T378" s="621">
        <v>40</v>
      </c>
      <c r="U378" s="371">
        <v>57.75</v>
      </c>
      <c r="V378" s="371">
        <v>68.25</v>
      </c>
      <c r="W378" s="21"/>
      <c r="X378" s="25">
        <f t="shared" si="5"/>
        <v>55.333333333333336</v>
      </c>
      <c r="Y378" s="26">
        <f t="shared" si="6"/>
        <v>0.21347736625514405</v>
      </c>
      <c r="Z378" s="428"/>
      <c r="AA378" s="673"/>
      <c r="AB378" s="672"/>
    </row>
    <row r="379" spans="1:28" ht="13.15" customHeight="1" x14ac:dyDescent="0.2">
      <c r="A379" s="265"/>
      <c r="B379" s="405"/>
      <c r="C379" s="448"/>
      <c r="D379" s="266"/>
      <c r="E379" s="266"/>
      <c r="F379" s="182"/>
      <c r="G379" s="24"/>
      <c r="H379" s="241">
        <v>47</v>
      </c>
      <c r="I379" s="23" t="s">
        <v>99</v>
      </c>
      <c r="J379" s="24">
        <v>250</v>
      </c>
      <c r="K379" s="371">
        <v>10.5</v>
      </c>
      <c r="L379" s="371">
        <v>7.6190476190476186</v>
      </c>
      <c r="M379" s="371">
        <v>1.05</v>
      </c>
      <c r="N379" s="21"/>
      <c r="O379" s="25">
        <f t="shared" si="27"/>
        <v>6.3896825396825401</v>
      </c>
      <c r="P379" s="26">
        <f t="shared" si="28"/>
        <v>1.7749118165784835E-2</v>
      </c>
      <c r="Q379" s="26"/>
      <c r="R379" s="28"/>
      <c r="S379" s="24"/>
      <c r="T379" s="371"/>
      <c r="U379" s="371"/>
      <c r="V379" s="371"/>
      <c r="W379" s="21"/>
      <c r="X379" s="25"/>
      <c r="Y379" s="26"/>
      <c r="Z379" s="428"/>
      <c r="AA379" s="673"/>
      <c r="AB379" s="672"/>
    </row>
    <row r="380" spans="1:28" ht="13.15" customHeight="1" x14ac:dyDescent="0.2">
      <c r="A380" s="265"/>
      <c r="B380" s="405"/>
      <c r="C380" s="448"/>
      <c r="D380" s="266"/>
      <c r="E380" s="266"/>
      <c r="F380" s="182"/>
      <c r="G380" s="24"/>
      <c r="H380" s="241">
        <v>47</v>
      </c>
      <c r="I380" s="22" t="s">
        <v>2057</v>
      </c>
      <c r="J380" s="24">
        <v>250</v>
      </c>
      <c r="K380" s="371">
        <v>70.350000000000009</v>
      </c>
      <c r="L380" s="371">
        <v>53.333333333333329</v>
      </c>
      <c r="M380" s="371">
        <v>78.75</v>
      </c>
      <c r="N380" s="21"/>
      <c r="O380" s="25">
        <f t="shared" si="27"/>
        <v>67.477777777777774</v>
      </c>
      <c r="P380" s="26">
        <f t="shared" si="28"/>
        <v>0.18743827160493828</v>
      </c>
      <c r="Q380" s="26"/>
      <c r="R380" s="28"/>
      <c r="S380" s="24"/>
      <c r="T380" s="371"/>
      <c r="U380" s="371"/>
      <c r="V380" s="371"/>
      <c r="W380" s="21"/>
      <c r="X380" s="25"/>
      <c r="Y380" s="26"/>
      <c r="Z380" s="428"/>
      <c r="AA380" s="673"/>
      <c r="AB380" s="672"/>
    </row>
    <row r="381" spans="1:28" ht="13.15" customHeight="1" x14ac:dyDescent="0.2">
      <c r="A381" s="265"/>
      <c r="B381" s="405"/>
      <c r="C381" s="448"/>
      <c r="D381" s="266"/>
      <c r="E381" s="266"/>
      <c r="F381" s="182"/>
      <c r="G381" s="24"/>
      <c r="H381" s="241">
        <v>47</v>
      </c>
      <c r="I381" s="22" t="s">
        <v>869</v>
      </c>
      <c r="J381" s="24">
        <v>250</v>
      </c>
      <c r="K381" s="371"/>
      <c r="L381" s="371"/>
      <c r="M381" s="371"/>
      <c r="N381" s="21"/>
      <c r="O381" s="25"/>
      <c r="P381" s="26"/>
      <c r="Q381" s="26"/>
      <c r="R381" s="28"/>
      <c r="S381" s="24"/>
      <c r="T381" s="371"/>
      <c r="U381" s="371"/>
      <c r="V381" s="371"/>
      <c r="W381" s="21"/>
      <c r="X381" s="25"/>
      <c r="Y381" s="26"/>
      <c r="Z381" s="428"/>
      <c r="AA381" s="673"/>
      <c r="AB381" s="672"/>
    </row>
    <row r="382" spans="1:28" ht="13.9" customHeight="1" thickBot="1" x14ac:dyDescent="0.25">
      <c r="A382" s="267"/>
      <c r="B382" s="406"/>
      <c r="C382" s="449"/>
      <c r="D382" s="268"/>
      <c r="E382" s="269"/>
      <c r="F382" s="184"/>
      <c r="G382" s="70"/>
      <c r="H382" s="242">
        <v>47</v>
      </c>
      <c r="I382" s="76" t="s">
        <v>86</v>
      </c>
      <c r="J382" s="70">
        <v>250</v>
      </c>
      <c r="K382" s="559"/>
      <c r="L382" s="559"/>
      <c r="M382" s="559"/>
      <c r="N382" s="72"/>
      <c r="O382" s="73"/>
      <c r="P382" s="74"/>
      <c r="Q382" s="74"/>
      <c r="R382" s="75"/>
      <c r="S382" s="70"/>
      <c r="T382" s="559"/>
      <c r="U382" s="559"/>
      <c r="V382" s="559"/>
      <c r="W382" s="72"/>
      <c r="X382" s="73"/>
      <c r="Y382" s="74"/>
      <c r="Z382" s="646"/>
      <c r="AA382" s="673"/>
      <c r="AB382" s="672"/>
    </row>
    <row r="383" spans="1:28" s="7" customFormat="1" ht="13.9" customHeight="1" x14ac:dyDescent="0.2">
      <c r="A383" s="260">
        <v>43028</v>
      </c>
      <c r="B383" s="403">
        <v>0.60416666666666663</v>
      </c>
      <c r="C383" s="454">
        <v>2</v>
      </c>
      <c r="D383" s="263">
        <f>(MAX(K383:M383))/J383/1.44</f>
        <v>0.55598958333333326</v>
      </c>
      <c r="E383" s="264">
        <f>(MAX(T383:V383))/S383/1.44</f>
        <v>0.33333333333333331</v>
      </c>
      <c r="F383" s="181" t="s">
        <v>1909</v>
      </c>
      <c r="G383" s="69" t="s">
        <v>3136</v>
      </c>
      <c r="H383" s="240">
        <v>48</v>
      </c>
      <c r="I383" s="35" t="s">
        <v>685</v>
      </c>
      <c r="J383" s="34">
        <v>320</v>
      </c>
      <c r="K383" s="367">
        <v>256.2</v>
      </c>
      <c r="L383" s="367">
        <v>240</v>
      </c>
      <c r="M383" s="367">
        <v>249.9</v>
      </c>
      <c r="N383" s="36" t="s">
        <v>3836</v>
      </c>
      <c r="O383" s="37">
        <f t="shared" ref="O383:O417" si="29">(K383+L383+M383)/3</f>
        <v>248.70000000000002</v>
      </c>
      <c r="P383" s="38">
        <f t="shared" ref="P383:P414" si="30">O383/J383/1.44</f>
        <v>0.53971354166666674</v>
      </c>
      <c r="Q383" s="39" t="s">
        <v>493</v>
      </c>
      <c r="R383" s="40" t="s">
        <v>686</v>
      </c>
      <c r="S383" s="34">
        <v>250</v>
      </c>
      <c r="T383" s="367">
        <v>120</v>
      </c>
      <c r="U383" s="367">
        <v>113.4</v>
      </c>
      <c r="V383" s="367">
        <v>110.25</v>
      </c>
      <c r="W383" s="36" t="s">
        <v>4084</v>
      </c>
      <c r="X383" s="37">
        <f t="shared" si="5"/>
        <v>114.55</v>
      </c>
      <c r="Y383" s="38">
        <f t="shared" si="6"/>
        <v>0.31819444444444445</v>
      </c>
      <c r="Z383" s="653" t="s">
        <v>983</v>
      </c>
      <c r="AA383" s="671">
        <f>P383+Y383</f>
        <v>0.85790798611111119</v>
      </c>
      <c r="AB383" s="671">
        <f t="shared" si="22"/>
        <v>53.859977864583314</v>
      </c>
    </row>
    <row r="384" spans="1:28" ht="13.15" customHeight="1" x14ac:dyDescent="0.2">
      <c r="A384" s="265"/>
      <c r="B384" s="405"/>
      <c r="C384" s="448"/>
      <c r="D384" s="266"/>
      <c r="E384" s="266"/>
      <c r="F384" s="182"/>
      <c r="G384" s="24"/>
      <c r="H384" s="241">
        <v>48</v>
      </c>
      <c r="I384" s="23" t="s">
        <v>1149</v>
      </c>
      <c r="J384" s="24">
        <v>320</v>
      </c>
      <c r="K384" s="371">
        <v>0</v>
      </c>
      <c r="L384" s="371">
        <v>0</v>
      </c>
      <c r="M384" s="371">
        <v>0</v>
      </c>
      <c r="N384" s="21"/>
      <c r="O384" s="25">
        <f t="shared" si="29"/>
        <v>0</v>
      </c>
      <c r="P384" s="26">
        <f t="shared" si="30"/>
        <v>0</v>
      </c>
      <c r="Q384" s="26"/>
      <c r="R384" s="28" t="s">
        <v>1126</v>
      </c>
      <c r="S384" s="24">
        <v>250</v>
      </c>
      <c r="T384" s="371">
        <v>0</v>
      </c>
      <c r="U384" s="371">
        <v>0</v>
      </c>
      <c r="V384" s="371">
        <v>0</v>
      </c>
      <c r="W384" s="21"/>
      <c r="X384" s="25"/>
      <c r="Y384" s="26"/>
      <c r="Z384" s="428"/>
      <c r="AA384" s="673"/>
      <c r="AB384" s="672"/>
    </row>
    <row r="385" spans="1:28" ht="13.15" customHeight="1" x14ac:dyDescent="0.2">
      <c r="A385" s="265"/>
      <c r="B385" s="405"/>
      <c r="C385" s="448"/>
      <c r="D385" s="266"/>
      <c r="E385" s="266"/>
      <c r="F385" s="182"/>
      <c r="G385" s="24"/>
      <c r="H385" s="241">
        <v>48</v>
      </c>
      <c r="I385" s="22" t="s">
        <v>1150</v>
      </c>
      <c r="J385" s="24">
        <v>320</v>
      </c>
      <c r="K385" s="371">
        <v>56.7</v>
      </c>
      <c r="L385" s="371">
        <v>55.238095238095234</v>
      </c>
      <c r="M385" s="371">
        <v>84</v>
      </c>
      <c r="N385" s="21"/>
      <c r="O385" s="25">
        <f t="shared" si="29"/>
        <v>65.31269841269841</v>
      </c>
      <c r="P385" s="26">
        <f t="shared" si="30"/>
        <v>0.14173762676366844</v>
      </c>
      <c r="Q385" s="26"/>
      <c r="R385" s="28" t="s">
        <v>1150</v>
      </c>
      <c r="S385" s="24">
        <v>250</v>
      </c>
      <c r="T385" s="371">
        <v>46.666666666666664</v>
      </c>
      <c r="U385" s="371">
        <v>47.25</v>
      </c>
      <c r="V385" s="371">
        <v>59.85</v>
      </c>
      <c r="W385" s="21"/>
      <c r="X385" s="25">
        <f t="shared" si="5"/>
        <v>51.255555555555553</v>
      </c>
      <c r="Y385" s="26">
        <f t="shared" si="6"/>
        <v>0.14237654320987655</v>
      </c>
      <c r="Z385" s="428"/>
      <c r="AA385" s="673"/>
      <c r="AB385" s="672"/>
    </row>
    <row r="386" spans="1:28" ht="13.15" customHeight="1" x14ac:dyDescent="0.2">
      <c r="A386" s="265"/>
      <c r="B386" s="405"/>
      <c r="C386" s="448"/>
      <c r="D386" s="266"/>
      <c r="E386" s="266"/>
      <c r="F386" s="182"/>
      <c r="G386" s="24"/>
      <c r="H386" s="241">
        <v>48</v>
      </c>
      <c r="I386" s="22" t="s">
        <v>1912</v>
      </c>
      <c r="J386" s="24">
        <v>320</v>
      </c>
      <c r="K386" s="371">
        <v>0</v>
      </c>
      <c r="L386" s="371">
        <v>0</v>
      </c>
      <c r="M386" s="371">
        <v>0</v>
      </c>
      <c r="N386" s="21"/>
      <c r="O386" s="25">
        <f t="shared" si="29"/>
        <v>0</v>
      </c>
      <c r="P386" s="26">
        <f t="shared" si="30"/>
        <v>0</v>
      </c>
      <c r="Q386" s="26"/>
      <c r="R386" s="28" t="s">
        <v>1151</v>
      </c>
      <c r="S386" s="24">
        <v>250</v>
      </c>
      <c r="T386" s="371">
        <v>26.666666666666664</v>
      </c>
      <c r="U386" s="371">
        <v>23.1</v>
      </c>
      <c r="V386" s="371">
        <v>10.5</v>
      </c>
      <c r="W386" s="21"/>
      <c r="X386" s="25">
        <f t="shared" si="5"/>
        <v>20.088888888888889</v>
      </c>
      <c r="Y386" s="26">
        <f t="shared" si="6"/>
        <v>5.5802469135802474E-2</v>
      </c>
      <c r="Z386" s="428"/>
      <c r="AA386" s="673"/>
      <c r="AB386" s="672"/>
    </row>
    <row r="387" spans="1:28" ht="13.15" customHeight="1" x14ac:dyDescent="0.2">
      <c r="A387" s="265"/>
      <c r="B387" s="405"/>
      <c r="C387" s="448"/>
      <c r="D387" s="266"/>
      <c r="E387" s="266"/>
      <c r="F387" s="182"/>
      <c r="G387" s="24"/>
      <c r="H387" s="241">
        <v>48</v>
      </c>
      <c r="I387" s="22" t="s">
        <v>805</v>
      </c>
      <c r="J387" s="24">
        <v>320</v>
      </c>
      <c r="K387" s="371">
        <v>113.4</v>
      </c>
      <c r="L387" s="371">
        <v>126.66666666666666</v>
      </c>
      <c r="M387" s="371">
        <v>87.15</v>
      </c>
      <c r="N387" s="21"/>
      <c r="O387" s="25">
        <f t="shared" si="29"/>
        <v>109.07222222222224</v>
      </c>
      <c r="P387" s="26">
        <f t="shared" si="30"/>
        <v>0.23670187114197536</v>
      </c>
      <c r="Q387" s="26"/>
      <c r="R387" s="28" t="s">
        <v>1152</v>
      </c>
      <c r="S387" s="24">
        <v>250</v>
      </c>
      <c r="T387" s="371">
        <v>19.047619047619047</v>
      </c>
      <c r="U387" s="371">
        <v>15.75</v>
      </c>
      <c r="V387" s="371">
        <v>30.450000000000003</v>
      </c>
      <c r="W387" s="21"/>
      <c r="X387" s="25">
        <f t="shared" si="5"/>
        <v>21.74920634920635</v>
      </c>
      <c r="Y387" s="26">
        <f t="shared" si="6"/>
        <v>6.0414462081128759E-2</v>
      </c>
      <c r="Z387" s="428"/>
      <c r="AA387" s="673"/>
      <c r="AB387" s="672"/>
    </row>
    <row r="388" spans="1:28" ht="13.15" customHeight="1" x14ac:dyDescent="0.2">
      <c r="A388" s="265"/>
      <c r="B388" s="405"/>
      <c r="C388" s="448"/>
      <c r="D388" s="266"/>
      <c r="E388" s="266"/>
      <c r="F388" s="182"/>
      <c r="G388" s="24"/>
      <c r="H388" s="241">
        <v>48</v>
      </c>
      <c r="I388" s="22" t="s">
        <v>2741</v>
      </c>
      <c r="J388" s="24">
        <v>320</v>
      </c>
      <c r="K388" s="371">
        <v>26.25</v>
      </c>
      <c r="L388" s="371">
        <v>20.952380952380953</v>
      </c>
      <c r="M388" s="371">
        <v>21</v>
      </c>
      <c r="N388" s="21"/>
      <c r="O388" s="25">
        <f t="shared" si="29"/>
        <v>22.734126984126984</v>
      </c>
      <c r="P388" s="26">
        <f t="shared" si="30"/>
        <v>4.9336213073192241E-2</v>
      </c>
      <c r="Q388" s="26"/>
      <c r="R388" s="28"/>
      <c r="S388" s="24"/>
      <c r="T388" s="371"/>
      <c r="U388" s="371"/>
      <c r="V388" s="371"/>
      <c r="W388" s="21"/>
      <c r="X388" s="25"/>
      <c r="Y388" s="26"/>
      <c r="Z388" s="428"/>
      <c r="AA388" s="673"/>
      <c r="AB388" s="672"/>
    </row>
    <row r="389" spans="1:28" ht="13.15" customHeight="1" x14ac:dyDescent="0.2">
      <c r="A389" s="265"/>
      <c r="B389" s="405"/>
      <c r="C389" s="448"/>
      <c r="D389" s="266"/>
      <c r="E389" s="266"/>
      <c r="F389" s="182"/>
      <c r="G389" s="24"/>
      <c r="H389" s="241">
        <v>48</v>
      </c>
      <c r="I389" s="23" t="s">
        <v>2742</v>
      </c>
      <c r="J389" s="24">
        <v>320</v>
      </c>
      <c r="K389" s="371">
        <v>25.200000000000003</v>
      </c>
      <c r="L389" s="371">
        <v>19.047619047619047</v>
      </c>
      <c r="M389" s="371">
        <v>39.9</v>
      </c>
      <c r="N389" s="21"/>
      <c r="O389" s="25">
        <f t="shared" si="29"/>
        <v>28.049206349206354</v>
      </c>
      <c r="P389" s="26">
        <f t="shared" si="30"/>
        <v>6.0870673500881843E-2</v>
      </c>
      <c r="Q389" s="26"/>
      <c r="R389" s="28"/>
      <c r="S389" s="24"/>
      <c r="T389" s="371"/>
      <c r="U389" s="371"/>
      <c r="V389" s="371"/>
      <c r="W389" s="21"/>
      <c r="X389" s="25"/>
      <c r="Y389" s="26"/>
      <c r="Z389" s="428"/>
      <c r="AA389" s="673"/>
      <c r="AB389" s="672"/>
    </row>
    <row r="390" spans="1:28" ht="13.15" customHeight="1" x14ac:dyDescent="0.2">
      <c r="A390" s="265"/>
      <c r="B390" s="405"/>
      <c r="C390" s="448"/>
      <c r="D390" s="266"/>
      <c r="E390" s="266"/>
      <c r="F390" s="182"/>
      <c r="G390" s="24"/>
      <c r="H390" s="241">
        <v>48</v>
      </c>
      <c r="I390" s="22" t="s">
        <v>459</v>
      </c>
      <c r="J390" s="24">
        <v>320</v>
      </c>
      <c r="K390" s="371">
        <v>0</v>
      </c>
      <c r="L390" s="371">
        <v>0</v>
      </c>
      <c r="M390" s="371">
        <v>0</v>
      </c>
      <c r="N390" s="21"/>
      <c r="O390" s="25">
        <f t="shared" si="29"/>
        <v>0</v>
      </c>
      <c r="P390" s="26">
        <f t="shared" si="30"/>
        <v>0</v>
      </c>
      <c r="Q390" s="26"/>
      <c r="R390" s="28"/>
      <c r="S390" s="24"/>
      <c r="T390" s="371"/>
      <c r="U390" s="371"/>
      <c r="V390" s="371"/>
      <c r="W390" s="21"/>
      <c r="X390" s="25"/>
      <c r="Y390" s="26"/>
      <c r="Z390" s="428"/>
      <c r="AA390" s="673"/>
      <c r="AB390" s="672"/>
    </row>
    <row r="391" spans="1:28" ht="13.9" customHeight="1" thickBot="1" x14ac:dyDescent="0.25">
      <c r="A391" s="267"/>
      <c r="B391" s="406"/>
      <c r="C391" s="449"/>
      <c r="D391" s="268"/>
      <c r="E391" s="269"/>
      <c r="F391" s="184"/>
      <c r="G391" s="70"/>
      <c r="H391" s="242">
        <v>48</v>
      </c>
      <c r="I391" s="76" t="s">
        <v>223</v>
      </c>
      <c r="J391" s="70">
        <v>320</v>
      </c>
      <c r="K391" s="559">
        <v>24.150000000000002</v>
      </c>
      <c r="L391" s="559">
        <v>30.476190476190474</v>
      </c>
      <c r="M391" s="559">
        <v>23.1</v>
      </c>
      <c r="N391" s="72"/>
      <c r="O391" s="73">
        <f t="shared" si="29"/>
        <v>25.908730158730162</v>
      </c>
      <c r="P391" s="74">
        <f t="shared" si="30"/>
        <v>5.6225542879188718E-2</v>
      </c>
      <c r="Q391" s="74"/>
      <c r="R391" s="75"/>
      <c r="S391" s="70"/>
      <c r="T391" s="559"/>
      <c r="U391" s="559"/>
      <c r="V391" s="559"/>
      <c r="W391" s="72"/>
      <c r="X391" s="73"/>
      <c r="Y391" s="74"/>
      <c r="Z391" s="646"/>
      <c r="AA391" s="676"/>
      <c r="AB391" s="674"/>
    </row>
    <row r="392" spans="1:28" s="7" customFormat="1" ht="13.9" customHeight="1" x14ac:dyDescent="0.2">
      <c r="A392" s="260">
        <v>43028</v>
      </c>
      <c r="B392" s="403">
        <v>0.59375</v>
      </c>
      <c r="C392" s="454">
        <v>2</v>
      </c>
      <c r="D392" s="263">
        <f>(MAX(K392:M392))/J392/1.44</f>
        <v>0.77662037037037046</v>
      </c>
      <c r="E392" s="264">
        <f>(MAX(T392:V392))/S392/1.44</f>
        <v>0.33217592592592599</v>
      </c>
      <c r="F392" s="181" t="s">
        <v>568</v>
      </c>
      <c r="G392" s="69" t="s">
        <v>3136</v>
      </c>
      <c r="H392" s="240">
        <v>49</v>
      </c>
      <c r="I392" s="35" t="s">
        <v>685</v>
      </c>
      <c r="J392" s="34">
        <v>630</v>
      </c>
      <c r="K392" s="367">
        <v>704.55000000000007</v>
      </c>
      <c r="L392" s="367">
        <v>642.85714285714278</v>
      </c>
      <c r="M392" s="367">
        <v>624.75</v>
      </c>
      <c r="N392" s="36" t="s">
        <v>4105</v>
      </c>
      <c r="O392" s="37">
        <f t="shared" si="29"/>
        <v>657.38571428571424</v>
      </c>
      <c r="P392" s="38">
        <f t="shared" si="30"/>
        <v>0.72463151927437641</v>
      </c>
      <c r="Q392" s="39" t="s">
        <v>495</v>
      </c>
      <c r="R392" s="40" t="s">
        <v>686</v>
      </c>
      <c r="S392" s="34">
        <v>630</v>
      </c>
      <c r="T392" s="367">
        <v>213.33333333333331</v>
      </c>
      <c r="U392" s="367">
        <v>301.35000000000002</v>
      </c>
      <c r="V392" s="367">
        <v>280.35000000000002</v>
      </c>
      <c r="W392" s="36" t="s">
        <v>3975</v>
      </c>
      <c r="X392" s="37">
        <f t="shared" si="5"/>
        <v>265.01111111111112</v>
      </c>
      <c r="Y392" s="38">
        <f t="shared" si="6"/>
        <v>0.29211983147168336</v>
      </c>
      <c r="Z392" s="653" t="s">
        <v>495</v>
      </c>
      <c r="AA392" s="672">
        <f>P392+Y392</f>
        <v>1.0167513507460597</v>
      </c>
      <c r="AB392" s="672">
        <f t="shared" si="22"/>
        <v>0</v>
      </c>
    </row>
    <row r="393" spans="1:28" ht="13.15" customHeight="1" x14ac:dyDescent="0.2">
      <c r="A393" s="265"/>
      <c r="B393" s="405"/>
      <c r="C393" s="448"/>
      <c r="D393" s="266"/>
      <c r="E393" s="266"/>
      <c r="F393" s="182"/>
      <c r="G393" s="24"/>
      <c r="H393" s="241">
        <v>49</v>
      </c>
      <c r="I393" s="23" t="s">
        <v>1484</v>
      </c>
      <c r="J393" s="24">
        <v>630</v>
      </c>
      <c r="K393" s="371">
        <v>8.4</v>
      </c>
      <c r="L393" s="371">
        <v>0</v>
      </c>
      <c r="M393" s="371">
        <v>0</v>
      </c>
      <c r="N393" s="21"/>
      <c r="O393" s="25">
        <f t="shared" si="29"/>
        <v>2.8000000000000003</v>
      </c>
      <c r="P393" s="26">
        <f t="shared" si="30"/>
        <v>3.08641975308642E-3</v>
      </c>
      <c r="Q393" s="26"/>
      <c r="R393" s="33" t="s">
        <v>1483</v>
      </c>
      <c r="S393" s="24">
        <v>630</v>
      </c>
      <c r="T393" s="371">
        <v>5.7142857142857144</v>
      </c>
      <c r="U393" s="371">
        <v>7.3500000000000005</v>
      </c>
      <c r="V393" s="371">
        <v>0</v>
      </c>
      <c r="W393" s="21"/>
      <c r="X393" s="25">
        <f t="shared" si="5"/>
        <v>4.3547619047619053</v>
      </c>
      <c r="Y393" s="26">
        <f t="shared" si="6"/>
        <v>4.8002225581590665E-3</v>
      </c>
      <c r="Z393" s="428"/>
      <c r="AA393" s="673"/>
      <c r="AB393" s="672"/>
    </row>
    <row r="394" spans="1:28" ht="13.15" customHeight="1" x14ac:dyDescent="0.2">
      <c r="A394" s="265"/>
      <c r="B394" s="405"/>
      <c r="C394" s="448"/>
      <c r="D394" s="266"/>
      <c r="E394" s="266"/>
      <c r="F394" s="182"/>
      <c r="G394" s="24"/>
      <c r="H394" s="241">
        <v>49</v>
      </c>
      <c r="I394" s="23" t="s">
        <v>1485</v>
      </c>
      <c r="J394" s="24">
        <v>630</v>
      </c>
      <c r="K394" s="371">
        <v>139.65</v>
      </c>
      <c r="L394" s="371">
        <v>131.42857142857142</v>
      </c>
      <c r="M394" s="371">
        <v>194.25</v>
      </c>
      <c r="N394" s="21"/>
      <c r="O394" s="25">
        <f t="shared" si="29"/>
        <v>155.10952380952381</v>
      </c>
      <c r="P394" s="26">
        <f t="shared" si="30"/>
        <v>0.1709761064919795</v>
      </c>
      <c r="Q394" s="26"/>
      <c r="R394" s="33" t="s">
        <v>1486</v>
      </c>
      <c r="S394" s="24">
        <v>630</v>
      </c>
      <c r="T394" s="371">
        <v>6.6666666666666661</v>
      </c>
      <c r="U394" s="371">
        <v>6.3000000000000007</v>
      </c>
      <c r="V394" s="371">
        <v>5.25</v>
      </c>
      <c r="W394" s="21"/>
      <c r="X394" s="25">
        <f t="shared" si="5"/>
        <v>6.0722222222222229</v>
      </c>
      <c r="Y394" s="26">
        <f t="shared" si="6"/>
        <v>6.6933666470703514E-3</v>
      </c>
      <c r="Z394" s="428"/>
      <c r="AA394" s="673"/>
      <c r="AB394" s="672"/>
    </row>
    <row r="395" spans="1:28" ht="13.15" customHeight="1" x14ac:dyDescent="0.2">
      <c r="A395" s="265"/>
      <c r="B395" s="405"/>
      <c r="C395" s="448"/>
      <c r="D395" s="266"/>
      <c r="E395" s="266"/>
      <c r="F395" s="182"/>
      <c r="G395" s="24"/>
      <c r="H395" s="241">
        <v>49</v>
      </c>
      <c r="I395" s="23" t="s">
        <v>2000</v>
      </c>
      <c r="J395" s="24">
        <v>630</v>
      </c>
      <c r="K395" s="371">
        <v>135.45000000000002</v>
      </c>
      <c r="L395" s="371">
        <v>103.80952380952381</v>
      </c>
      <c r="M395" s="371">
        <v>139.65</v>
      </c>
      <c r="N395" s="21"/>
      <c r="O395" s="25">
        <f t="shared" si="29"/>
        <v>126.30317460317463</v>
      </c>
      <c r="P395" s="26">
        <f t="shared" si="30"/>
        <v>0.13922307606170042</v>
      </c>
      <c r="Q395" s="26"/>
      <c r="R395" s="33" t="s">
        <v>1397</v>
      </c>
      <c r="S395" s="24">
        <v>630</v>
      </c>
      <c r="T395" s="371">
        <v>144.76190476190476</v>
      </c>
      <c r="U395" s="371">
        <v>130.20000000000002</v>
      </c>
      <c r="V395" s="371">
        <v>132.30000000000001</v>
      </c>
      <c r="W395" s="21"/>
      <c r="X395" s="25">
        <f t="shared" si="5"/>
        <v>135.75396825396825</v>
      </c>
      <c r="Y395" s="26">
        <f t="shared" si="6"/>
        <v>0.14964061756389799</v>
      </c>
      <c r="Z395" s="428"/>
      <c r="AA395" s="673"/>
      <c r="AB395" s="672"/>
    </row>
    <row r="396" spans="1:28" ht="13.15" customHeight="1" x14ac:dyDescent="0.2">
      <c r="A396" s="265"/>
      <c r="B396" s="405"/>
      <c r="C396" s="448"/>
      <c r="D396" s="266"/>
      <c r="E396" s="266"/>
      <c r="F396" s="182"/>
      <c r="G396" s="24"/>
      <c r="H396" s="241">
        <v>49</v>
      </c>
      <c r="I396" s="22" t="s">
        <v>483</v>
      </c>
      <c r="J396" s="24">
        <v>630</v>
      </c>
      <c r="K396" s="371">
        <v>22.05</v>
      </c>
      <c r="L396" s="371">
        <v>40.952380952380949</v>
      </c>
      <c r="M396" s="371">
        <v>33.6</v>
      </c>
      <c r="N396" s="21"/>
      <c r="O396" s="25">
        <f t="shared" si="29"/>
        <v>32.200793650793649</v>
      </c>
      <c r="P396" s="26">
        <f t="shared" si="30"/>
        <v>3.5494701996024745E-2</v>
      </c>
      <c r="Q396" s="26"/>
      <c r="R396" s="33" t="s">
        <v>1404</v>
      </c>
      <c r="S396" s="24">
        <v>630</v>
      </c>
      <c r="T396" s="371">
        <v>32.38095238095238</v>
      </c>
      <c r="U396" s="371">
        <v>34.65</v>
      </c>
      <c r="V396" s="371">
        <v>24.150000000000002</v>
      </c>
      <c r="W396" s="21"/>
      <c r="X396" s="25">
        <f t="shared" si="5"/>
        <v>30.393650793650796</v>
      </c>
      <c r="Y396" s="26">
        <f t="shared" si="6"/>
        <v>3.350270149211948E-2</v>
      </c>
      <c r="Z396" s="428"/>
      <c r="AA396" s="673"/>
      <c r="AB396" s="672"/>
    </row>
    <row r="397" spans="1:28" ht="13.15" customHeight="1" x14ac:dyDescent="0.2">
      <c r="A397" s="265"/>
      <c r="B397" s="405"/>
      <c r="C397" s="448"/>
      <c r="D397" s="266"/>
      <c r="E397" s="266"/>
      <c r="F397" s="182"/>
      <c r="G397" s="24"/>
      <c r="H397" s="241">
        <v>49</v>
      </c>
      <c r="I397" s="23" t="s">
        <v>1586</v>
      </c>
      <c r="J397" s="24">
        <v>630</v>
      </c>
      <c r="K397" s="371">
        <v>21</v>
      </c>
      <c r="L397" s="371">
        <v>28.571428571428569</v>
      </c>
      <c r="M397" s="371">
        <v>16.8</v>
      </c>
      <c r="N397" s="21"/>
      <c r="O397" s="25">
        <f t="shared" si="29"/>
        <v>22.123809523809523</v>
      </c>
      <c r="P397" s="26">
        <f t="shared" si="30"/>
        <v>2.4386915259931134E-2</v>
      </c>
      <c r="Q397" s="26"/>
      <c r="R397" s="33" t="s">
        <v>1106</v>
      </c>
      <c r="S397" s="24">
        <v>630</v>
      </c>
      <c r="T397" s="371">
        <v>34.285714285714285</v>
      </c>
      <c r="U397" s="371">
        <v>28.35</v>
      </c>
      <c r="V397" s="371">
        <v>22.05</v>
      </c>
      <c r="W397" s="21"/>
      <c r="X397" s="25">
        <f t="shared" si="5"/>
        <v>28.228571428571428</v>
      </c>
      <c r="Y397" s="26">
        <f t="shared" si="6"/>
        <v>3.1116150163769209E-2</v>
      </c>
      <c r="Z397" s="428"/>
      <c r="AA397" s="673"/>
      <c r="AB397" s="672"/>
    </row>
    <row r="398" spans="1:28" ht="13.15" customHeight="1" x14ac:dyDescent="0.2">
      <c r="A398" s="265"/>
      <c r="B398" s="405"/>
      <c r="C398" s="448"/>
      <c r="D398" s="266"/>
      <c r="E398" s="266"/>
      <c r="F398" s="182"/>
      <c r="G398" s="24"/>
      <c r="H398" s="241">
        <v>49</v>
      </c>
      <c r="I398" s="23" t="s">
        <v>1999</v>
      </c>
      <c r="J398" s="24">
        <v>630</v>
      </c>
      <c r="K398" s="371">
        <v>73.5</v>
      </c>
      <c r="L398" s="371">
        <v>59.047619047619044</v>
      </c>
      <c r="M398" s="371">
        <v>73.5</v>
      </c>
      <c r="N398" s="21"/>
      <c r="O398" s="25">
        <f t="shared" si="29"/>
        <v>68.682539682539684</v>
      </c>
      <c r="P398" s="26">
        <f t="shared" si="30"/>
        <v>7.5708266845832983E-2</v>
      </c>
      <c r="Q398" s="26"/>
      <c r="R398" s="28" t="s">
        <v>200</v>
      </c>
      <c r="S398" s="24">
        <v>630</v>
      </c>
      <c r="T398" s="371">
        <v>0</v>
      </c>
      <c r="U398" s="371">
        <v>0</v>
      </c>
      <c r="V398" s="371">
        <v>0</v>
      </c>
      <c r="W398" s="21"/>
      <c r="X398" s="25">
        <f t="shared" si="5"/>
        <v>0</v>
      </c>
      <c r="Y398" s="26">
        <f t="shared" si="6"/>
        <v>0</v>
      </c>
      <c r="Z398" s="428"/>
      <c r="AA398" s="673"/>
      <c r="AB398" s="672"/>
    </row>
    <row r="399" spans="1:28" ht="13.9" customHeight="1" thickBot="1" x14ac:dyDescent="0.25">
      <c r="A399" s="267"/>
      <c r="B399" s="406"/>
      <c r="C399" s="449"/>
      <c r="D399" s="268"/>
      <c r="E399" s="269"/>
      <c r="F399" s="184"/>
      <c r="G399" s="70"/>
      <c r="H399" s="242">
        <v>49</v>
      </c>
      <c r="I399" s="76" t="s">
        <v>1543</v>
      </c>
      <c r="J399" s="70">
        <v>630</v>
      </c>
      <c r="K399" s="559">
        <v>42</v>
      </c>
      <c r="L399" s="559">
        <v>38.095238095238095</v>
      </c>
      <c r="M399" s="559">
        <v>58.800000000000004</v>
      </c>
      <c r="N399" s="72"/>
      <c r="O399" s="73">
        <f t="shared" si="29"/>
        <v>46.298412698412704</v>
      </c>
      <c r="P399" s="74">
        <f t="shared" si="30"/>
        <v>5.1034405531760037E-2</v>
      </c>
      <c r="Q399" s="74"/>
      <c r="R399" s="75"/>
      <c r="S399" s="70"/>
      <c r="T399" s="559"/>
      <c r="U399" s="559"/>
      <c r="V399" s="559"/>
      <c r="W399" s="72"/>
      <c r="X399" s="73"/>
      <c r="Y399" s="74"/>
      <c r="Z399" s="646"/>
      <c r="AA399" s="673"/>
      <c r="AB399" s="672"/>
    </row>
    <row r="400" spans="1:28" s="7" customFormat="1" ht="13.9" customHeight="1" x14ac:dyDescent="0.2">
      <c r="A400" s="260">
        <v>43035</v>
      </c>
      <c r="B400" s="403">
        <v>0.46180555555555558</v>
      </c>
      <c r="C400" s="454">
        <v>1</v>
      </c>
      <c r="D400" s="263">
        <f>(MAX(K400:M400))/J400/1.44</f>
        <v>0.23974867724867727</v>
      </c>
      <c r="E400" s="264"/>
      <c r="F400" s="181" t="s">
        <v>1909</v>
      </c>
      <c r="G400" s="69" t="s">
        <v>3136</v>
      </c>
      <c r="H400" s="240">
        <v>50</v>
      </c>
      <c r="I400" s="35" t="s">
        <v>685</v>
      </c>
      <c r="J400" s="34">
        <v>160</v>
      </c>
      <c r="K400" s="367">
        <v>36.75</v>
      </c>
      <c r="L400" s="367">
        <v>55.238095238095234</v>
      </c>
      <c r="M400" s="367">
        <v>53.550000000000004</v>
      </c>
      <c r="N400" s="36" t="s">
        <v>3898</v>
      </c>
      <c r="O400" s="37">
        <f t="shared" si="29"/>
        <v>48.51269841269842</v>
      </c>
      <c r="P400" s="38">
        <f t="shared" si="30"/>
        <v>0.21055858686067022</v>
      </c>
      <c r="Q400" s="77" t="s">
        <v>492</v>
      </c>
      <c r="R400" s="40"/>
      <c r="S400" s="81"/>
      <c r="T400" s="367"/>
      <c r="U400" s="367"/>
      <c r="V400" s="367"/>
      <c r="W400" s="36"/>
      <c r="X400" s="37"/>
      <c r="Y400" s="38"/>
      <c r="Z400" s="645"/>
      <c r="AA400" s="671">
        <f>P400+Y400</f>
        <v>0.21055858686067022</v>
      </c>
      <c r="AB400" s="671">
        <f t="shared" ref="AB400:AB459" si="31">IF(AA400 &gt;1,0,(((J400+S400)*0.95)-((J400+S400)*0.95)*AA400)*0.7)</f>
        <v>83.99656635802468</v>
      </c>
    </row>
    <row r="401" spans="1:28" ht="13.15" customHeight="1" x14ac:dyDescent="0.2">
      <c r="A401" s="265"/>
      <c r="B401" s="405"/>
      <c r="C401" s="448"/>
      <c r="D401" s="266"/>
      <c r="E401" s="266"/>
      <c r="F401" s="182"/>
      <c r="G401" s="24"/>
      <c r="H401" s="241">
        <v>50</v>
      </c>
      <c r="I401" s="22" t="s">
        <v>2729</v>
      </c>
      <c r="J401" s="24">
        <v>160</v>
      </c>
      <c r="K401" s="371">
        <v>0</v>
      </c>
      <c r="L401" s="371">
        <v>0</v>
      </c>
      <c r="M401" s="371">
        <v>0</v>
      </c>
      <c r="N401" s="21"/>
      <c r="O401" s="25">
        <f t="shared" si="29"/>
        <v>0</v>
      </c>
      <c r="P401" s="26">
        <f t="shared" si="30"/>
        <v>0</v>
      </c>
      <c r="Q401" s="26"/>
      <c r="R401" s="28"/>
      <c r="S401" s="30"/>
      <c r="T401" s="371"/>
      <c r="U401" s="371"/>
      <c r="V401" s="371"/>
      <c r="W401" s="21"/>
      <c r="X401" s="25"/>
      <c r="Y401" s="26"/>
      <c r="Z401" s="428"/>
      <c r="AA401" s="673"/>
      <c r="AB401" s="672"/>
    </row>
    <row r="402" spans="1:28" ht="13.15" customHeight="1" x14ac:dyDescent="0.2">
      <c r="A402" s="265"/>
      <c r="B402" s="405"/>
      <c r="C402" s="448"/>
      <c r="D402" s="266"/>
      <c r="E402" s="266"/>
      <c r="F402" s="182"/>
      <c r="G402" s="24"/>
      <c r="H402" s="241">
        <v>50</v>
      </c>
      <c r="I402" s="22" t="s">
        <v>758</v>
      </c>
      <c r="J402" s="24">
        <v>160</v>
      </c>
      <c r="K402" s="371">
        <v>0</v>
      </c>
      <c r="L402" s="371">
        <v>0</v>
      </c>
      <c r="M402" s="371">
        <v>0</v>
      </c>
      <c r="N402" s="21"/>
      <c r="O402" s="25">
        <f t="shared" si="29"/>
        <v>0</v>
      </c>
      <c r="P402" s="26">
        <f t="shared" si="30"/>
        <v>0</v>
      </c>
      <c r="Q402" s="26"/>
      <c r="R402" s="28"/>
      <c r="S402" s="30"/>
      <c r="T402" s="371"/>
      <c r="U402" s="371"/>
      <c r="V402" s="371"/>
      <c r="W402" s="21"/>
      <c r="X402" s="25"/>
      <c r="Y402" s="26"/>
      <c r="Z402" s="428"/>
      <c r="AA402" s="673"/>
      <c r="AB402" s="672"/>
    </row>
    <row r="403" spans="1:28" ht="13.15" customHeight="1" x14ac:dyDescent="0.2">
      <c r="A403" s="265"/>
      <c r="B403" s="405"/>
      <c r="C403" s="448"/>
      <c r="D403" s="266"/>
      <c r="E403" s="266"/>
      <c r="F403" s="182"/>
      <c r="G403" s="24"/>
      <c r="H403" s="241">
        <v>50</v>
      </c>
      <c r="I403" s="22" t="s">
        <v>2149</v>
      </c>
      <c r="J403" s="24">
        <v>160</v>
      </c>
      <c r="K403" s="371">
        <v>0</v>
      </c>
      <c r="L403" s="371">
        <v>0</v>
      </c>
      <c r="M403" s="371">
        <v>0</v>
      </c>
      <c r="N403" s="21"/>
      <c r="O403" s="25">
        <f t="shared" si="29"/>
        <v>0</v>
      </c>
      <c r="P403" s="26">
        <f t="shared" si="30"/>
        <v>0</v>
      </c>
      <c r="Q403" s="26"/>
      <c r="R403" s="28"/>
      <c r="S403" s="30"/>
      <c r="T403" s="371"/>
      <c r="U403" s="371"/>
      <c r="V403" s="371"/>
      <c r="W403" s="21"/>
      <c r="X403" s="25"/>
      <c r="Y403" s="26"/>
      <c r="Z403" s="428"/>
      <c r="AA403" s="673"/>
      <c r="AB403" s="672"/>
    </row>
    <row r="404" spans="1:28" ht="13.15" customHeight="1" x14ac:dyDescent="0.2">
      <c r="A404" s="265"/>
      <c r="B404" s="405"/>
      <c r="C404" s="448"/>
      <c r="D404" s="266"/>
      <c r="E404" s="266"/>
      <c r="F404" s="182"/>
      <c r="G404" s="24"/>
      <c r="H404" s="241">
        <v>50</v>
      </c>
      <c r="I404" s="22" t="s">
        <v>629</v>
      </c>
      <c r="J404" s="24">
        <v>160</v>
      </c>
      <c r="K404" s="371">
        <v>12.600000000000001</v>
      </c>
      <c r="L404" s="371">
        <v>16.19047619047619</v>
      </c>
      <c r="M404" s="371">
        <v>28.35</v>
      </c>
      <c r="N404" s="21"/>
      <c r="O404" s="25">
        <f t="shared" si="29"/>
        <v>19.046825396825398</v>
      </c>
      <c r="P404" s="26">
        <f t="shared" si="30"/>
        <v>8.2668513007054675E-2</v>
      </c>
      <c r="Q404" s="26"/>
      <c r="R404" s="28"/>
      <c r="S404" s="30"/>
      <c r="T404" s="371"/>
      <c r="U404" s="371"/>
      <c r="V404" s="371"/>
      <c r="W404" s="21"/>
      <c r="X404" s="25"/>
      <c r="Y404" s="26"/>
      <c r="Z404" s="428"/>
      <c r="AA404" s="673"/>
      <c r="AB404" s="672"/>
    </row>
    <row r="405" spans="1:28" ht="13.15" customHeight="1" x14ac:dyDescent="0.2">
      <c r="A405" s="265"/>
      <c r="B405" s="405"/>
      <c r="C405" s="448"/>
      <c r="D405" s="266"/>
      <c r="E405" s="266"/>
      <c r="F405" s="182"/>
      <c r="G405" s="24"/>
      <c r="H405" s="241">
        <v>50</v>
      </c>
      <c r="I405" s="22" t="s">
        <v>2403</v>
      </c>
      <c r="J405" s="24">
        <v>160</v>
      </c>
      <c r="K405" s="371">
        <v>0</v>
      </c>
      <c r="L405" s="371">
        <v>0</v>
      </c>
      <c r="M405" s="371">
        <v>0</v>
      </c>
      <c r="N405" s="21"/>
      <c r="O405" s="25">
        <f t="shared" si="29"/>
        <v>0</v>
      </c>
      <c r="P405" s="26">
        <f t="shared" si="30"/>
        <v>0</v>
      </c>
      <c r="Q405" s="26"/>
      <c r="R405" s="28"/>
      <c r="S405" s="30"/>
      <c r="T405" s="371"/>
      <c r="U405" s="371"/>
      <c r="V405" s="371"/>
      <c r="W405" s="21"/>
      <c r="X405" s="25"/>
      <c r="Y405" s="26"/>
      <c r="Z405" s="428"/>
      <c r="AA405" s="673"/>
      <c r="AB405" s="672"/>
    </row>
    <row r="406" spans="1:28" ht="13.9" customHeight="1" thickBot="1" x14ac:dyDescent="0.25">
      <c r="A406" s="267"/>
      <c r="B406" s="406"/>
      <c r="C406" s="449"/>
      <c r="D406" s="268"/>
      <c r="E406" s="269"/>
      <c r="F406" s="184"/>
      <c r="G406" s="70"/>
      <c r="H406" s="242">
        <v>50</v>
      </c>
      <c r="I406" s="76" t="s">
        <v>2404</v>
      </c>
      <c r="J406" s="70">
        <v>160</v>
      </c>
      <c r="K406" s="559">
        <v>17.850000000000001</v>
      </c>
      <c r="L406" s="559">
        <v>4.7619047619047619</v>
      </c>
      <c r="M406" s="559">
        <v>0</v>
      </c>
      <c r="N406" s="72"/>
      <c r="O406" s="73">
        <f t="shared" si="29"/>
        <v>7.5373015873015881</v>
      </c>
      <c r="P406" s="74">
        <f t="shared" si="30"/>
        <v>3.2713982583774254E-2</v>
      </c>
      <c r="Q406" s="74"/>
      <c r="R406" s="75"/>
      <c r="S406" s="78"/>
      <c r="T406" s="559"/>
      <c r="U406" s="559"/>
      <c r="V406" s="559"/>
      <c r="W406" s="72"/>
      <c r="X406" s="73"/>
      <c r="Y406" s="74"/>
      <c r="Z406" s="646"/>
      <c r="AA406" s="676"/>
      <c r="AB406" s="674"/>
    </row>
    <row r="407" spans="1:28" s="7" customFormat="1" ht="13.9" customHeight="1" x14ac:dyDescent="0.2">
      <c r="A407" s="260">
        <v>43028</v>
      </c>
      <c r="B407" s="403">
        <v>0.61458333333333337</v>
      </c>
      <c r="C407" s="454">
        <v>2</v>
      </c>
      <c r="D407" s="263">
        <f>(MAX(K407:M407))/J407/1.44</f>
        <v>0.28240740740740744</v>
      </c>
      <c r="E407" s="264">
        <f>(MAX(T407:V407))/S407/1.44</f>
        <v>0.35532407407407413</v>
      </c>
      <c r="F407" s="181" t="s">
        <v>1909</v>
      </c>
      <c r="G407" s="69" t="s">
        <v>3136</v>
      </c>
      <c r="H407" s="240">
        <v>51</v>
      </c>
      <c r="I407" s="35" t="s">
        <v>685</v>
      </c>
      <c r="J407" s="34">
        <v>630</v>
      </c>
      <c r="K407" s="367">
        <v>256.2</v>
      </c>
      <c r="L407" s="367">
        <v>173.33333333333331</v>
      </c>
      <c r="M407" s="367">
        <v>196.35</v>
      </c>
      <c r="N407" s="36" t="s">
        <v>3872</v>
      </c>
      <c r="O407" s="37">
        <f t="shared" si="29"/>
        <v>208.62777777777777</v>
      </c>
      <c r="P407" s="38">
        <f t="shared" si="30"/>
        <v>0.22996889084852046</v>
      </c>
      <c r="Q407" s="77" t="s">
        <v>492</v>
      </c>
      <c r="R407" s="40" t="s">
        <v>686</v>
      </c>
      <c r="S407" s="34">
        <v>630</v>
      </c>
      <c r="T407" s="367">
        <v>265.71428571428572</v>
      </c>
      <c r="U407" s="367">
        <v>322.35000000000002</v>
      </c>
      <c r="V407" s="367">
        <v>279.3</v>
      </c>
      <c r="W407" s="36" t="s">
        <v>3846</v>
      </c>
      <c r="X407" s="37">
        <f t="shared" si="5"/>
        <v>289.12142857142857</v>
      </c>
      <c r="Y407" s="38">
        <f t="shared" si="6"/>
        <v>0.31869646006550767</v>
      </c>
      <c r="Z407" s="645" t="s">
        <v>492</v>
      </c>
      <c r="AA407" s="672">
        <f>P407+Y407</f>
        <v>0.54866535091402813</v>
      </c>
      <c r="AB407" s="672">
        <f t="shared" si="31"/>
        <v>378.17330246913582</v>
      </c>
    </row>
    <row r="408" spans="1:28" ht="13.15" customHeight="1" x14ac:dyDescent="0.2">
      <c r="A408" s="265"/>
      <c r="B408" s="405"/>
      <c r="C408" s="448"/>
      <c r="D408" s="266"/>
      <c r="E408" s="266"/>
      <c r="F408" s="182"/>
      <c r="G408" s="24"/>
      <c r="H408" s="241">
        <v>51</v>
      </c>
      <c r="I408" s="23" t="s">
        <v>1637</v>
      </c>
      <c r="J408" s="24">
        <v>630</v>
      </c>
      <c r="K408" s="371">
        <v>49.35</v>
      </c>
      <c r="L408" s="371">
        <v>53.333333333333329</v>
      </c>
      <c r="M408" s="371">
        <v>39.9</v>
      </c>
      <c r="N408" s="21"/>
      <c r="O408" s="25">
        <f t="shared" si="29"/>
        <v>47.527777777777779</v>
      </c>
      <c r="P408" s="26">
        <f t="shared" si="30"/>
        <v>5.2389525769155398E-2</v>
      </c>
      <c r="Q408" s="26"/>
      <c r="R408" s="28" t="s">
        <v>759</v>
      </c>
      <c r="S408" s="24">
        <v>630</v>
      </c>
      <c r="T408" s="371">
        <v>14.285714285714285</v>
      </c>
      <c r="U408" s="371">
        <v>14.700000000000001</v>
      </c>
      <c r="V408" s="371">
        <v>12.600000000000001</v>
      </c>
      <c r="W408" s="21"/>
      <c r="X408" s="25">
        <f t="shared" si="5"/>
        <v>13.861904761904762</v>
      </c>
      <c r="Y408" s="26">
        <f t="shared" si="6"/>
        <v>1.5279877383051987E-2</v>
      </c>
      <c r="Z408" s="428"/>
      <c r="AA408" s="673"/>
      <c r="AB408" s="672"/>
    </row>
    <row r="409" spans="1:28" ht="13.15" customHeight="1" x14ac:dyDescent="0.2">
      <c r="A409" s="265"/>
      <c r="B409" s="405"/>
      <c r="C409" s="448"/>
      <c r="D409" s="266"/>
      <c r="E409" s="266"/>
      <c r="F409" s="182"/>
      <c r="G409" s="24"/>
      <c r="H409" s="241">
        <v>51</v>
      </c>
      <c r="I409" s="22" t="s">
        <v>2207</v>
      </c>
      <c r="J409" s="24">
        <v>630</v>
      </c>
      <c r="K409" s="371">
        <v>0</v>
      </c>
      <c r="L409" s="371">
        <v>0</v>
      </c>
      <c r="M409" s="371">
        <v>0</v>
      </c>
      <c r="N409" s="21"/>
      <c r="O409" s="25">
        <f t="shared" si="29"/>
        <v>0</v>
      </c>
      <c r="P409" s="26">
        <f t="shared" si="30"/>
        <v>0</v>
      </c>
      <c r="Q409" s="26"/>
      <c r="R409" s="28" t="s">
        <v>760</v>
      </c>
      <c r="S409" s="24">
        <v>630</v>
      </c>
      <c r="T409" s="371">
        <v>22.857142857142858</v>
      </c>
      <c r="U409" s="371">
        <v>21</v>
      </c>
      <c r="V409" s="371">
        <v>16.8</v>
      </c>
      <c r="W409" s="21"/>
      <c r="X409" s="25">
        <f t="shared" si="5"/>
        <v>20.219047619047618</v>
      </c>
      <c r="Y409" s="26">
        <f t="shared" si="6"/>
        <v>2.2287309985722682E-2</v>
      </c>
      <c r="Z409" s="428"/>
      <c r="AA409" s="673"/>
      <c r="AB409" s="672"/>
    </row>
    <row r="410" spans="1:28" ht="13.15" customHeight="1" x14ac:dyDescent="0.2">
      <c r="A410" s="265"/>
      <c r="B410" s="405"/>
      <c r="C410" s="448"/>
      <c r="D410" s="266"/>
      <c r="E410" s="266"/>
      <c r="F410" s="182"/>
      <c r="G410" s="24"/>
      <c r="H410" s="241">
        <v>51</v>
      </c>
      <c r="I410" s="22" t="s">
        <v>761</v>
      </c>
      <c r="J410" s="24">
        <v>630</v>
      </c>
      <c r="K410" s="371">
        <v>10.5</v>
      </c>
      <c r="L410" s="371">
        <v>21.904761904761905</v>
      </c>
      <c r="M410" s="371">
        <v>17.850000000000001</v>
      </c>
      <c r="N410" s="21"/>
      <c r="O410" s="25">
        <f t="shared" si="29"/>
        <v>16.751587301587303</v>
      </c>
      <c r="P410" s="26">
        <f t="shared" si="30"/>
        <v>1.8465153551132388E-2</v>
      </c>
      <c r="Q410" s="26"/>
      <c r="R410" s="28" t="s">
        <v>762</v>
      </c>
      <c r="S410" s="24">
        <v>630</v>
      </c>
      <c r="T410" s="371">
        <v>27.619047619047617</v>
      </c>
      <c r="U410" s="371">
        <v>27.3</v>
      </c>
      <c r="V410" s="371">
        <v>11.55</v>
      </c>
      <c r="W410" s="21"/>
      <c r="X410" s="25">
        <f t="shared" si="5"/>
        <v>22.156349206349205</v>
      </c>
      <c r="Y410" s="26">
        <f t="shared" si="6"/>
        <v>2.4422783516698861E-2</v>
      </c>
      <c r="Z410" s="428"/>
      <c r="AA410" s="673"/>
      <c r="AB410" s="672"/>
    </row>
    <row r="411" spans="1:28" ht="13.15" customHeight="1" x14ac:dyDescent="0.2">
      <c r="A411" s="265"/>
      <c r="B411" s="405"/>
      <c r="C411" s="448"/>
      <c r="D411" s="266"/>
      <c r="E411" s="266"/>
      <c r="F411" s="182"/>
      <c r="G411" s="24"/>
      <c r="H411" s="241">
        <v>51</v>
      </c>
      <c r="I411" s="22" t="s">
        <v>763</v>
      </c>
      <c r="J411" s="24">
        <v>630</v>
      </c>
      <c r="K411" s="371">
        <v>0</v>
      </c>
      <c r="L411" s="371">
        <v>0</v>
      </c>
      <c r="M411" s="371">
        <v>0</v>
      </c>
      <c r="N411" s="21"/>
      <c r="O411" s="25">
        <f t="shared" si="29"/>
        <v>0</v>
      </c>
      <c r="P411" s="26">
        <f t="shared" si="30"/>
        <v>0</v>
      </c>
      <c r="Q411" s="26"/>
      <c r="R411" s="33" t="s">
        <v>1615</v>
      </c>
      <c r="S411" s="24">
        <v>630</v>
      </c>
      <c r="T411" s="371">
        <v>0</v>
      </c>
      <c r="U411" s="371">
        <v>0</v>
      </c>
      <c r="V411" s="371">
        <v>0</v>
      </c>
      <c r="W411" s="21"/>
      <c r="X411" s="25">
        <f t="shared" si="5"/>
        <v>0</v>
      </c>
      <c r="Y411" s="26">
        <f t="shared" si="6"/>
        <v>0</v>
      </c>
      <c r="Z411" s="428"/>
      <c r="AA411" s="673"/>
      <c r="AB411" s="672"/>
    </row>
    <row r="412" spans="1:28" ht="13.15" customHeight="1" x14ac:dyDescent="0.2">
      <c r="A412" s="265"/>
      <c r="B412" s="405"/>
      <c r="C412" s="448"/>
      <c r="D412" s="266"/>
      <c r="E412" s="266"/>
      <c r="F412" s="182"/>
      <c r="G412" s="24"/>
      <c r="H412" s="241">
        <v>51</v>
      </c>
      <c r="I412" s="22" t="s">
        <v>209</v>
      </c>
      <c r="J412" s="24">
        <v>630</v>
      </c>
      <c r="K412" s="371">
        <v>8.4</v>
      </c>
      <c r="L412" s="371">
        <v>14.285714285714285</v>
      </c>
      <c r="M412" s="371">
        <v>9.4500000000000011</v>
      </c>
      <c r="N412" s="21"/>
      <c r="O412" s="25">
        <f t="shared" si="29"/>
        <v>10.711904761904762</v>
      </c>
      <c r="P412" s="26">
        <f t="shared" si="30"/>
        <v>1.1807655160829765E-2</v>
      </c>
      <c r="Q412" s="26"/>
      <c r="R412" s="28" t="s">
        <v>4106</v>
      </c>
      <c r="S412" s="24">
        <v>630</v>
      </c>
      <c r="T412" s="371">
        <v>5.7142857142857144</v>
      </c>
      <c r="U412" s="371">
        <v>7.3500000000000005</v>
      </c>
      <c r="V412" s="371">
        <v>11.55</v>
      </c>
      <c r="W412" s="21"/>
      <c r="X412" s="25">
        <f t="shared" si="5"/>
        <v>8.204761904761904</v>
      </c>
      <c r="Y412" s="26">
        <f t="shared" si="6"/>
        <v>9.0440497186528926E-3</v>
      </c>
      <c r="Z412" s="428"/>
      <c r="AA412" s="673"/>
      <c r="AB412" s="672"/>
    </row>
    <row r="413" spans="1:28" ht="13.15" customHeight="1" x14ac:dyDescent="0.2">
      <c r="A413" s="265"/>
      <c r="B413" s="405"/>
      <c r="C413" s="448"/>
      <c r="D413" s="266"/>
      <c r="E413" s="266"/>
      <c r="F413" s="182"/>
      <c r="G413" s="24"/>
      <c r="H413" s="241">
        <v>51</v>
      </c>
      <c r="I413" s="22" t="s">
        <v>2743</v>
      </c>
      <c r="J413" s="24">
        <v>630</v>
      </c>
      <c r="K413" s="371">
        <v>0</v>
      </c>
      <c r="L413" s="371">
        <v>0</v>
      </c>
      <c r="M413" s="371">
        <v>0</v>
      </c>
      <c r="N413" s="21"/>
      <c r="O413" s="25">
        <f>(K413+L413+M413)/3</f>
        <v>0</v>
      </c>
      <c r="P413" s="26">
        <f>O413/J413/1.44</f>
        <v>0</v>
      </c>
      <c r="Q413" s="26"/>
      <c r="R413" s="28" t="s">
        <v>210</v>
      </c>
      <c r="S413" s="24">
        <v>630</v>
      </c>
      <c r="T413" s="371">
        <v>0</v>
      </c>
      <c r="U413" s="371">
        <v>0</v>
      </c>
      <c r="V413" s="371">
        <v>0</v>
      </c>
      <c r="W413" s="21"/>
      <c r="X413" s="25">
        <f t="shared" si="5"/>
        <v>0</v>
      </c>
      <c r="Y413" s="26">
        <f t="shared" si="6"/>
        <v>0</v>
      </c>
      <c r="Z413" s="428"/>
      <c r="AA413" s="673"/>
      <c r="AB413" s="672"/>
    </row>
    <row r="414" spans="1:28" ht="13.15" customHeight="1" x14ac:dyDescent="0.2">
      <c r="A414" s="265"/>
      <c r="B414" s="405"/>
      <c r="C414" s="448"/>
      <c r="D414" s="266"/>
      <c r="E414" s="266"/>
      <c r="F414" s="182"/>
      <c r="G414" s="24"/>
      <c r="H414" s="241">
        <v>51</v>
      </c>
      <c r="I414" s="22" t="s">
        <v>3739</v>
      </c>
      <c r="J414" s="24">
        <v>630</v>
      </c>
      <c r="K414" s="371">
        <v>32.550000000000004</v>
      </c>
      <c r="L414" s="371">
        <v>19.047619047619047</v>
      </c>
      <c r="M414" s="371">
        <v>16.8</v>
      </c>
      <c r="N414" s="21"/>
      <c r="O414" s="25">
        <f t="shared" si="29"/>
        <v>22.799206349206347</v>
      </c>
      <c r="P414" s="26">
        <f t="shared" si="30"/>
        <v>2.5131400296744211E-2</v>
      </c>
      <c r="Q414" s="26"/>
      <c r="R414" s="28" t="s">
        <v>211</v>
      </c>
      <c r="S414" s="24">
        <v>630</v>
      </c>
      <c r="T414" s="371">
        <v>30.476190476190474</v>
      </c>
      <c r="U414" s="371">
        <v>24.150000000000002</v>
      </c>
      <c r="V414" s="371">
        <v>38.85</v>
      </c>
      <c r="W414" s="21"/>
      <c r="X414" s="25">
        <f t="shared" si="5"/>
        <v>31.158730158730162</v>
      </c>
      <c r="Y414" s="26">
        <f t="shared" si="6"/>
        <v>3.4346042943926548E-2</v>
      </c>
      <c r="Z414" s="428"/>
      <c r="AA414" s="673"/>
      <c r="AB414" s="672"/>
    </row>
    <row r="415" spans="1:28" ht="13.15" customHeight="1" x14ac:dyDescent="0.2">
      <c r="A415" s="265"/>
      <c r="B415" s="405"/>
      <c r="C415" s="448"/>
      <c r="D415" s="266"/>
      <c r="E415" s="266"/>
      <c r="F415" s="182"/>
      <c r="G415" s="24"/>
      <c r="H415" s="241">
        <v>51</v>
      </c>
      <c r="I415" s="22" t="s">
        <v>3740</v>
      </c>
      <c r="J415" s="24">
        <v>630</v>
      </c>
      <c r="K415" s="371">
        <v>10.5</v>
      </c>
      <c r="L415" s="371">
        <v>16.19047619047619</v>
      </c>
      <c r="M415" s="371">
        <v>35.700000000000003</v>
      </c>
      <c r="N415" s="21"/>
      <c r="O415" s="25">
        <f t="shared" si="29"/>
        <v>20.796825396825398</v>
      </c>
      <c r="P415" s="26">
        <f t="shared" ref="P415:P439" si="32">O415/J415/1.44</f>
        <v>2.2924190252232579E-2</v>
      </c>
      <c r="Q415" s="26"/>
      <c r="R415" s="28" t="s">
        <v>845</v>
      </c>
      <c r="S415" s="24">
        <v>630</v>
      </c>
      <c r="T415" s="371">
        <v>5.7142857142857144</v>
      </c>
      <c r="U415" s="371">
        <v>27.3</v>
      </c>
      <c r="V415" s="371">
        <v>27.3</v>
      </c>
      <c r="W415" s="21"/>
      <c r="X415" s="25">
        <f t="shared" si="5"/>
        <v>20.104761904761904</v>
      </c>
      <c r="Y415" s="26">
        <f t="shared" si="6"/>
        <v>2.2161333669270179E-2</v>
      </c>
      <c r="Z415" s="428"/>
      <c r="AA415" s="673"/>
      <c r="AB415" s="672"/>
    </row>
    <row r="416" spans="1:28" ht="13.15" customHeight="1" x14ac:dyDescent="0.2">
      <c r="A416" s="265"/>
      <c r="B416" s="405"/>
      <c r="C416" s="448"/>
      <c r="D416" s="266"/>
      <c r="E416" s="266"/>
      <c r="F416" s="182"/>
      <c r="G416" s="24"/>
      <c r="H416" s="241">
        <v>51</v>
      </c>
      <c r="I416" s="22" t="s">
        <v>2744</v>
      </c>
      <c r="J416" s="24">
        <v>630</v>
      </c>
      <c r="K416" s="371">
        <v>0</v>
      </c>
      <c r="L416" s="371">
        <v>0</v>
      </c>
      <c r="M416" s="371">
        <v>0</v>
      </c>
      <c r="N416" s="21"/>
      <c r="O416" s="25">
        <f>(K416+L416+M416)/3</f>
        <v>0</v>
      </c>
      <c r="P416" s="26">
        <f>O416/J416/1.44</f>
        <v>0</v>
      </c>
      <c r="Q416" s="26"/>
      <c r="R416" s="28" t="s">
        <v>2405</v>
      </c>
      <c r="S416" s="24">
        <v>630</v>
      </c>
      <c r="T416" s="371">
        <v>74.285714285714278</v>
      </c>
      <c r="U416" s="371">
        <v>111.30000000000001</v>
      </c>
      <c r="V416" s="371">
        <v>85.05</v>
      </c>
      <c r="W416" s="21"/>
      <c r="X416" s="25">
        <f>(T416+U416+V416)/3</f>
        <v>90.211904761904762</v>
      </c>
      <c r="Y416" s="26">
        <f>X416/S416/1.44</f>
        <v>9.9439930293104911E-2</v>
      </c>
      <c r="Z416" s="428"/>
      <c r="AA416" s="673"/>
      <c r="AB416" s="672"/>
    </row>
    <row r="417" spans="1:28" ht="13.15" customHeight="1" x14ac:dyDescent="0.2">
      <c r="A417" s="265"/>
      <c r="B417" s="405"/>
      <c r="C417" s="448"/>
      <c r="D417" s="266"/>
      <c r="E417" s="266"/>
      <c r="F417" s="182"/>
      <c r="G417" s="24"/>
      <c r="H417" s="241">
        <v>51</v>
      </c>
      <c r="I417" s="22" t="s">
        <v>3741</v>
      </c>
      <c r="J417" s="24">
        <v>630</v>
      </c>
      <c r="K417" s="371">
        <v>3.1500000000000004</v>
      </c>
      <c r="L417" s="371">
        <v>17.142857142857142</v>
      </c>
      <c r="M417" s="371">
        <v>2.1</v>
      </c>
      <c r="N417" s="21"/>
      <c r="O417" s="25">
        <f t="shared" si="29"/>
        <v>7.4642857142857153</v>
      </c>
      <c r="P417" s="26">
        <f t="shared" si="32"/>
        <v>8.2278281683043596E-3</v>
      </c>
      <c r="Q417" s="26"/>
      <c r="R417" s="28" t="s">
        <v>1638</v>
      </c>
      <c r="S417" s="24">
        <v>630</v>
      </c>
      <c r="T417" s="371">
        <v>0</v>
      </c>
      <c r="U417" s="371">
        <v>0</v>
      </c>
      <c r="V417" s="371">
        <v>0</v>
      </c>
      <c r="W417" s="21"/>
      <c r="X417" s="25">
        <f t="shared" si="5"/>
        <v>0</v>
      </c>
      <c r="Y417" s="26">
        <f t="shared" si="6"/>
        <v>0</v>
      </c>
      <c r="Z417" s="428"/>
      <c r="AA417" s="673"/>
      <c r="AB417" s="672"/>
    </row>
    <row r="418" spans="1:28" ht="13.9" customHeight="1" thickBot="1" x14ac:dyDescent="0.25">
      <c r="A418" s="267"/>
      <c r="B418" s="406"/>
      <c r="C418" s="449"/>
      <c r="D418" s="268"/>
      <c r="E418" s="269"/>
      <c r="F418" s="184"/>
      <c r="G418" s="70"/>
      <c r="H418" s="242">
        <v>51</v>
      </c>
      <c r="I418" s="76" t="s">
        <v>3742</v>
      </c>
      <c r="J418" s="70">
        <v>630</v>
      </c>
      <c r="K418" s="559">
        <v>0</v>
      </c>
      <c r="L418" s="559">
        <v>0</v>
      </c>
      <c r="M418" s="559">
        <v>8.4</v>
      </c>
      <c r="N418" s="72"/>
      <c r="O418" s="73">
        <f t="shared" ref="O418:O454" si="33">(K418+L418+M418)/3</f>
        <v>2.8000000000000003</v>
      </c>
      <c r="P418" s="74">
        <f t="shared" si="32"/>
        <v>3.08641975308642E-3</v>
      </c>
      <c r="Q418" s="74"/>
      <c r="R418" s="75"/>
      <c r="S418" s="70"/>
      <c r="T418" s="559"/>
      <c r="U418" s="559"/>
      <c r="V418" s="559"/>
      <c r="W418" s="72"/>
      <c r="X418" s="73"/>
      <c r="Y418" s="74"/>
      <c r="Z418" s="646"/>
      <c r="AA418" s="673"/>
      <c r="AB418" s="672"/>
    </row>
    <row r="419" spans="1:28" s="7" customFormat="1" ht="13.9" customHeight="1" x14ac:dyDescent="0.2">
      <c r="A419" s="270">
        <v>43042</v>
      </c>
      <c r="B419" s="407">
        <v>0.77777777777777779</v>
      </c>
      <c r="C419" s="450">
        <v>0</v>
      </c>
      <c r="D419" s="263">
        <f>(MAX(K419:M419))/J419/1.44</f>
        <v>0.34722222222222221</v>
      </c>
      <c r="E419" s="264"/>
      <c r="F419" s="181" t="s">
        <v>1909</v>
      </c>
      <c r="G419" s="69" t="s">
        <v>3136</v>
      </c>
      <c r="H419" s="240">
        <v>52</v>
      </c>
      <c r="I419" s="35" t="s">
        <v>685</v>
      </c>
      <c r="J419" s="34">
        <v>160</v>
      </c>
      <c r="K419" s="367">
        <v>72.45</v>
      </c>
      <c r="L419" s="367">
        <v>80</v>
      </c>
      <c r="M419" s="367">
        <v>58.800000000000004</v>
      </c>
      <c r="N419" s="36" t="s">
        <v>3927</v>
      </c>
      <c r="O419" s="37">
        <f t="shared" si="33"/>
        <v>70.416666666666671</v>
      </c>
      <c r="P419" s="38">
        <f t="shared" si="32"/>
        <v>0.30562789351851855</v>
      </c>
      <c r="Q419" s="39" t="s">
        <v>983</v>
      </c>
      <c r="R419" s="40"/>
      <c r="S419" s="81"/>
      <c r="T419" s="367"/>
      <c r="U419" s="367"/>
      <c r="V419" s="367"/>
      <c r="W419" s="36"/>
      <c r="X419" s="37"/>
      <c r="Y419" s="38"/>
      <c r="Z419" s="645"/>
      <c r="AA419" s="671">
        <f>P419+Y419</f>
        <v>0.30562789351851855</v>
      </c>
      <c r="AB419" s="671">
        <f t="shared" si="31"/>
        <v>73.881192129629625</v>
      </c>
    </row>
    <row r="420" spans="1:28" ht="13.15" customHeight="1" x14ac:dyDescent="0.2">
      <c r="A420" s="265"/>
      <c r="B420" s="405"/>
      <c r="C420" s="448"/>
      <c r="D420" s="266"/>
      <c r="E420" s="266"/>
      <c r="F420" s="182"/>
      <c r="G420" s="24"/>
      <c r="H420" s="241">
        <v>52</v>
      </c>
      <c r="I420" s="22" t="s">
        <v>1840</v>
      </c>
      <c r="J420" s="34">
        <v>160</v>
      </c>
      <c r="K420" s="371">
        <v>0</v>
      </c>
      <c r="L420" s="371">
        <v>0</v>
      </c>
      <c r="M420" s="371">
        <v>4.2</v>
      </c>
      <c r="N420" s="21"/>
      <c r="O420" s="25">
        <f t="shared" si="33"/>
        <v>1.4000000000000001</v>
      </c>
      <c r="P420" s="26">
        <f t="shared" si="32"/>
        <v>6.0763888888888899E-3</v>
      </c>
      <c r="Q420" s="26"/>
      <c r="R420" s="28"/>
      <c r="S420" s="30"/>
      <c r="T420" s="371"/>
      <c r="U420" s="371"/>
      <c r="V420" s="371"/>
      <c r="W420" s="21"/>
      <c r="X420" s="25"/>
      <c r="Y420" s="26"/>
      <c r="Z420" s="428"/>
      <c r="AA420" s="673"/>
      <c r="AB420" s="672"/>
    </row>
    <row r="421" spans="1:28" ht="13.15" customHeight="1" x14ac:dyDescent="0.2">
      <c r="A421" s="265"/>
      <c r="B421" s="405"/>
      <c r="C421" s="448"/>
      <c r="D421" s="266"/>
      <c r="E421" s="266"/>
      <c r="F421" s="182"/>
      <c r="G421" s="24"/>
      <c r="H421" s="241">
        <v>52</v>
      </c>
      <c r="I421" s="22" t="s">
        <v>2406</v>
      </c>
      <c r="J421" s="34">
        <v>160</v>
      </c>
      <c r="K421" s="371">
        <v>0</v>
      </c>
      <c r="L421" s="371">
        <v>0</v>
      </c>
      <c r="M421" s="371">
        <v>0</v>
      </c>
      <c r="N421" s="21"/>
      <c r="O421" s="25">
        <f t="shared" si="33"/>
        <v>0</v>
      </c>
      <c r="P421" s="26">
        <f t="shared" si="32"/>
        <v>0</v>
      </c>
      <c r="Q421" s="26"/>
      <c r="R421" s="28"/>
      <c r="S421" s="30"/>
      <c r="T421" s="371"/>
      <c r="U421" s="371"/>
      <c r="V421" s="371"/>
      <c r="W421" s="21"/>
      <c r="X421" s="25"/>
      <c r="Y421" s="26"/>
      <c r="Z421" s="428"/>
      <c r="AA421" s="673"/>
      <c r="AB421" s="672"/>
    </row>
    <row r="422" spans="1:28" ht="13.15" customHeight="1" x14ac:dyDescent="0.2">
      <c r="A422" s="265"/>
      <c r="B422" s="405"/>
      <c r="C422" s="448"/>
      <c r="D422" s="266"/>
      <c r="E422" s="266"/>
      <c r="F422" s="182"/>
      <c r="G422" s="24"/>
      <c r="H422" s="241">
        <v>52</v>
      </c>
      <c r="I422" s="22" t="s">
        <v>764</v>
      </c>
      <c r="J422" s="34">
        <v>160</v>
      </c>
      <c r="K422" s="371">
        <v>29.400000000000002</v>
      </c>
      <c r="L422" s="371">
        <v>35.238095238095234</v>
      </c>
      <c r="M422" s="371">
        <v>34.65</v>
      </c>
      <c r="N422" s="21"/>
      <c r="O422" s="25">
        <f t="shared" si="33"/>
        <v>33.096031746031741</v>
      </c>
      <c r="P422" s="26">
        <f t="shared" si="32"/>
        <v>0.14364597111992944</v>
      </c>
      <c r="Q422" s="26"/>
      <c r="R422" s="28"/>
      <c r="S422" s="30"/>
      <c r="T422" s="371"/>
      <c r="U422" s="371"/>
      <c r="V422" s="371"/>
      <c r="W422" s="21"/>
      <c r="X422" s="25"/>
      <c r="Y422" s="26"/>
      <c r="Z422" s="428"/>
      <c r="AA422" s="673"/>
      <c r="AB422" s="672"/>
    </row>
    <row r="423" spans="1:28" ht="13.15" customHeight="1" x14ac:dyDescent="0.2">
      <c r="A423" s="265"/>
      <c r="B423" s="405"/>
      <c r="C423" s="448"/>
      <c r="D423" s="266"/>
      <c r="E423" s="266"/>
      <c r="F423" s="182"/>
      <c r="G423" s="24"/>
      <c r="H423" s="241">
        <v>52</v>
      </c>
      <c r="I423" s="22" t="s">
        <v>368</v>
      </c>
      <c r="J423" s="34">
        <v>160</v>
      </c>
      <c r="K423" s="371">
        <v>0</v>
      </c>
      <c r="L423" s="371">
        <v>0</v>
      </c>
      <c r="M423" s="371">
        <v>0</v>
      </c>
      <c r="N423" s="21"/>
      <c r="O423" s="25">
        <f t="shared" si="33"/>
        <v>0</v>
      </c>
      <c r="P423" s="26">
        <f t="shared" si="32"/>
        <v>0</v>
      </c>
      <c r="Q423" s="26"/>
      <c r="R423" s="28"/>
      <c r="S423" s="30"/>
      <c r="T423" s="371"/>
      <c r="U423" s="371"/>
      <c r="V423" s="371"/>
      <c r="W423" s="21"/>
      <c r="X423" s="25"/>
      <c r="Y423" s="26"/>
      <c r="Z423" s="428"/>
      <c r="AA423" s="673"/>
      <c r="AB423" s="672"/>
    </row>
    <row r="424" spans="1:28" ht="13.15" customHeight="1" x14ac:dyDescent="0.2">
      <c r="A424" s="265"/>
      <c r="B424" s="405"/>
      <c r="C424" s="448"/>
      <c r="D424" s="266"/>
      <c r="E424" s="266"/>
      <c r="F424" s="182"/>
      <c r="G424" s="24"/>
      <c r="H424" s="241">
        <v>52</v>
      </c>
      <c r="I424" s="22" t="s">
        <v>3</v>
      </c>
      <c r="J424" s="34">
        <v>160</v>
      </c>
      <c r="K424" s="371">
        <v>31.5</v>
      </c>
      <c r="L424" s="371">
        <v>34.285714285714285</v>
      </c>
      <c r="M424" s="371">
        <v>18.900000000000002</v>
      </c>
      <c r="N424" s="21"/>
      <c r="O424" s="25">
        <f t="shared" si="33"/>
        <v>28.228571428571428</v>
      </c>
      <c r="P424" s="26">
        <f t="shared" si="32"/>
        <v>0.12251984126984128</v>
      </c>
      <c r="Q424" s="26"/>
      <c r="R424" s="28"/>
      <c r="S424" s="30"/>
      <c r="T424" s="371"/>
      <c r="U424" s="371"/>
      <c r="V424" s="371"/>
      <c r="W424" s="21"/>
      <c r="X424" s="25"/>
      <c r="Y424" s="26"/>
      <c r="Z424" s="428"/>
      <c r="AA424" s="673"/>
      <c r="AB424" s="672"/>
    </row>
    <row r="425" spans="1:28" ht="13.15" customHeight="1" x14ac:dyDescent="0.2">
      <c r="A425" s="265"/>
      <c r="B425" s="405"/>
      <c r="C425" s="448"/>
      <c r="D425" s="266"/>
      <c r="E425" s="266"/>
      <c r="F425" s="182"/>
      <c r="G425" s="24"/>
      <c r="H425" s="241">
        <v>52</v>
      </c>
      <c r="I425" s="22" t="s">
        <v>4</v>
      </c>
      <c r="J425" s="34">
        <v>160</v>
      </c>
      <c r="K425" s="371">
        <v>0</v>
      </c>
      <c r="L425" s="371">
        <v>0</v>
      </c>
      <c r="M425" s="371">
        <v>0</v>
      </c>
      <c r="N425" s="21"/>
      <c r="O425" s="25">
        <f t="shared" si="33"/>
        <v>0</v>
      </c>
      <c r="P425" s="26">
        <f t="shared" si="32"/>
        <v>0</v>
      </c>
      <c r="Q425" s="26"/>
      <c r="R425" s="28"/>
      <c r="S425" s="30"/>
      <c r="T425" s="371"/>
      <c r="U425" s="371"/>
      <c r="V425" s="371"/>
      <c r="W425" s="21"/>
      <c r="X425" s="25"/>
      <c r="Y425" s="26"/>
      <c r="Z425" s="428"/>
      <c r="AA425" s="673"/>
      <c r="AB425" s="672"/>
    </row>
    <row r="426" spans="1:28" ht="13.15" customHeight="1" x14ac:dyDescent="0.2">
      <c r="A426" s="265"/>
      <c r="B426" s="405"/>
      <c r="C426" s="448"/>
      <c r="D426" s="266"/>
      <c r="E426" s="266"/>
      <c r="F426" s="182"/>
      <c r="G426" s="24"/>
      <c r="H426" s="241">
        <v>52</v>
      </c>
      <c r="I426" s="22" t="s">
        <v>1162</v>
      </c>
      <c r="J426" s="34">
        <v>160</v>
      </c>
      <c r="K426" s="371">
        <v>0</v>
      </c>
      <c r="L426" s="371">
        <v>0</v>
      </c>
      <c r="M426" s="371">
        <v>0</v>
      </c>
      <c r="N426" s="21"/>
      <c r="O426" s="25">
        <f t="shared" si="33"/>
        <v>0</v>
      </c>
      <c r="P426" s="26">
        <f t="shared" si="32"/>
        <v>0</v>
      </c>
      <c r="Q426" s="26"/>
      <c r="R426" s="28"/>
      <c r="S426" s="30"/>
      <c r="T426" s="371"/>
      <c r="U426" s="371"/>
      <c r="V426" s="371"/>
      <c r="W426" s="21"/>
      <c r="X426" s="25"/>
      <c r="Y426" s="26"/>
      <c r="Z426" s="428"/>
      <c r="AA426" s="673"/>
      <c r="AB426" s="672"/>
    </row>
    <row r="427" spans="1:28" ht="13.9" customHeight="1" thickBot="1" x14ac:dyDescent="0.25">
      <c r="A427" s="267"/>
      <c r="B427" s="406"/>
      <c r="C427" s="449"/>
      <c r="D427" s="268"/>
      <c r="E427" s="269"/>
      <c r="F427" s="184"/>
      <c r="G427" s="70"/>
      <c r="H427" s="242">
        <v>52</v>
      </c>
      <c r="I427" s="76"/>
      <c r="J427" s="70"/>
      <c r="K427" s="559"/>
      <c r="L427" s="559"/>
      <c r="M427" s="559"/>
      <c r="N427" s="72"/>
      <c r="O427" s="73"/>
      <c r="P427" s="74"/>
      <c r="Q427" s="74"/>
      <c r="R427" s="75"/>
      <c r="S427" s="78"/>
      <c r="T427" s="559"/>
      <c r="U427" s="559"/>
      <c r="V427" s="559"/>
      <c r="W427" s="72"/>
      <c r="X427" s="73"/>
      <c r="Y427" s="74"/>
      <c r="Z427" s="646"/>
      <c r="AA427" s="676"/>
      <c r="AB427" s="674"/>
    </row>
    <row r="428" spans="1:28" s="7" customFormat="1" ht="13.9" customHeight="1" x14ac:dyDescent="0.2">
      <c r="A428" s="260">
        <v>43041</v>
      </c>
      <c r="B428" s="403">
        <v>0.77083333333333337</v>
      </c>
      <c r="C428" s="454">
        <v>-3</v>
      </c>
      <c r="D428" s="263">
        <f>(MAX(K428:M428))/J428/1.44</f>
        <v>0.7041015625</v>
      </c>
      <c r="E428" s="264">
        <f>(MAX(T428:V428))/S428/1.44</f>
        <v>0.39192708333333331</v>
      </c>
      <c r="F428" s="181" t="s">
        <v>1909</v>
      </c>
      <c r="G428" s="69" t="s">
        <v>3126</v>
      </c>
      <c r="H428" s="240">
        <v>53</v>
      </c>
      <c r="I428" s="35" t="s">
        <v>685</v>
      </c>
      <c r="J428" s="34">
        <v>320</v>
      </c>
      <c r="K428" s="367">
        <v>263.55</v>
      </c>
      <c r="L428" s="367">
        <v>267.61904761904759</v>
      </c>
      <c r="M428" s="367">
        <v>324.45</v>
      </c>
      <c r="N428" s="36" t="s">
        <v>4296</v>
      </c>
      <c r="O428" s="37">
        <f t="shared" si="33"/>
        <v>285.20634920634922</v>
      </c>
      <c r="P428" s="38">
        <f t="shared" si="32"/>
        <v>0.61893738977072321</v>
      </c>
      <c r="Q428" s="39" t="s">
        <v>496</v>
      </c>
      <c r="R428" s="40" t="s">
        <v>686</v>
      </c>
      <c r="S428" s="34">
        <v>320</v>
      </c>
      <c r="T428" s="367">
        <v>122.85714285714285</v>
      </c>
      <c r="U428" s="367">
        <v>180.6</v>
      </c>
      <c r="V428" s="367">
        <v>144.9</v>
      </c>
      <c r="W428" s="36" t="s">
        <v>4297</v>
      </c>
      <c r="X428" s="37">
        <f t="shared" si="5"/>
        <v>149.45238095238096</v>
      </c>
      <c r="Y428" s="38">
        <f t="shared" si="6"/>
        <v>0.32433242394179895</v>
      </c>
      <c r="Z428" s="653" t="s">
        <v>493</v>
      </c>
      <c r="AA428" s="672">
        <f>P428+Y428</f>
        <v>0.94326981371252216</v>
      </c>
      <c r="AB428" s="672">
        <f t="shared" si="31"/>
        <v>24.144367283950565</v>
      </c>
    </row>
    <row r="429" spans="1:28" ht="13.15" customHeight="1" x14ac:dyDescent="0.2">
      <c r="A429" s="265"/>
      <c r="B429" s="405"/>
      <c r="C429" s="448"/>
      <c r="D429" s="266"/>
      <c r="E429" s="266"/>
      <c r="F429" s="182"/>
      <c r="G429" s="24"/>
      <c r="H429" s="241">
        <v>53</v>
      </c>
      <c r="I429" s="22" t="s">
        <v>1282</v>
      </c>
      <c r="J429" s="24">
        <v>320</v>
      </c>
      <c r="K429" s="371">
        <v>28.35</v>
      </c>
      <c r="L429" s="371">
        <v>45.714285714285715</v>
      </c>
      <c r="M429" s="371">
        <v>55.650000000000006</v>
      </c>
      <c r="N429" s="21"/>
      <c r="O429" s="25">
        <f t="shared" si="33"/>
        <v>43.238095238095241</v>
      </c>
      <c r="P429" s="26">
        <f t="shared" si="32"/>
        <v>9.3832671957671976E-2</v>
      </c>
      <c r="Q429" s="26"/>
      <c r="R429" s="28" t="s">
        <v>1283</v>
      </c>
      <c r="S429" s="24">
        <v>320</v>
      </c>
      <c r="T429" s="371">
        <v>34.285714285714285</v>
      </c>
      <c r="U429" s="371">
        <v>57.75</v>
      </c>
      <c r="V429" s="371">
        <v>23.1</v>
      </c>
      <c r="W429" s="21"/>
      <c r="X429" s="25">
        <f t="shared" si="5"/>
        <v>38.378571428571426</v>
      </c>
      <c r="Y429" s="26">
        <f t="shared" si="6"/>
        <v>8.3286830357142849E-2</v>
      </c>
      <c r="Z429" s="428"/>
      <c r="AA429" s="673"/>
      <c r="AB429" s="672"/>
    </row>
    <row r="430" spans="1:28" ht="13.15" customHeight="1" x14ac:dyDescent="0.2">
      <c r="A430" s="265"/>
      <c r="B430" s="405"/>
      <c r="C430" s="448"/>
      <c r="D430" s="266"/>
      <c r="E430" s="266"/>
      <c r="F430" s="182"/>
      <c r="G430" s="24"/>
      <c r="H430" s="241">
        <v>53</v>
      </c>
      <c r="I430" s="22" t="s">
        <v>2792</v>
      </c>
      <c r="J430" s="24">
        <v>320</v>
      </c>
      <c r="K430" s="548">
        <v>60.900000000000006</v>
      </c>
      <c r="L430" s="548">
        <v>64.761904761904759</v>
      </c>
      <c r="M430" s="548">
        <v>75.600000000000009</v>
      </c>
      <c r="N430" s="21"/>
      <c r="O430" s="25">
        <f t="shared" si="33"/>
        <v>67.087301587301582</v>
      </c>
      <c r="P430" s="26">
        <f t="shared" si="32"/>
        <v>0.14558876212522046</v>
      </c>
      <c r="Q430" s="26"/>
      <c r="R430" s="28" t="s">
        <v>1284</v>
      </c>
      <c r="S430" s="24">
        <v>320</v>
      </c>
      <c r="T430" s="371">
        <v>23.80952380952381</v>
      </c>
      <c r="U430" s="371">
        <v>65.100000000000009</v>
      </c>
      <c r="V430" s="371">
        <v>39.9</v>
      </c>
      <c r="W430" s="21"/>
      <c r="X430" s="25">
        <f t="shared" si="5"/>
        <v>42.936507936507944</v>
      </c>
      <c r="Y430" s="26">
        <f t="shared" si="6"/>
        <v>9.3178185626102306E-2</v>
      </c>
      <c r="Z430" s="428"/>
      <c r="AA430" s="673"/>
      <c r="AB430" s="672"/>
    </row>
    <row r="431" spans="1:28" ht="13.15" customHeight="1" x14ac:dyDescent="0.2">
      <c r="A431" s="265"/>
      <c r="B431" s="405"/>
      <c r="C431" s="448"/>
      <c r="D431" s="266"/>
      <c r="E431" s="266"/>
      <c r="F431" s="182"/>
      <c r="G431" s="24"/>
      <c r="H431" s="241">
        <v>53</v>
      </c>
      <c r="I431" s="22" t="s">
        <v>532</v>
      </c>
      <c r="J431" s="24">
        <v>320</v>
      </c>
      <c r="K431" s="371">
        <v>39.9</v>
      </c>
      <c r="L431" s="371">
        <v>36.19047619047619</v>
      </c>
      <c r="M431" s="371">
        <v>49.35</v>
      </c>
      <c r="N431" s="21"/>
      <c r="O431" s="25">
        <f t="shared" si="33"/>
        <v>41.813492063492056</v>
      </c>
      <c r="P431" s="26">
        <f t="shared" si="32"/>
        <v>9.0741085207231023E-2</v>
      </c>
      <c r="Q431" s="26"/>
      <c r="R431" s="28" t="s">
        <v>369</v>
      </c>
      <c r="S431" s="24">
        <v>320</v>
      </c>
      <c r="T431" s="371">
        <v>16.19047619047619</v>
      </c>
      <c r="U431" s="371">
        <v>21</v>
      </c>
      <c r="V431" s="371">
        <v>48.300000000000004</v>
      </c>
      <c r="W431" s="21"/>
      <c r="X431" s="25">
        <f t="shared" si="5"/>
        <v>28.496825396825397</v>
      </c>
      <c r="Y431" s="26">
        <f t="shared" si="6"/>
        <v>6.1842069003527338E-2</v>
      </c>
      <c r="Z431" s="428"/>
      <c r="AA431" s="673"/>
      <c r="AB431" s="672"/>
    </row>
    <row r="432" spans="1:28" ht="13.15" customHeight="1" x14ac:dyDescent="0.2">
      <c r="A432" s="265"/>
      <c r="B432" s="405"/>
      <c r="C432" s="448"/>
      <c r="D432" s="266"/>
      <c r="E432" s="266"/>
      <c r="F432" s="182"/>
      <c r="G432" s="24"/>
      <c r="H432" s="241">
        <v>53</v>
      </c>
      <c r="I432" s="22" t="s">
        <v>533</v>
      </c>
      <c r="J432" s="24">
        <v>320</v>
      </c>
      <c r="K432" s="371">
        <v>50.400000000000006</v>
      </c>
      <c r="L432" s="371">
        <v>44.761904761904759</v>
      </c>
      <c r="M432" s="371">
        <v>25.200000000000003</v>
      </c>
      <c r="N432" s="21"/>
      <c r="O432" s="25">
        <f t="shared" si="33"/>
        <v>40.12063492063492</v>
      </c>
      <c r="P432" s="26">
        <f t="shared" si="32"/>
        <v>8.7067350088183421E-2</v>
      </c>
      <c r="Q432" s="26"/>
      <c r="R432" s="28" t="s">
        <v>2267</v>
      </c>
      <c r="S432" s="24">
        <v>320</v>
      </c>
      <c r="T432" s="371">
        <v>23.80952380952381</v>
      </c>
      <c r="U432" s="371">
        <v>29.400000000000002</v>
      </c>
      <c r="V432" s="371">
        <v>29.400000000000002</v>
      </c>
      <c r="W432" s="21"/>
      <c r="X432" s="25">
        <f t="shared" si="5"/>
        <v>27.536507936507942</v>
      </c>
      <c r="Y432" s="26">
        <f t="shared" si="6"/>
        <v>5.9758046737213424E-2</v>
      </c>
      <c r="Z432" s="428"/>
      <c r="AA432" s="673"/>
      <c r="AB432" s="672"/>
    </row>
    <row r="433" spans="1:28" ht="13.15" customHeight="1" x14ac:dyDescent="0.2">
      <c r="A433" s="265"/>
      <c r="B433" s="405"/>
      <c r="C433" s="448"/>
      <c r="D433" s="266"/>
      <c r="E433" s="266"/>
      <c r="F433" s="186"/>
      <c r="G433" s="121"/>
      <c r="H433" s="241">
        <v>53</v>
      </c>
      <c r="I433" s="128" t="s">
        <v>2265</v>
      </c>
      <c r="J433" s="24">
        <v>320</v>
      </c>
      <c r="K433" s="548">
        <v>25.200000000000003</v>
      </c>
      <c r="L433" s="548">
        <v>25.714285714285712</v>
      </c>
      <c r="M433" s="548">
        <v>24.150000000000002</v>
      </c>
      <c r="N433" s="123"/>
      <c r="O433" s="124">
        <f t="shared" si="33"/>
        <v>25.021428571428572</v>
      </c>
      <c r="P433" s="125">
        <f t="shared" si="32"/>
        <v>5.4299975198412703E-2</v>
      </c>
      <c r="Q433" s="125"/>
      <c r="R433" s="126" t="s">
        <v>2793</v>
      </c>
      <c r="S433" s="121">
        <v>320</v>
      </c>
      <c r="T433" s="548">
        <v>10.476190476190476</v>
      </c>
      <c r="U433" s="548">
        <v>14.700000000000001</v>
      </c>
      <c r="V433" s="548">
        <v>22.05</v>
      </c>
      <c r="W433" s="123"/>
      <c r="X433" s="124">
        <f t="shared" si="5"/>
        <v>15.742063492063494</v>
      </c>
      <c r="Y433" s="125">
        <f t="shared" si="6"/>
        <v>3.4162464175485012E-2</v>
      </c>
      <c r="Z433" s="634"/>
      <c r="AA433" s="673"/>
      <c r="AB433" s="672"/>
    </row>
    <row r="434" spans="1:28" ht="13.15" customHeight="1" x14ac:dyDescent="0.2">
      <c r="A434" s="265"/>
      <c r="B434" s="405"/>
      <c r="C434" s="448"/>
      <c r="D434" s="266"/>
      <c r="E434" s="266"/>
      <c r="F434" s="186"/>
      <c r="G434" s="121"/>
      <c r="H434" s="241">
        <v>53</v>
      </c>
      <c r="I434" s="128" t="s">
        <v>703</v>
      </c>
      <c r="J434" s="24">
        <v>320</v>
      </c>
      <c r="K434" s="548">
        <v>14.700000000000001</v>
      </c>
      <c r="L434" s="548">
        <v>14.285714285714285</v>
      </c>
      <c r="M434" s="548">
        <v>10.5</v>
      </c>
      <c r="N434" s="123"/>
      <c r="O434" s="124">
        <f t="shared" ref="O434" si="34">(K434+L434+M434)/3</f>
        <v>13.161904761904763</v>
      </c>
      <c r="P434" s="125">
        <f t="shared" ref="P434" si="35">O434/J434/1.44</f>
        <v>2.8563161375661381E-2</v>
      </c>
      <c r="Q434" s="125"/>
      <c r="R434" s="126" t="s">
        <v>703</v>
      </c>
      <c r="S434" s="121">
        <v>320</v>
      </c>
      <c r="T434" s="548">
        <v>0</v>
      </c>
      <c r="U434" s="548">
        <v>0</v>
      </c>
      <c r="V434" s="548">
        <v>3.1500000000000004</v>
      </c>
      <c r="W434" s="123"/>
      <c r="X434" s="124">
        <f t="shared" ref="X434" si="36">(T434+U434+V434)/3</f>
        <v>1.05</v>
      </c>
      <c r="Y434" s="125">
        <f t="shared" ref="Y434" si="37">X434/S434/1.44</f>
        <v>2.2786458333333335E-3</v>
      </c>
      <c r="Z434" s="634"/>
      <c r="AA434" s="673"/>
      <c r="AB434" s="672"/>
    </row>
    <row r="435" spans="1:28" ht="13.15" customHeight="1" x14ac:dyDescent="0.2">
      <c r="A435" s="265"/>
      <c r="B435" s="405"/>
      <c r="C435" s="448"/>
      <c r="D435" s="266"/>
      <c r="E435" s="266"/>
      <c r="F435" s="186"/>
      <c r="G435" s="121"/>
      <c r="H435" s="241">
        <v>53</v>
      </c>
      <c r="I435" s="128" t="s">
        <v>4298</v>
      </c>
      <c r="J435" s="121">
        <v>320</v>
      </c>
      <c r="K435" s="548">
        <v>1.05</v>
      </c>
      <c r="L435" s="548">
        <v>0</v>
      </c>
      <c r="M435" s="548">
        <v>5.25</v>
      </c>
      <c r="N435" s="123"/>
      <c r="O435" s="124">
        <f t="shared" si="33"/>
        <v>2.1</v>
      </c>
      <c r="P435" s="125">
        <f t="shared" si="32"/>
        <v>4.557291666666667E-3</v>
      </c>
      <c r="Q435" s="125"/>
      <c r="R435" s="126"/>
      <c r="S435" s="121"/>
      <c r="T435" s="548"/>
      <c r="U435" s="548"/>
      <c r="V435" s="548"/>
      <c r="W435" s="123"/>
      <c r="X435" s="124"/>
      <c r="Y435" s="125"/>
      <c r="Z435" s="634"/>
      <c r="AA435" s="673"/>
      <c r="AB435" s="672"/>
    </row>
    <row r="436" spans="1:28" ht="13.9" customHeight="1" thickBot="1" x14ac:dyDescent="0.25">
      <c r="A436" s="267"/>
      <c r="B436" s="406"/>
      <c r="C436" s="449"/>
      <c r="D436" s="268"/>
      <c r="E436" s="269"/>
      <c r="F436" s="184"/>
      <c r="G436" s="70"/>
      <c r="H436" s="242">
        <v>53</v>
      </c>
      <c r="I436" s="76" t="s">
        <v>4299</v>
      </c>
      <c r="J436" s="70">
        <v>320</v>
      </c>
      <c r="K436" s="559">
        <v>11.55</v>
      </c>
      <c r="L436" s="559">
        <v>8.5714285714285712</v>
      </c>
      <c r="M436" s="559">
        <v>15.75</v>
      </c>
      <c r="N436" s="72"/>
      <c r="O436" s="73">
        <f t="shared" si="33"/>
        <v>11.957142857142857</v>
      </c>
      <c r="P436" s="74">
        <f t="shared" si="32"/>
        <v>2.5948660714285716E-2</v>
      </c>
      <c r="Q436" s="74"/>
      <c r="R436" s="75"/>
      <c r="S436" s="70"/>
      <c r="T436" s="559"/>
      <c r="U436" s="559"/>
      <c r="V436" s="559"/>
      <c r="W436" s="72"/>
      <c r="X436" s="73"/>
      <c r="Y436" s="74"/>
      <c r="Z436" s="646"/>
      <c r="AA436" s="673"/>
      <c r="AB436" s="672"/>
    </row>
    <row r="437" spans="1:28" s="7" customFormat="1" ht="13.9" customHeight="1" x14ac:dyDescent="0.2">
      <c r="A437" s="270">
        <v>43043</v>
      </c>
      <c r="B437" s="407">
        <v>0.78819444444444453</v>
      </c>
      <c r="C437" s="450">
        <v>-2</v>
      </c>
      <c r="D437" s="263">
        <f>(MAX(K437:M437))/J437/1.44</f>
        <v>0.47089947089947093</v>
      </c>
      <c r="E437" s="264">
        <f>(MAX(T437:V437))/S437/1.44</f>
        <v>0.88310185185185197</v>
      </c>
      <c r="F437" s="181" t="s">
        <v>1909</v>
      </c>
      <c r="G437" s="69" t="s">
        <v>3136</v>
      </c>
      <c r="H437" s="240">
        <v>54</v>
      </c>
      <c r="I437" s="35" t="s">
        <v>685</v>
      </c>
      <c r="J437" s="34">
        <v>250</v>
      </c>
      <c r="K437" s="367">
        <v>140.70000000000002</v>
      </c>
      <c r="L437" s="367">
        <v>169.52380952380952</v>
      </c>
      <c r="M437" s="367">
        <v>165.9</v>
      </c>
      <c r="N437" s="36" t="s">
        <v>4168</v>
      </c>
      <c r="O437" s="37">
        <f t="shared" si="33"/>
        <v>158.70793650793652</v>
      </c>
      <c r="P437" s="38">
        <f t="shared" si="32"/>
        <v>0.44085537918871259</v>
      </c>
      <c r="Q437" s="77" t="s">
        <v>492</v>
      </c>
      <c r="R437" s="40" t="s">
        <v>686</v>
      </c>
      <c r="S437" s="34">
        <v>180</v>
      </c>
      <c r="T437" s="367">
        <v>200.95238095238093</v>
      </c>
      <c r="U437" s="367">
        <v>228.9</v>
      </c>
      <c r="V437" s="367">
        <v>163.80000000000001</v>
      </c>
      <c r="W437" s="36" t="s">
        <v>4407</v>
      </c>
      <c r="X437" s="37">
        <f>(T437+U437+V437)/3</f>
        <v>197.88412698412699</v>
      </c>
      <c r="Y437" s="38">
        <f t="shared" si="6"/>
        <v>0.76344184793258874</v>
      </c>
      <c r="Z437" s="645" t="s">
        <v>496</v>
      </c>
      <c r="AA437" s="671">
        <f>P437+Y437</f>
        <v>1.2042972271213013</v>
      </c>
      <c r="AB437" s="671">
        <f t="shared" si="31"/>
        <v>0</v>
      </c>
    </row>
    <row r="438" spans="1:28" ht="13.15" customHeight="1" x14ac:dyDescent="0.2">
      <c r="A438" s="265"/>
      <c r="B438" s="405"/>
      <c r="C438" s="448"/>
      <c r="D438" s="266"/>
      <c r="E438" s="266"/>
      <c r="F438" s="182"/>
      <c r="G438" s="24"/>
      <c r="H438" s="241">
        <v>54</v>
      </c>
      <c r="I438" s="22" t="s">
        <v>3744</v>
      </c>
      <c r="J438" s="24">
        <v>250</v>
      </c>
      <c r="K438" s="371">
        <v>26.25</v>
      </c>
      <c r="L438" s="371">
        <v>15.238095238095237</v>
      </c>
      <c r="M438" s="371">
        <v>49.35</v>
      </c>
      <c r="N438" s="21"/>
      <c r="O438" s="25">
        <f t="shared" si="33"/>
        <v>30.279365079365078</v>
      </c>
      <c r="P438" s="26">
        <f t="shared" si="32"/>
        <v>8.4109347442680782E-2</v>
      </c>
      <c r="Q438" s="26"/>
      <c r="R438" s="28" t="s">
        <v>204</v>
      </c>
      <c r="S438" s="24">
        <v>180</v>
      </c>
      <c r="T438" s="371">
        <v>20</v>
      </c>
      <c r="U438" s="371">
        <v>30.450000000000003</v>
      </c>
      <c r="V438" s="371">
        <v>27.3</v>
      </c>
      <c r="W438" s="21"/>
      <c r="X438" s="25">
        <f t="shared" si="5"/>
        <v>25.916666666666668</v>
      </c>
      <c r="Y438" s="26">
        <f t="shared" si="6"/>
        <v>9.9987139917695478E-2</v>
      </c>
      <c r="Z438" s="428"/>
      <c r="AA438" s="673"/>
      <c r="AB438" s="672"/>
    </row>
    <row r="439" spans="1:28" ht="13.15" customHeight="1" x14ac:dyDescent="0.2">
      <c r="A439" s="265"/>
      <c r="B439" s="405"/>
      <c r="C439" s="448"/>
      <c r="D439" s="266"/>
      <c r="E439" s="266"/>
      <c r="F439" s="182"/>
      <c r="G439" s="24"/>
      <c r="H439" s="241">
        <v>54</v>
      </c>
      <c r="I439" s="22" t="s">
        <v>348</v>
      </c>
      <c r="J439" s="24">
        <v>250</v>
      </c>
      <c r="K439" s="371">
        <v>75.600000000000009</v>
      </c>
      <c r="L439" s="371">
        <v>73.333333333333329</v>
      </c>
      <c r="M439" s="371">
        <v>54.6</v>
      </c>
      <c r="N439" s="21"/>
      <c r="O439" s="25">
        <f t="shared" si="33"/>
        <v>67.844444444444449</v>
      </c>
      <c r="P439" s="26">
        <f t="shared" si="32"/>
        <v>0.18845679012345679</v>
      </c>
      <c r="Q439" s="26"/>
      <c r="R439" s="28" t="s">
        <v>2757</v>
      </c>
      <c r="S439" s="24">
        <v>180</v>
      </c>
      <c r="T439" s="371">
        <v>0</v>
      </c>
      <c r="U439" s="371">
        <v>0</v>
      </c>
      <c r="V439" s="371">
        <v>2.1</v>
      </c>
      <c r="W439" s="21"/>
      <c r="X439" s="25">
        <f t="shared" si="5"/>
        <v>0.70000000000000007</v>
      </c>
      <c r="Y439" s="26">
        <f t="shared" si="6"/>
        <v>2.7006172839506176E-3</v>
      </c>
      <c r="Z439" s="428"/>
      <c r="AA439" s="673"/>
      <c r="AB439" s="672"/>
    </row>
    <row r="440" spans="1:28" ht="13.15" customHeight="1" x14ac:dyDescent="0.2">
      <c r="A440" s="265"/>
      <c r="B440" s="405"/>
      <c r="C440" s="448"/>
      <c r="D440" s="266"/>
      <c r="E440" s="266"/>
      <c r="F440" s="182"/>
      <c r="G440" s="24"/>
      <c r="H440" s="241">
        <v>54</v>
      </c>
      <c r="I440" s="22" t="s">
        <v>2756</v>
      </c>
      <c r="J440" s="24">
        <v>250</v>
      </c>
      <c r="K440" s="371">
        <v>0</v>
      </c>
      <c r="L440" s="371">
        <v>0</v>
      </c>
      <c r="M440" s="371">
        <v>0</v>
      </c>
      <c r="N440" s="21"/>
      <c r="O440" s="25">
        <f>(K440+L440+M440)/3</f>
        <v>0</v>
      </c>
      <c r="P440" s="26">
        <f>O440/J440/1.44</f>
        <v>0</v>
      </c>
      <c r="Q440" s="26"/>
      <c r="R440" s="28" t="s">
        <v>1226</v>
      </c>
      <c r="S440" s="24">
        <v>180</v>
      </c>
      <c r="T440" s="371">
        <v>75.238095238095241</v>
      </c>
      <c r="U440" s="371">
        <v>60.900000000000006</v>
      </c>
      <c r="V440" s="371">
        <v>89.25</v>
      </c>
      <c r="W440" s="21"/>
      <c r="X440" s="25">
        <f>(T440+U440+V440)/3</f>
        <v>75.129365079365087</v>
      </c>
      <c r="Y440" s="26">
        <f>X440/S440/1.44</f>
        <v>0.28985094552224189</v>
      </c>
      <c r="Z440" s="428"/>
      <c r="AA440" s="673"/>
      <c r="AB440" s="672"/>
    </row>
    <row r="441" spans="1:28" ht="13.15" customHeight="1" x14ac:dyDescent="0.2">
      <c r="A441" s="265"/>
      <c r="B441" s="405"/>
      <c r="C441" s="448"/>
      <c r="D441" s="266"/>
      <c r="E441" s="266"/>
      <c r="F441" s="182"/>
      <c r="G441" s="24"/>
      <c r="H441" s="241">
        <v>54</v>
      </c>
      <c r="I441" s="22" t="s">
        <v>3743</v>
      </c>
      <c r="J441" s="24">
        <v>250</v>
      </c>
      <c r="K441" s="371">
        <v>5.25</v>
      </c>
      <c r="L441" s="371">
        <v>3.8095238095238093</v>
      </c>
      <c r="M441" s="371">
        <v>5.25</v>
      </c>
      <c r="N441" s="21"/>
      <c r="O441" s="25">
        <f>(K441+L441+M441)/3</f>
        <v>4.7698412698412698</v>
      </c>
      <c r="P441" s="26">
        <f>O441/J441/1.44</f>
        <v>1.3249559082892416E-2</v>
      </c>
      <c r="Q441" s="26"/>
      <c r="R441" s="28" t="s">
        <v>1227</v>
      </c>
      <c r="S441" s="24">
        <v>180</v>
      </c>
      <c r="T441" s="371">
        <v>73.333333333333329</v>
      </c>
      <c r="U441" s="371">
        <v>101.85000000000001</v>
      </c>
      <c r="V441" s="371">
        <v>63</v>
      </c>
      <c r="W441" s="21"/>
      <c r="X441" s="25">
        <f>(T441+U441+V441)/3</f>
        <v>79.394444444444446</v>
      </c>
      <c r="Y441" s="26">
        <f>X441/S441/1.44</f>
        <v>0.30630572702331965</v>
      </c>
      <c r="Z441" s="428"/>
      <c r="AA441" s="673"/>
      <c r="AB441" s="672"/>
    </row>
    <row r="442" spans="1:28" ht="13.15" customHeight="1" x14ac:dyDescent="0.2">
      <c r="A442" s="265"/>
      <c r="B442" s="405"/>
      <c r="C442" s="448"/>
      <c r="D442" s="266"/>
      <c r="E442" s="266"/>
      <c r="F442" s="182"/>
      <c r="G442" s="24"/>
      <c r="H442" s="240"/>
      <c r="I442" s="35"/>
      <c r="J442" s="34"/>
      <c r="K442" s="367"/>
      <c r="L442" s="367"/>
      <c r="M442" s="367"/>
      <c r="N442" s="36"/>
      <c r="O442" s="37"/>
      <c r="P442" s="38"/>
      <c r="Q442" s="26"/>
      <c r="R442" s="40" t="s">
        <v>3745</v>
      </c>
      <c r="S442" s="34">
        <v>180</v>
      </c>
      <c r="T442" s="367">
        <v>11.428571428571429</v>
      </c>
      <c r="U442" s="367">
        <v>7.3500000000000005</v>
      </c>
      <c r="V442" s="367">
        <v>3.1500000000000004</v>
      </c>
      <c r="W442" s="36"/>
      <c r="X442" s="37">
        <f t="shared" si="5"/>
        <v>7.3095238095238102</v>
      </c>
      <c r="Y442" s="38">
        <f t="shared" si="6"/>
        <v>2.8200323339212234E-2</v>
      </c>
      <c r="Z442" s="428"/>
      <c r="AA442" s="673"/>
      <c r="AB442" s="672"/>
    </row>
    <row r="443" spans="1:28" ht="13.9" customHeight="1" thickBot="1" x14ac:dyDescent="0.25">
      <c r="A443" s="267"/>
      <c r="B443" s="406"/>
      <c r="C443" s="449"/>
      <c r="D443" s="268"/>
      <c r="E443" s="269"/>
      <c r="F443" s="184"/>
      <c r="G443" s="70"/>
      <c r="H443" s="242"/>
      <c r="I443" s="76"/>
      <c r="J443" s="70"/>
      <c r="K443" s="559"/>
      <c r="L443" s="559"/>
      <c r="M443" s="559"/>
      <c r="N443" s="72"/>
      <c r="O443" s="73"/>
      <c r="P443" s="74"/>
      <c r="Q443" s="74"/>
      <c r="R443" s="75" t="s">
        <v>3746</v>
      </c>
      <c r="S443" s="70">
        <v>180</v>
      </c>
      <c r="T443" s="559">
        <v>52.38095238095238</v>
      </c>
      <c r="U443" s="559">
        <v>26.25</v>
      </c>
      <c r="V443" s="559">
        <v>24.150000000000002</v>
      </c>
      <c r="W443" s="72"/>
      <c r="X443" s="73">
        <f t="shared" si="5"/>
        <v>34.260317460317459</v>
      </c>
      <c r="Y443" s="74">
        <f t="shared" si="6"/>
        <v>0.13217715069566921</v>
      </c>
      <c r="Z443" s="646"/>
      <c r="AA443" s="676"/>
      <c r="AB443" s="674"/>
    </row>
    <row r="444" spans="1:28" s="7" customFormat="1" ht="13.9" customHeight="1" x14ac:dyDescent="0.2">
      <c r="A444" s="260">
        <v>43040</v>
      </c>
      <c r="B444" s="403">
        <v>0.48749999999999999</v>
      </c>
      <c r="C444" s="454">
        <v>2</v>
      </c>
      <c r="D444" s="263">
        <f>(MAX(K444:M444))/J444/1.44</f>
        <v>8.9120370370370391E-2</v>
      </c>
      <c r="E444" s="264">
        <f>(MAX(T444:V444))/S444/1.44</f>
        <v>0.2129166666666667</v>
      </c>
      <c r="F444" s="181" t="s">
        <v>1909</v>
      </c>
      <c r="G444" s="69" t="s">
        <v>3126</v>
      </c>
      <c r="H444" s="240">
        <v>55</v>
      </c>
      <c r="I444" s="35" t="s">
        <v>685</v>
      </c>
      <c r="J444" s="34">
        <v>180</v>
      </c>
      <c r="K444" s="367">
        <v>19.95</v>
      </c>
      <c r="L444" s="367">
        <v>21.904761904761905</v>
      </c>
      <c r="M444" s="367">
        <v>23.1</v>
      </c>
      <c r="N444" s="36" t="s">
        <v>4076</v>
      </c>
      <c r="O444" s="37">
        <f t="shared" si="33"/>
        <v>21.651587301587302</v>
      </c>
      <c r="P444" s="38">
        <f t="shared" ref="P444:P449" si="38">O444/J444/1.44</f>
        <v>8.3532358416617672E-2</v>
      </c>
      <c r="Q444" s="39" t="s">
        <v>1782</v>
      </c>
      <c r="R444" s="40" t="s">
        <v>686</v>
      </c>
      <c r="S444" s="34">
        <v>250</v>
      </c>
      <c r="T444" s="367">
        <v>64.761904761904759</v>
      </c>
      <c r="U444" s="367">
        <v>64.05</v>
      </c>
      <c r="V444" s="367">
        <v>76.650000000000006</v>
      </c>
      <c r="W444" s="36" t="s">
        <v>3876</v>
      </c>
      <c r="X444" s="37">
        <f t="shared" si="5"/>
        <v>68.487301587301587</v>
      </c>
      <c r="Y444" s="38">
        <f t="shared" si="6"/>
        <v>0.19024250440917106</v>
      </c>
      <c r="Z444" s="663" t="s">
        <v>983</v>
      </c>
      <c r="AA444" s="672">
        <f>P444+Y444</f>
        <v>0.27377486282578872</v>
      </c>
      <c r="AB444" s="672">
        <f t="shared" si="31"/>
        <v>207.66407797496569</v>
      </c>
    </row>
    <row r="445" spans="1:28" ht="13.15" customHeight="1" x14ac:dyDescent="0.2">
      <c r="A445" s="265"/>
      <c r="B445" s="405"/>
      <c r="C445" s="448"/>
      <c r="D445" s="266"/>
      <c r="E445" s="266"/>
      <c r="F445" s="182"/>
      <c r="G445" s="24"/>
      <c r="H445" s="241">
        <v>55</v>
      </c>
      <c r="I445" s="22" t="s">
        <v>4301</v>
      </c>
      <c r="J445" s="24">
        <v>180</v>
      </c>
      <c r="K445" s="371">
        <v>32.550000000000004</v>
      </c>
      <c r="L445" s="371">
        <v>13.333333333333332</v>
      </c>
      <c r="M445" s="371">
        <v>17.850000000000001</v>
      </c>
      <c r="N445" s="21"/>
      <c r="O445" s="25">
        <f t="shared" si="33"/>
        <v>21.244444444444447</v>
      </c>
      <c r="P445" s="26">
        <f t="shared" si="38"/>
        <v>8.1961591220850491E-2</v>
      </c>
      <c r="Q445" s="26"/>
      <c r="R445" s="28" t="s">
        <v>1228</v>
      </c>
      <c r="S445" s="24">
        <v>250</v>
      </c>
      <c r="T445" s="371">
        <v>64.761904761904759</v>
      </c>
      <c r="U445" s="371">
        <v>64.05</v>
      </c>
      <c r="V445" s="371">
        <v>76.650000000000006</v>
      </c>
      <c r="W445" s="21"/>
      <c r="X445" s="25">
        <f t="shared" si="5"/>
        <v>68.487301587301587</v>
      </c>
      <c r="Y445" s="26">
        <f t="shared" si="6"/>
        <v>0.19024250440917106</v>
      </c>
      <c r="Z445" s="428"/>
      <c r="AA445" s="673"/>
      <c r="AB445" s="672"/>
    </row>
    <row r="446" spans="1:28" ht="13.15" customHeight="1" x14ac:dyDescent="0.2">
      <c r="A446" s="265"/>
      <c r="B446" s="405"/>
      <c r="C446" s="448"/>
      <c r="D446" s="266"/>
      <c r="E446" s="266"/>
      <c r="F446" s="182"/>
      <c r="G446" s="24"/>
      <c r="H446" s="241">
        <v>55</v>
      </c>
      <c r="I446" s="22" t="s">
        <v>1873</v>
      </c>
      <c r="J446" s="24">
        <v>180</v>
      </c>
      <c r="K446" s="371">
        <v>21</v>
      </c>
      <c r="L446" s="371">
        <v>14.285714285714285</v>
      </c>
      <c r="M446" s="371">
        <v>23.1</v>
      </c>
      <c r="N446" s="21"/>
      <c r="O446" s="25">
        <f t="shared" si="33"/>
        <v>19.461904761904762</v>
      </c>
      <c r="P446" s="26">
        <f t="shared" si="38"/>
        <v>7.5084509112286896E-2</v>
      </c>
      <c r="Q446" s="26"/>
      <c r="R446" s="28"/>
      <c r="S446" s="24"/>
      <c r="T446" s="371"/>
      <c r="U446" s="371"/>
      <c r="V446" s="371"/>
      <c r="W446" s="21"/>
      <c r="X446" s="25"/>
      <c r="Y446" s="26"/>
      <c r="Z446" s="428"/>
      <c r="AA446" s="673"/>
      <c r="AB446" s="672"/>
    </row>
    <row r="447" spans="1:28" ht="13.15" customHeight="1" x14ac:dyDescent="0.2">
      <c r="A447" s="265"/>
      <c r="B447" s="405"/>
      <c r="C447" s="448"/>
      <c r="D447" s="266"/>
      <c r="E447" s="266"/>
      <c r="F447" s="182"/>
      <c r="G447" s="24"/>
      <c r="H447" s="241">
        <v>55</v>
      </c>
      <c r="I447" s="22" t="s">
        <v>4300</v>
      </c>
      <c r="J447" s="24">
        <v>180</v>
      </c>
      <c r="K447" s="371">
        <v>0</v>
      </c>
      <c r="L447" s="371">
        <v>0</v>
      </c>
      <c r="M447" s="371">
        <v>0</v>
      </c>
      <c r="N447" s="21"/>
      <c r="O447" s="25">
        <f t="shared" si="33"/>
        <v>0</v>
      </c>
      <c r="P447" s="26">
        <f t="shared" si="38"/>
        <v>0</v>
      </c>
      <c r="Q447" s="26"/>
      <c r="R447" s="28"/>
      <c r="S447" s="24"/>
      <c r="T447" s="371"/>
      <c r="U447" s="371"/>
      <c r="V447" s="371"/>
      <c r="W447" s="21"/>
      <c r="X447" s="25"/>
      <c r="Y447" s="26"/>
      <c r="Z447" s="428"/>
      <c r="AA447" s="673"/>
      <c r="AB447" s="672"/>
    </row>
    <row r="448" spans="1:28" ht="13.15" customHeight="1" x14ac:dyDescent="0.2">
      <c r="A448" s="265"/>
      <c r="B448" s="405"/>
      <c r="C448" s="448"/>
      <c r="D448" s="266"/>
      <c r="E448" s="266"/>
      <c r="F448" s="182"/>
      <c r="G448" s="24"/>
      <c r="H448" s="241">
        <v>55</v>
      </c>
      <c r="I448" s="22" t="s">
        <v>2243</v>
      </c>
      <c r="J448" s="24">
        <v>180</v>
      </c>
      <c r="K448" s="371">
        <v>0</v>
      </c>
      <c r="L448" s="371">
        <v>7.6190476190476186</v>
      </c>
      <c r="M448" s="371">
        <v>0</v>
      </c>
      <c r="N448" s="21"/>
      <c r="O448" s="25">
        <f t="shared" si="33"/>
        <v>2.5396825396825395</v>
      </c>
      <c r="P448" s="26">
        <f t="shared" si="38"/>
        <v>9.7981579463060943E-3</v>
      </c>
      <c r="Q448" s="26"/>
      <c r="R448" s="28"/>
      <c r="S448" s="24"/>
      <c r="T448" s="371"/>
      <c r="U448" s="371"/>
      <c r="V448" s="371"/>
      <c r="W448" s="21"/>
      <c r="X448" s="25"/>
      <c r="Y448" s="26"/>
      <c r="Z448" s="428"/>
      <c r="AA448" s="673"/>
      <c r="AB448" s="672"/>
    </row>
    <row r="449" spans="1:28" ht="13.9" customHeight="1" thickBot="1" x14ac:dyDescent="0.25">
      <c r="A449" s="267"/>
      <c r="B449" s="406"/>
      <c r="C449" s="449"/>
      <c r="D449" s="268"/>
      <c r="E449" s="269"/>
      <c r="F449" s="184"/>
      <c r="G449" s="70"/>
      <c r="H449" s="242">
        <v>55</v>
      </c>
      <c r="I449" s="76" t="s">
        <v>2794</v>
      </c>
      <c r="J449" s="70">
        <v>180</v>
      </c>
      <c r="K449" s="559">
        <v>0</v>
      </c>
      <c r="L449" s="559">
        <v>0</v>
      </c>
      <c r="M449" s="559">
        <v>0</v>
      </c>
      <c r="N449" s="72"/>
      <c r="O449" s="73">
        <f t="shared" si="33"/>
        <v>0</v>
      </c>
      <c r="P449" s="74">
        <f t="shared" si="38"/>
        <v>0</v>
      </c>
      <c r="Q449" s="74"/>
      <c r="R449" s="75"/>
      <c r="S449" s="70"/>
      <c r="T449" s="559"/>
      <c r="U449" s="559"/>
      <c r="V449" s="559"/>
      <c r="W449" s="72"/>
      <c r="X449" s="73"/>
      <c r="Y449" s="74"/>
      <c r="Z449" s="646"/>
      <c r="AA449" s="673"/>
      <c r="AB449" s="672"/>
    </row>
    <row r="450" spans="1:28" s="7" customFormat="1" ht="13.9" customHeight="1" x14ac:dyDescent="0.2">
      <c r="A450" s="260">
        <v>43034</v>
      </c>
      <c r="B450" s="403">
        <v>0.4861111111111111</v>
      </c>
      <c r="C450" s="454">
        <v>1</v>
      </c>
      <c r="D450" s="263">
        <f>(MAX(K450:M450))/J450/1.44</f>
        <v>0.57374338624338628</v>
      </c>
      <c r="E450" s="264">
        <f>(MAX(T450:V450))/S450/1.44</f>
        <v>0.72369791666666672</v>
      </c>
      <c r="F450" s="181" t="s">
        <v>1909</v>
      </c>
      <c r="G450" s="69" t="s">
        <v>3126</v>
      </c>
      <c r="H450" s="240">
        <v>56</v>
      </c>
      <c r="I450" s="35" t="s">
        <v>685</v>
      </c>
      <c r="J450" s="34">
        <v>400</v>
      </c>
      <c r="K450" s="367">
        <v>308.7</v>
      </c>
      <c r="L450" s="367">
        <v>330.47619047619048</v>
      </c>
      <c r="M450" s="367">
        <v>318.15000000000003</v>
      </c>
      <c r="N450" s="36" t="s">
        <v>3868</v>
      </c>
      <c r="O450" s="37">
        <f t="shared" si="33"/>
        <v>319.10873015873017</v>
      </c>
      <c r="P450" s="38">
        <f t="shared" ref="P450:P466" si="39">O450/J450/1.44</f>
        <v>0.55400821208112883</v>
      </c>
      <c r="Q450" s="39" t="s">
        <v>496</v>
      </c>
      <c r="R450" s="40" t="s">
        <v>686</v>
      </c>
      <c r="S450" s="34">
        <v>400</v>
      </c>
      <c r="T450" s="367">
        <v>371.42857142857139</v>
      </c>
      <c r="U450" s="367">
        <v>416.85</v>
      </c>
      <c r="V450" s="367">
        <v>330.75</v>
      </c>
      <c r="W450" s="36" t="s">
        <v>4014</v>
      </c>
      <c r="X450" s="37">
        <f t="shared" si="5"/>
        <v>373.00952380952384</v>
      </c>
      <c r="Y450" s="38">
        <f t="shared" si="6"/>
        <v>0.6475859788359789</v>
      </c>
      <c r="Z450" s="653" t="s">
        <v>496</v>
      </c>
      <c r="AA450" s="671">
        <f>P450+Y450</f>
        <v>1.2015941909171077</v>
      </c>
      <c r="AB450" s="671">
        <f t="shared" si="31"/>
        <v>0</v>
      </c>
    </row>
    <row r="451" spans="1:28" ht="13.15" customHeight="1" x14ac:dyDescent="0.2">
      <c r="A451" s="265"/>
      <c r="B451" s="405"/>
      <c r="C451" s="448"/>
      <c r="D451" s="266"/>
      <c r="E451" s="266"/>
      <c r="F451" s="182"/>
      <c r="G451" s="24"/>
      <c r="H451" s="241">
        <v>56</v>
      </c>
      <c r="I451" s="22" t="s">
        <v>1295</v>
      </c>
      <c r="J451" s="34">
        <v>400</v>
      </c>
      <c r="K451" s="371">
        <v>168</v>
      </c>
      <c r="L451" s="371">
        <v>207.61904761904762</v>
      </c>
      <c r="M451" s="371">
        <v>199.5</v>
      </c>
      <c r="N451" s="21"/>
      <c r="O451" s="25">
        <f t="shared" si="33"/>
        <v>191.70634920634919</v>
      </c>
      <c r="P451" s="26">
        <f t="shared" si="39"/>
        <v>0.33282352292768957</v>
      </c>
      <c r="Q451" s="26"/>
      <c r="R451" s="28" t="s">
        <v>1229</v>
      </c>
      <c r="S451" s="34">
        <v>400</v>
      </c>
      <c r="T451" s="371">
        <v>18.095238095238095</v>
      </c>
      <c r="U451" s="371">
        <v>28.35</v>
      </c>
      <c r="V451" s="371">
        <v>13.65</v>
      </c>
      <c r="W451" s="21"/>
      <c r="X451" s="25">
        <f t="shared" si="5"/>
        <v>20.031746031746032</v>
      </c>
      <c r="Y451" s="26">
        <f t="shared" si="6"/>
        <v>3.4777336860670194E-2</v>
      </c>
      <c r="Z451" s="428"/>
      <c r="AA451" s="673"/>
      <c r="AB451" s="672"/>
    </row>
    <row r="452" spans="1:28" ht="13.15" customHeight="1" x14ac:dyDescent="0.2">
      <c r="A452" s="265"/>
      <c r="B452" s="405"/>
      <c r="C452" s="448"/>
      <c r="D452" s="266"/>
      <c r="E452" s="266"/>
      <c r="F452" s="182"/>
      <c r="G452" s="24"/>
      <c r="H452" s="241">
        <v>56</v>
      </c>
      <c r="I452" s="22" t="s">
        <v>1230</v>
      </c>
      <c r="J452" s="34">
        <v>400</v>
      </c>
      <c r="K452" s="371">
        <v>0</v>
      </c>
      <c r="L452" s="371">
        <v>0</v>
      </c>
      <c r="M452" s="371">
        <v>0</v>
      </c>
      <c r="N452" s="21"/>
      <c r="O452" s="25">
        <f t="shared" si="33"/>
        <v>0</v>
      </c>
      <c r="P452" s="26">
        <f t="shared" si="39"/>
        <v>0</v>
      </c>
      <c r="Q452" s="26"/>
      <c r="R452" s="28" t="s">
        <v>806</v>
      </c>
      <c r="S452" s="34">
        <v>400</v>
      </c>
      <c r="T452" s="371">
        <v>10.476190476190476</v>
      </c>
      <c r="U452" s="371">
        <v>18.900000000000002</v>
      </c>
      <c r="V452" s="371">
        <v>16.8</v>
      </c>
      <c r="W452" s="21"/>
      <c r="X452" s="25">
        <f t="shared" si="5"/>
        <v>15.392063492063494</v>
      </c>
      <c r="Y452" s="26">
        <f t="shared" si="6"/>
        <v>2.6722332451499121E-2</v>
      </c>
      <c r="Z452" s="428"/>
      <c r="AA452" s="673"/>
      <c r="AB452" s="672"/>
    </row>
    <row r="453" spans="1:28" ht="13.15" customHeight="1" x14ac:dyDescent="0.2">
      <c r="A453" s="265"/>
      <c r="B453" s="405"/>
      <c r="C453" s="448"/>
      <c r="D453" s="266"/>
      <c r="E453" s="266"/>
      <c r="F453" s="182"/>
      <c r="G453" s="24"/>
      <c r="H453" s="241">
        <v>56</v>
      </c>
      <c r="I453" s="22" t="s">
        <v>1231</v>
      </c>
      <c r="J453" s="34">
        <v>400</v>
      </c>
      <c r="K453" s="371">
        <v>8.4</v>
      </c>
      <c r="L453" s="371">
        <v>21.904761904761905</v>
      </c>
      <c r="M453" s="371">
        <v>17.850000000000001</v>
      </c>
      <c r="N453" s="21"/>
      <c r="O453" s="25">
        <f t="shared" si="33"/>
        <v>16.051587301587301</v>
      </c>
      <c r="P453" s="26">
        <f t="shared" si="39"/>
        <v>2.7867339065255729E-2</v>
      </c>
      <c r="Q453" s="26"/>
      <c r="R453" s="28" t="s">
        <v>4083</v>
      </c>
      <c r="S453" s="34">
        <v>400</v>
      </c>
      <c r="T453" s="371">
        <v>41.904761904761905</v>
      </c>
      <c r="U453" s="371">
        <v>34.65</v>
      </c>
      <c r="V453" s="371">
        <v>36.75</v>
      </c>
      <c r="W453" s="21"/>
      <c r="X453" s="25">
        <f t="shared" si="5"/>
        <v>37.768253968253966</v>
      </c>
      <c r="Y453" s="26">
        <f t="shared" si="6"/>
        <v>6.5569885361552033E-2</v>
      </c>
      <c r="Z453" s="428"/>
      <c r="AA453" s="673"/>
      <c r="AB453" s="672"/>
    </row>
    <row r="454" spans="1:28" ht="13.15" customHeight="1" x14ac:dyDescent="0.2">
      <c r="A454" s="265"/>
      <c r="B454" s="405"/>
      <c r="C454" s="448"/>
      <c r="D454" s="266"/>
      <c r="E454" s="266"/>
      <c r="F454" s="182"/>
      <c r="G454" s="24"/>
      <c r="H454" s="241">
        <v>56</v>
      </c>
      <c r="I454" s="22" t="s">
        <v>1296</v>
      </c>
      <c r="J454" s="34">
        <v>400</v>
      </c>
      <c r="K454" s="371">
        <v>10.5</v>
      </c>
      <c r="L454" s="371">
        <v>10.476190476190476</v>
      </c>
      <c r="M454" s="371">
        <v>9.4500000000000011</v>
      </c>
      <c r="N454" s="21"/>
      <c r="O454" s="25">
        <f t="shared" si="33"/>
        <v>10.142063492063492</v>
      </c>
      <c r="P454" s="26">
        <f t="shared" si="39"/>
        <v>1.7607749118165785E-2</v>
      </c>
      <c r="Q454" s="26"/>
      <c r="R454" s="28" t="s">
        <v>3671</v>
      </c>
      <c r="S454" s="34">
        <v>400</v>
      </c>
      <c r="T454" s="371">
        <v>22.857142857142858</v>
      </c>
      <c r="U454" s="371">
        <v>30.450000000000003</v>
      </c>
      <c r="V454" s="371">
        <v>2.1</v>
      </c>
      <c r="W454" s="21"/>
      <c r="X454" s="25">
        <f t="shared" si="5"/>
        <v>18.469047619047622</v>
      </c>
      <c r="Y454" s="26">
        <f t="shared" si="6"/>
        <v>3.2064318783068785E-2</v>
      </c>
      <c r="Z454" s="428"/>
      <c r="AA454" s="673"/>
      <c r="AB454" s="672"/>
    </row>
    <row r="455" spans="1:28" ht="13.15" customHeight="1" x14ac:dyDescent="0.2">
      <c r="A455" s="265"/>
      <c r="B455" s="405"/>
      <c r="C455" s="448"/>
      <c r="D455" s="266"/>
      <c r="E455" s="266"/>
      <c r="F455" s="182"/>
      <c r="G455" s="24"/>
      <c r="H455" s="241">
        <v>56</v>
      </c>
      <c r="I455" s="22" t="s">
        <v>1232</v>
      </c>
      <c r="J455" s="34">
        <v>400</v>
      </c>
      <c r="K455" s="371">
        <v>2.1</v>
      </c>
      <c r="L455" s="371">
        <v>1.9047619047619047</v>
      </c>
      <c r="M455" s="371">
        <v>10.5</v>
      </c>
      <c r="N455" s="21"/>
      <c r="O455" s="25">
        <f t="shared" ref="O455:O466" si="40">(K455+L455+M455)/3</f>
        <v>4.8349206349206346</v>
      </c>
      <c r="P455" s="26">
        <f t="shared" si="39"/>
        <v>8.3939594356261023E-3</v>
      </c>
      <c r="Q455" s="26"/>
      <c r="R455" s="28" t="s">
        <v>1233</v>
      </c>
      <c r="S455" s="34">
        <v>400</v>
      </c>
      <c r="T455" s="371">
        <v>114.28571428571428</v>
      </c>
      <c r="U455" s="371">
        <v>145.95000000000002</v>
      </c>
      <c r="V455" s="371">
        <v>124.95</v>
      </c>
      <c r="W455" s="21"/>
      <c r="X455" s="25">
        <f t="shared" si="5"/>
        <v>128.39523809523808</v>
      </c>
      <c r="Y455" s="26">
        <f t="shared" si="6"/>
        <v>0.22290839947089949</v>
      </c>
      <c r="Z455" s="428"/>
      <c r="AA455" s="673"/>
      <c r="AB455" s="672"/>
    </row>
    <row r="456" spans="1:28" ht="13.15" customHeight="1" x14ac:dyDescent="0.2">
      <c r="A456" s="265"/>
      <c r="B456" s="405"/>
      <c r="C456" s="448"/>
      <c r="D456" s="266"/>
      <c r="E456" s="266"/>
      <c r="F456" s="182"/>
      <c r="G456" s="24"/>
      <c r="H456" s="241">
        <v>56</v>
      </c>
      <c r="I456" s="22" t="s">
        <v>3669</v>
      </c>
      <c r="J456" s="34">
        <v>400</v>
      </c>
      <c r="K456" s="371">
        <v>0</v>
      </c>
      <c r="L456" s="371">
        <v>0</v>
      </c>
      <c r="M456" s="371">
        <v>0</v>
      </c>
      <c r="N456" s="21"/>
      <c r="O456" s="25">
        <f>(K456+L456+M456)/3</f>
        <v>0</v>
      </c>
      <c r="P456" s="26">
        <f>O456/J456/1.44</f>
        <v>0</v>
      </c>
      <c r="Q456" s="26"/>
      <c r="R456" s="28"/>
      <c r="S456" s="34"/>
      <c r="T456" s="371"/>
      <c r="U456" s="371"/>
      <c r="V456" s="371"/>
      <c r="W456" s="21"/>
      <c r="X456" s="25"/>
      <c r="Y456" s="26"/>
      <c r="Z456" s="428"/>
      <c r="AA456" s="673"/>
      <c r="AB456" s="672"/>
    </row>
    <row r="457" spans="1:28" ht="13.15" customHeight="1" x14ac:dyDescent="0.2">
      <c r="A457" s="265"/>
      <c r="B457" s="405"/>
      <c r="C457" s="448"/>
      <c r="D457" s="266"/>
      <c r="E457" s="266"/>
      <c r="F457" s="182"/>
      <c r="G457" s="24"/>
      <c r="H457" s="241">
        <v>56</v>
      </c>
      <c r="I457" s="23" t="s">
        <v>3670</v>
      </c>
      <c r="J457" s="34">
        <v>400</v>
      </c>
      <c r="K457" s="371">
        <v>0</v>
      </c>
      <c r="L457" s="371">
        <v>0</v>
      </c>
      <c r="M457" s="371">
        <v>0</v>
      </c>
      <c r="N457" s="21"/>
      <c r="O457" s="25">
        <f t="shared" si="40"/>
        <v>0</v>
      </c>
      <c r="P457" s="26">
        <f t="shared" si="39"/>
        <v>0</v>
      </c>
      <c r="Q457" s="26"/>
      <c r="R457" s="28" t="s">
        <v>200</v>
      </c>
      <c r="S457" s="34">
        <v>400</v>
      </c>
      <c r="T457" s="371">
        <v>0</v>
      </c>
      <c r="U457" s="371">
        <v>0</v>
      </c>
      <c r="V457" s="371">
        <v>0</v>
      </c>
      <c r="W457" s="21"/>
      <c r="X457" s="25">
        <f t="shared" si="5"/>
        <v>0</v>
      </c>
      <c r="Y457" s="26">
        <f t="shared" si="6"/>
        <v>0</v>
      </c>
      <c r="Z457" s="428"/>
      <c r="AA457" s="673"/>
      <c r="AB457" s="672"/>
    </row>
    <row r="458" spans="1:28" ht="13.9" customHeight="1" thickBot="1" x14ac:dyDescent="0.25">
      <c r="A458" s="267"/>
      <c r="B458" s="406"/>
      <c r="C458" s="449"/>
      <c r="D458" s="268"/>
      <c r="E458" s="269"/>
      <c r="F458" s="184"/>
      <c r="G458" s="70"/>
      <c r="H458" s="242">
        <v>56</v>
      </c>
      <c r="I458" s="76" t="s">
        <v>3668</v>
      </c>
      <c r="J458" s="70">
        <v>400</v>
      </c>
      <c r="K458" s="559">
        <v>65.100000000000009</v>
      </c>
      <c r="L458" s="559">
        <v>41.904761904761905</v>
      </c>
      <c r="M458" s="559">
        <v>37.800000000000004</v>
      </c>
      <c r="N458" s="72"/>
      <c r="O458" s="73">
        <f t="shared" si="40"/>
        <v>48.26825396825398</v>
      </c>
      <c r="P458" s="74">
        <f t="shared" si="39"/>
        <v>8.3799052028218718E-2</v>
      </c>
      <c r="Q458" s="74"/>
      <c r="R458" s="75" t="s">
        <v>3251</v>
      </c>
      <c r="S458" s="70">
        <v>400</v>
      </c>
      <c r="T458" s="559">
        <v>40</v>
      </c>
      <c r="U458" s="559">
        <v>44.1</v>
      </c>
      <c r="V458" s="559">
        <v>43.050000000000004</v>
      </c>
      <c r="W458" s="72"/>
      <c r="X458" s="73">
        <f t="shared" si="5"/>
        <v>42.383333333333333</v>
      </c>
      <c r="Y458" s="74">
        <f t="shared" si="6"/>
        <v>7.3582175925925933E-2</v>
      </c>
      <c r="Z458" s="646"/>
      <c r="AA458" s="676"/>
      <c r="AB458" s="674"/>
    </row>
    <row r="459" spans="1:28" s="7" customFormat="1" ht="13.9" customHeight="1" x14ac:dyDescent="0.2">
      <c r="A459" s="260">
        <v>43035</v>
      </c>
      <c r="B459" s="403">
        <v>0.44791666666666669</v>
      </c>
      <c r="C459" s="454">
        <v>1</v>
      </c>
      <c r="D459" s="263">
        <f>(MAX(K459:M459))/J459/1.44</f>
        <v>0.3518518518518518</v>
      </c>
      <c r="E459" s="264">
        <f>(MAX(T459:V459))/S459/1.44</f>
        <v>0.31944444444444448</v>
      </c>
      <c r="F459" s="181" t="s">
        <v>1909</v>
      </c>
      <c r="G459" s="69" t="s">
        <v>3136</v>
      </c>
      <c r="H459" s="240">
        <v>57</v>
      </c>
      <c r="I459" s="35" t="s">
        <v>685</v>
      </c>
      <c r="J459" s="34">
        <v>630</v>
      </c>
      <c r="K459" s="367">
        <v>319.2</v>
      </c>
      <c r="L459" s="367">
        <v>287.61904761904759</v>
      </c>
      <c r="M459" s="367">
        <v>299.25</v>
      </c>
      <c r="N459" s="36" t="s">
        <v>4107</v>
      </c>
      <c r="O459" s="37">
        <f t="shared" si="40"/>
        <v>302.02301587301582</v>
      </c>
      <c r="P459" s="38">
        <f t="shared" si="39"/>
        <v>0.33291778645614623</v>
      </c>
      <c r="Q459" s="39" t="s">
        <v>492</v>
      </c>
      <c r="R459" s="40" t="s">
        <v>686</v>
      </c>
      <c r="S459" s="34">
        <v>630</v>
      </c>
      <c r="T459" s="367">
        <v>232.38095238095238</v>
      </c>
      <c r="U459" s="367">
        <v>289.8</v>
      </c>
      <c r="V459" s="367">
        <v>204.75</v>
      </c>
      <c r="W459" s="36" t="s">
        <v>3868</v>
      </c>
      <c r="X459" s="37">
        <f t="shared" si="5"/>
        <v>242.31031746031746</v>
      </c>
      <c r="Y459" s="38">
        <f t="shared" si="6"/>
        <v>0.26709691078077324</v>
      </c>
      <c r="Z459" s="653" t="s">
        <v>492</v>
      </c>
      <c r="AA459" s="672">
        <f>P459+Y459</f>
        <v>0.60001469723691947</v>
      </c>
      <c r="AB459" s="672">
        <f t="shared" si="31"/>
        <v>335.14768518518514</v>
      </c>
    </row>
    <row r="460" spans="1:28" ht="13.15" customHeight="1" x14ac:dyDescent="0.2">
      <c r="A460" s="265"/>
      <c r="B460" s="405"/>
      <c r="C460" s="448"/>
      <c r="D460" s="266"/>
      <c r="E460" s="266"/>
      <c r="F460" s="182"/>
      <c r="G460" s="24"/>
      <c r="H460" s="241">
        <v>57</v>
      </c>
      <c r="I460" s="22" t="s">
        <v>1234</v>
      </c>
      <c r="J460" s="24">
        <v>630</v>
      </c>
      <c r="K460" s="371">
        <v>9.4500000000000011</v>
      </c>
      <c r="L460" s="371">
        <v>10.476190476190476</v>
      </c>
      <c r="M460" s="371">
        <v>17.850000000000001</v>
      </c>
      <c r="N460" s="21"/>
      <c r="O460" s="25">
        <f t="shared" si="40"/>
        <v>12.592063492063494</v>
      </c>
      <c r="P460" s="26">
        <f t="shared" si="39"/>
        <v>1.3880140533579688E-2</v>
      </c>
      <c r="Q460" s="26"/>
      <c r="R460" s="28" t="s">
        <v>98</v>
      </c>
      <c r="S460" s="24">
        <v>630</v>
      </c>
      <c r="T460" s="371">
        <v>52.38095238095238</v>
      </c>
      <c r="U460" s="371">
        <v>67.2</v>
      </c>
      <c r="V460" s="371">
        <v>50.400000000000006</v>
      </c>
      <c r="W460" s="21"/>
      <c r="X460" s="25">
        <f t="shared" si="5"/>
        <v>56.660317460317458</v>
      </c>
      <c r="Y460" s="26">
        <f t="shared" si="6"/>
        <v>6.2456258223453992E-2</v>
      </c>
      <c r="Z460" s="428"/>
      <c r="AA460" s="673"/>
      <c r="AB460" s="672"/>
    </row>
    <row r="461" spans="1:28" ht="13.15" customHeight="1" x14ac:dyDescent="0.2">
      <c r="A461" s="265"/>
      <c r="B461" s="405"/>
      <c r="C461" s="448"/>
      <c r="D461" s="266"/>
      <c r="E461" s="266"/>
      <c r="F461" s="182"/>
      <c r="G461" s="24"/>
      <c r="H461" s="241">
        <v>57</v>
      </c>
      <c r="I461" s="22" t="s">
        <v>2407</v>
      </c>
      <c r="J461" s="24">
        <v>630</v>
      </c>
      <c r="K461" s="371">
        <v>4.2</v>
      </c>
      <c r="L461" s="371">
        <v>4.7619047619047619</v>
      </c>
      <c r="M461" s="371">
        <v>2.1</v>
      </c>
      <c r="N461" s="21"/>
      <c r="O461" s="25">
        <f t="shared" si="40"/>
        <v>3.6873015873015871</v>
      </c>
      <c r="P461" s="26">
        <f t="shared" si="39"/>
        <v>4.0644858766551882E-3</v>
      </c>
      <c r="Q461" s="26"/>
      <c r="R461" s="28" t="s">
        <v>1235</v>
      </c>
      <c r="S461" s="24">
        <v>630</v>
      </c>
      <c r="T461" s="371">
        <v>19.047619047619047</v>
      </c>
      <c r="U461" s="371">
        <v>0</v>
      </c>
      <c r="V461" s="371">
        <v>0</v>
      </c>
      <c r="W461" s="21"/>
      <c r="X461" s="25">
        <f t="shared" si="5"/>
        <v>6.3492063492063489</v>
      </c>
      <c r="Y461" s="26">
        <f t="shared" si="6"/>
        <v>6.9986842473614957E-3</v>
      </c>
      <c r="Z461" s="428"/>
      <c r="AA461" s="673"/>
      <c r="AB461" s="672"/>
    </row>
    <row r="462" spans="1:28" ht="13.15" customHeight="1" x14ac:dyDescent="0.2">
      <c r="A462" s="265"/>
      <c r="B462" s="405"/>
      <c r="C462" s="448"/>
      <c r="D462" s="266"/>
      <c r="E462" s="266"/>
      <c r="F462" s="182"/>
      <c r="G462" s="24"/>
      <c r="H462" s="241">
        <v>57</v>
      </c>
      <c r="I462" s="22" t="s">
        <v>1236</v>
      </c>
      <c r="J462" s="24">
        <v>630</v>
      </c>
      <c r="K462" s="371">
        <v>25.200000000000003</v>
      </c>
      <c r="L462" s="371">
        <v>30.476190476190474</v>
      </c>
      <c r="M462" s="371">
        <v>24.150000000000002</v>
      </c>
      <c r="N462" s="21"/>
      <c r="O462" s="25">
        <f t="shared" si="40"/>
        <v>26.608730158730157</v>
      </c>
      <c r="P462" s="26">
        <f t="shared" si="39"/>
        <v>2.9330610845161111E-2</v>
      </c>
      <c r="Q462" s="26"/>
      <c r="R462" s="33" t="s">
        <v>44</v>
      </c>
      <c r="S462" s="24">
        <v>630</v>
      </c>
      <c r="T462" s="371">
        <v>26.666666666666664</v>
      </c>
      <c r="U462" s="371">
        <v>24.150000000000002</v>
      </c>
      <c r="V462" s="371">
        <v>30.450000000000003</v>
      </c>
      <c r="W462" s="21"/>
      <c r="X462" s="25">
        <f t="shared" si="5"/>
        <v>27.088888888888889</v>
      </c>
      <c r="Y462" s="26">
        <f t="shared" si="6"/>
        <v>2.9859886341367822E-2</v>
      </c>
      <c r="Z462" s="428"/>
      <c r="AA462" s="673"/>
      <c r="AB462" s="672"/>
    </row>
    <row r="463" spans="1:28" ht="13.15" customHeight="1" x14ac:dyDescent="0.2">
      <c r="A463" s="265"/>
      <c r="B463" s="405"/>
      <c r="C463" s="448"/>
      <c r="D463" s="266"/>
      <c r="E463" s="266"/>
      <c r="F463" s="182"/>
      <c r="G463" s="24"/>
      <c r="H463" s="241">
        <v>57</v>
      </c>
      <c r="I463" s="22" t="s">
        <v>1237</v>
      </c>
      <c r="J463" s="24">
        <v>630</v>
      </c>
      <c r="K463" s="371">
        <v>72.45</v>
      </c>
      <c r="L463" s="371">
        <v>71.428571428571431</v>
      </c>
      <c r="M463" s="371">
        <v>76.650000000000006</v>
      </c>
      <c r="N463" s="21"/>
      <c r="O463" s="25">
        <f t="shared" si="40"/>
        <v>73.509523809523813</v>
      </c>
      <c r="P463" s="26">
        <f t="shared" si="39"/>
        <v>8.1029016544889573E-2</v>
      </c>
      <c r="Q463" s="26"/>
      <c r="R463" s="28" t="s">
        <v>1238</v>
      </c>
      <c r="S463" s="24">
        <v>630</v>
      </c>
      <c r="T463" s="371">
        <v>0</v>
      </c>
      <c r="U463" s="371">
        <v>0</v>
      </c>
      <c r="V463" s="371">
        <v>0</v>
      </c>
      <c r="W463" s="21"/>
      <c r="X463" s="25">
        <f t="shared" si="5"/>
        <v>0</v>
      </c>
      <c r="Y463" s="26">
        <f t="shared" si="6"/>
        <v>0</v>
      </c>
      <c r="Z463" s="428"/>
      <c r="AA463" s="673"/>
      <c r="AB463" s="672"/>
    </row>
    <row r="464" spans="1:28" ht="13.15" customHeight="1" x14ac:dyDescent="0.2">
      <c r="A464" s="265"/>
      <c r="B464" s="405"/>
      <c r="C464" s="448"/>
      <c r="D464" s="266"/>
      <c r="E464" s="266"/>
      <c r="F464" s="182"/>
      <c r="G464" s="24"/>
      <c r="H464" s="241">
        <v>57</v>
      </c>
      <c r="I464" s="23" t="s">
        <v>1239</v>
      </c>
      <c r="J464" s="24">
        <v>630</v>
      </c>
      <c r="K464" s="371">
        <v>56.7</v>
      </c>
      <c r="L464" s="371">
        <v>45.714285714285715</v>
      </c>
      <c r="M464" s="371">
        <v>57.75</v>
      </c>
      <c r="N464" s="21"/>
      <c r="O464" s="25">
        <f t="shared" si="40"/>
        <v>53.388095238095239</v>
      </c>
      <c r="P464" s="26">
        <f t="shared" si="39"/>
        <v>5.8849311329470064E-2</v>
      </c>
      <c r="Q464" s="26"/>
      <c r="R464" s="33" t="s">
        <v>1239</v>
      </c>
      <c r="S464" s="24">
        <v>630</v>
      </c>
      <c r="T464" s="371">
        <v>32.38095238095238</v>
      </c>
      <c r="U464" s="371">
        <v>19.95</v>
      </c>
      <c r="V464" s="371">
        <v>19.95</v>
      </c>
      <c r="W464" s="21"/>
      <c r="X464" s="25">
        <f t="shared" si="5"/>
        <v>24.093650793650795</v>
      </c>
      <c r="Y464" s="26">
        <f t="shared" si="6"/>
        <v>2.6558257047675043E-2</v>
      </c>
      <c r="Z464" s="428"/>
      <c r="AA464" s="673"/>
      <c r="AB464" s="672"/>
    </row>
    <row r="465" spans="1:28" ht="13.15" customHeight="1" x14ac:dyDescent="0.2">
      <c r="A465" s="265"/>
      <c r="B465" s="405"/>
      <c r="C465" s="448"/>
      <c r="D465" s="266"/>
      <c r="E465" s="266"/>
      <c r="F465" s="182"/>
      <c r="G465" s="24"/>
      <c r="H465" s="241">
        <v>57</v>
      </c>
      <c r="I465" s="23" t="s">
        <v>1844</v>
      </c>
      <c r="J465" s="24">
        <v>630</v>
      </c>
      <c r="K465" s="371">
        <v>58.800000000000004</v>
      </c>
      <c r="L465" s="371">
        <v>60</v>
      </c>
      <c r="M465" s="371">
        <v>90.3</v>
      </c>
      <c r="N465" s="21"/>
      <c r="O465" s="25">
        <f t="shared" si="40"/>
        <v>69.7</v>
      </c>
      <c r="P465" s="26">
        <f t="shared" si="39"/>
        <v>7.6829805996472669E-2</v>
      </c>
      <c r="Q465" s="26"/>
      <c r="R465" s="33" t="s">
        <v>1240</v>
      </c>
      <c r="S465" s="24">
        <v>630</v>
      </c>
      <c r="T465" s="371">
        <v>32.38095238095238</v>
      </c>
      <c r="U465" s="371">
        <v>55.650000000000006</v>
      </c>
      <c r="V465" s="371">
        <v>37.800000000000004</v>
      </c>
      <c r="W465" s="21"/>
      <c r="X465" s="25">
        <f t="shared" si="5"/>
        <v>41.943650793650797</v>
      </c>
      <c r="Y465" s="26">
        <f t="shared" si="6"/>
        <v>4.6234182973600962E-2</v>
      </c>
      <c r="Z465" s="428"/>
      <c r="AA465" s="673"/>
      <c r="AB465" s="672"/>
    </row>
    <row r="466" spans="1:28" ht="13.15" customHeight="1" x14ac:dyDescent="0.2">
      <c r="A466" s="265"/>
      <c r="B466" s="405"/>
      <c r="C466" s="448"/>
      <c r="D466" s="266"/>
      <c r="E466" s="266"/>
      <c r="F466" s="182"/>
      <c r="G466" s="24"/>
      <c r="H466" s="241">
        <v>57</v>
      </c>
      <c r="I466" s="22" t="s">
        <v>1241</v>
      </c>
      <c r="J466" s="24">
        <v>630</v>
      </c>
      <c r="K466" s="371">
        <v>73.5</v>
      </c>
      <c r="L466" s="371">
        <v>64.761904761904759</v>
      </c>
      <c r="M466" s="371">
        <v>30.450000000000003</v>
      </c>
      <c r="N466" s="21"/>
      <c r="O466" s="25">
        <f t="shared" si="40"/>
        <v>56.23730158730158</v>
      </c>
      <c r="P466" s="26">
        <f t="shared" si="39"/>
        <v>6.1989970885473533E-2</v>
      </c>
      <c r="Q466" s="26"/>
      <c r="R466" s="28" t="s">
        <v>104</v>
      </c>
      <c r="S466" s="24">
        <v>630</v>
      </c>
      <c r="T466" s="371">
        <v>0</v>
      </c>
      <c r="U466" s="371">
        <v>0</v>
      </c>
      <c r="V466" s="371">
        <v>0</v>
      </c>
      <c r="W466" s="21"/>
      <c r="X466" s="25">
        <f t="shared" si="5"/>
        <v>0</v>
      </c>
      <c r="Y466" s="26">
        <f t="shared" si="6"/>
        <v>0</v>
      </c>
      <c r="Z466" s="428"/>
      <c r="AA466" s="673"/>
      <c r="AB466" s="672"/>
    </row>
    <row r="467" spans="1:28" ht="13.15" customHeight="1" x14ac:dyDescent="0.2">
      <c r="A467" s="265"/>
      <c r="B467" s="405"/>
      <c r="C467" s="448"/>
      <c r="D467" s="266"/>
      <c r="E467" s="266"/>
      <c r="F467" s="182"/>
      <c r="G467" s="24"/>
      <c r="H467" s="241">
        <v>57</v>
      </c>
      <c r="I467" s="22"/>
      <c r="J467" s="24"/>
      <c r="K467" s="371"/>
      <c r="L467" s="371"/>
      <c r="M467" s="371"/>
      <c r="N467" s="21"/>
      <c r="O467" s="25"/>
      <c r="P467" s="26"/>
      <c r="Q467" s="26"/>
      <c r="R467" s="28" t="s">
        <v>1396</v>
      </c>
      <c r="S467" s="24">
        <v>630</v>
      </c>
      <c r="T467" s="371">
        <v>19.047619047619047</v>
      </c>
      <c r="U467" s="371">
        <v>12.600000000000001</v>
      </c>
      <c r="V467" s="371">
        <v>0</v>
      </c>
      <c r="W467" s="21"/>
      <c r="X467" s="25">
        <f t="shared" si="5"/>
        <v>10.549206349206349</v>
      </c>
      <c r="Y467" s="26">
        <f t="shared" ref="Y467:Y486" si="41">X467/S467/1.44</f>
        <v>1.1628313876991125E-2</v>
      </c>
      <c r="Z467" s="428"/>
      <c r="AA467" s="673"/>
      <c r="AB467" s="672"/>
    </row>
    <row r="468" spans="1:28" ht="13.15" customHeight="1" x14ac:dyDescent="0.2">
      <c r="A468" s="265"/>
      <c r="B468" s="405"/>
      <c r="C468" s="448"/>
      <c r="D468" s="266"/>
      <c r="E468" s="266"/>
      <c r="F468" s="182"/>
      <c r="G468" s="24"/>
      <c r="H468" s="241">
        <v>57</v>
      </c>
      <c r="I468" s="22"/>
      <c r="J468" s="24"/>
      <c r="K468" s="371"/>
      <c r="L468" s="371"/>
      <c r="M468" s="371"/>
      <c r="N468" s="21"/>
      <c r="O468" s="25"/>
      <c r="P468" s="26"/>
      <c r="Q468" s="26"/>
      <c r="R468" s="28" t="s">
        <v>1395</v>
      </c>
      <c r="S468" s="24">
        <v>630</v>
      </c>
      <c r="T468" s="371">
        <v>0</v>
      </c>
      <c r="U468" s="371">
        <v>16.8</v>
      </c>
      <c r="V468" s="371">
        <v>21</v>
      </c>
      <c r="W468" s="21"/>
      <c r="X468" s="25">
        <f t="shared" ref="X468:X486" si="42">(T468+U468+V468)/3</f>
        <v>12.6</v>
      </c>
      <c r="Y468" s="26">
        <f t="shared" si="41"/>
        <v>1.388888888888889E-2</v>
      </c>
      <c r="Z468" s="428"/>
      <c r="AA468" s="673"/>
      <c r="AB468" s="672"/>
    </row>
    <row r="469" spans="1:28" ht="13.15" customHeight="1" x14ac:dyDescent="0.2">
      <c r="A469" s="265"/>
      <c r="B469" s="405"/>
      <c r="C469" s="448"/>
      <c r="D469" s="266"/>
      <c r="E469" s="266"/>
      <c r="F469" s="182"/>
      <c r="G469" s="24"/>
      <c r="H469" s="241">
        <v>57</v>
      </c>
      <c r="I469" s="22"/>
      <c r="J469" s="24"/>
      <c r="K469" s="371"/>
      <c r="L469" s="371"/>
      <c r="M469" s="371"/>
      <c r="N469" s="21"/>
      <c r="O469" s="25"/>
      <c r="P469" s="26"/>
      <c r="Q469" s="26"/>
      <c r="R469" s="28" t="s">
        <v>1544</v>
      </c>
      <c r="S469" s="24">
        <v>630</v>
      </c>
      <c r="T469" s="371">
        <v>48.571428571428569</v>
      </c>
      <c r="U469" s="371">
        <v>93.45</v>
      </c>
      <c r="V469" s="371">
        <v>45.15</v>
      </c>
      <c r="W469" s="21"/>
      <c r="X469" s="25">
        <f t="shared" si="42"/>
        <v>62.390476190476193</v>
      </c>
      <c r="Y469" s="26">
        <f t="shared" si="41"/>
        <v>6.8772570756697751E-2</v>
      </c>
      <c r="Z469" s="428"/>
      <c r="AA469" s="673"/>
      <c r="AB469" s="672"/>
    </row>
    <row r="470" spans="1:28" ht="13.15" customHeight="1" x14ac:dyDescent="0.2">
      <c r="A470" s="265"/>
      <c r="B470" s="405"/>
      <c r="C470" s="448"/>
      <c r="D470" s="266"/>
      <c r="E470" s="266"/>
      <c r="F470" s="186"/>
      <c r="G470" s="121"/>
      <c r="H470" s="241">
        <v>57</v>
      </c>
      <c r="I470" s="128"/>
      <c r="J470" s="121"/>
      <c r="K470" s="548"/>
      <c r="L470" s="548"/>
      <c r="M470" s="548"/>
      <c r="N470" s="123"/>
      <c r="O470" s="124"/>
      <c r="P470" s="125"/>
      <c r="Q470" s="125"/>
      <c r="R470" s="126" t="s">
        <v>2024</v>
      </c>
      <c r="S470" s="121">
        <v>630</v>
      </c>
      <c r="T470" s="548">
        <v>1.9047619047619047</v>
      </c>
      <c r="U470" s="548">
        <v>0</v>
      </c>
      <c r="V470" s="548">
        <v>0</v>
      </c>
      <c r="W470" s="123"/>
      <c r="X470" s="124">
        <f t="shared" si="42"/>
        <v>0.63492063492063489</v>
      </c>
      <c r="Y470" s="125">
        <f t="shared" si="41"/>
        <v>6.9986842473614955E-4</v>
      </c>
      <c r="Z470" s="634"/>
      <c r="AA470" s="673"/>
      <c r="AB470" s="672"/>
    </row>
    <row r="471" spans="1:28" ht="13.9" customHeight="1" thickBot="1" x14ac:dyDescent="0.25">
      <c r="A471" s="267"/>
      <c r="B471" s="406"/>
      <c r="C471" s="449"/>
      <c r="D471" s="268"/>
      <c r="E471" s="269"/>
      <c r="F471" s="184"/>
      <c r="G471" s="70"/>
      <c r="H471" s="242">
        <v>57</v>
      </c>
      <c r="I471" s="76"/>
      <c r="J471" s="70"/>
      <c r="K471" s="559"/>
      <c r="L471" s="559"/>
      <c r="M471" s="559"/>
      <c r="N471" s="72"/>
      <c r="O471" s="73"/>
      <c r="P471" s="74"/>
      <c r="Q471" s="74"/>
      <c r="R471" s="75" t="s">
        <v>149</v>
      </c>
      <c r="S471" s="70">
        <v>630</v>
      </c>
      <c r="T471" s="559">
        <v>0</v>
      </c>
      <c r="U471" s="559">
        <v>0</v>
      </c>
      <c r="V471" s="559">
        <v>0</v>
      </c>
      <c r="W471" s="72"/>
      <c r="X471" s="73">
        <f t="shared" si="42"/>
        <v>0</v>
      </c>
      <c r="Y471" s="74">
        <f t="shared" si="41"/>
        <v>0</v>
      </c>
      <c r="Z471" s="646"/>
      <c r="AA471" s="673"/>
      <c r="AB471" s="672"/>
    </row>
    <row r="472" spans="1:28" s="7" customFormat="1" ht="13.9" customHeight="1" x14ac:dyDescent="0.2">
      <c r="A472" s="270">
        <v>43036</v>
      </c>
      <c r="B472" s="407">
        <v>0.47222222222222227</v>
      </c>
      <c r="C472" s="450">
        <v>2</v>
      </c>
      <c r="D472" s="263">
        <f>(MAX(K472:M472))/J472/1.44</f>
        <v>4.083333333333334E-2</v>
      </c>
      <c r="E472" s="264">
        <f>(MAX(T472:V472))/S472/1.44</f>
        <v>0</v>
      </c>
      <c r="F472" s="181" t="s">
        <v>1909</v>
      </c>
      <c r="G472" s="69" t="s">
        <v>3136</v>
      </c>
      <c r="H472" s="240">
        <v>58</v>
      </c>
      <c r="I472" s="35" t="s">
        <v>685</v>
      </c>
      <c r="J472" s="34">
        <v>250</v>
      </c>
      <c r="K472" s="367">
        <v>14.700000000000001</v>
      </c>
      <c r="L472" s="367">
        <v>1.9047619047619047</v>
      </c>
      <c r="M472" s="367">
        <v>12.600000000000001</v>
      </c>
      <c r="N472" s="36"/>
      <c r="O472" s="37">
        <f>(K472+L472+M472)/3</f>
        <v>9.7349206349206359</v>
      </c>
      <c r="P472" s="38">
        <f>O472/J472/1.44</f>
        <v>2.7041446208112878E-2</v>
      </c>
      <c r="Q472" s="39" t="s">
        <v>495</v>
      </c>
      <c r="R472" s="40" t="s">
        <v>3284</v>
      </c>
      <c r="S472" s="34">
        <v>250</v>
      </c>
      <c r="T472" s="367">
        <v>0</v>
      </c>
      <c r="U472" s="367">
        <v>0</v>
      </c>
      <c r="V472" s="367">
        <v>0</v>
      </c>
      <c r="W472" s="36"/>
      <c r="X472" s="37">
        <f t="shared" si="42"/>
        <v>0</v>
      </c>
      <c r="Y472" s="38">
        <f t="shared" si="41"/>
        <v>0</v>
      </c>
      <c r="Z472" s="653" t="s">
        <v>495</v>
      </c>
      <c r="AA472" s="671">
        <f>P472+Y472</f>
        <v>2.7041446208112878E-2</v>
      </c>
      <c r="AB472" s="671">
        <f t="shared" ref="AB472:AB521" si="43">IF(AA472 &gt;1,0,(((J472+S472)*0.95)-((J472+S472)*0.95)*AA472)*0.7)</f>
        <v>323.50871913580244</v>
      </c>
    </row>
    <row r="473" spans="1:28" s="7" customFormat="1" ht="13.15" customHeight="1" x14ac:dyDescent="0.2">
      <c r="A473" s="265"/>
      <c r="B473" s="405"/>
      <c r="C473" s="448"/>
      <c r="D473" s="266"/>
      <c r="E473" s="266"/>
      <c r="F473" s="187"/>
      <c r="G473" s="22"/>
      <c r="H473" s="241">
        <v>58</v>
      </c>
      <c r="I473" s="46" t="s">
        <v>847</v>
      </c>
      <c r="J473" s="24">
        <v>250</v>
      </c>
      <c r="K473" s="371">
        <v>0</v>
      </c>
      <c r="L473" s="371">
        <v>0</v>
      </c>
      <c r="M473" s="371">
        <v>0</v>
      </c>
      <c r="N473" s="21"/>
      <c r="O473" s="25"/>
      <c r="P473" s="26"/>
      <c r="Q473" s="27"/>
      <c r="R473" s="42" t="s">
        <v>849</v>
      </c>
      <c r="S473" s="24">
        <v>250</v>
      </c>
      <c r="T473" s="371">
        <v>0</v>
      </c>
      <c r="U473" s="371">
        <v>0</v>
      </c>
      <c r="V473" s="371">
        <v>0</v>
      </c>
      <c r="W473" s="21"/>
      <c r="X473" s="25">
        <f t="shared" si="42"/>
        <v>0</v>
      </c>
      <c r="Y473" s="26">
        <f t="shared" si="41"/>
        <v>0</v>
      </c>
      <c r="Z473" s="654"/>
      <c r="AA473" s="672"/>
      <c r="AB473" s="672"/>
    </row>
    <row r="474" spans="1:28" s="7" customFormat="1" ht="13.15" customHeight="1" x14ac:dyDescent="0.2">
      <c r="A474" s="265"/>
      <c r="B474" s="405"/>
      <c r="C474" s="448"/>
      <c r="D474" s="266"/>
      <c r="E474" s="266"/>
      <c r="F474" s="187"/>
      <c r="G474" s="22"/>
      <c r="H474" s="241">
        <v>58</v>
      </c>
      <c r="I474" s="46" t="s">
        <v>846</v>
      </c>
      <c r="J474" s="24">
        <v>250</v>
      </c>
      <c r="K474" s="371">
        <v>0</v>
      </c>
      <c r="L474" s="371">
        <v>0</v>
      </c>
      <c r="M474" s="371">
        <v>0</v>
      </c>
      <c r="N474" s="21"/>
      <c r="O474" s="25"/>
      <c r="P474" s="26"/>
      <c r="Q474" s="27"/>
      <c r="R474" s="42" t="s">
        <v>850</v>
      </c>
      <c r="S474" s="24">
        <v>250</v>
      </c>
      <c r="T474" s="371">
        <v>0</v>
      </c>
      <c r="U474" s="371">
        <v>0</v>
      </c>
      <c r="V474" s="371">
        <v>0</v>
      </c>
      <c r="W474" s="21"/>
      <c r="X474" s="25">
        <f t="shared" si="42"/>
        <v>0</v>
      </c>
      <c r="Y474" s="26">
        <f t="shared" si="41"/>
        <v>0</v>
      </c>
      <c r="Z474" s="654"/>
      <c r="AA474" s="672"/>
      <c r="AB474" s="672"/>
    </row>
    <row r="475" spans="1:28" s="7" customFormat="1" ht="13.15" customHeight="1" x14ac:dyDescent="0.2">
      <c r="A475" s="265"/>
      <c r="B475" s="405"/>
      <c r="C475" s="448"/>
      <c r="D475" s="381"/>
      <c r="E475" s="266"/>
      <c r="F475" s="187"/>
      <c r="G475" s="22"/>
      <c r="H475" s="241">
        <v>58</v>
      </c>
      <c r="I475" s="46" t="s">
        <v>848</v>
      </c>
      <c r="J475" s="24">
        <v>250</v>
      </c>
      <c r="K475" s="371">
        <v>0</v>
      </c>
      <c r="L475" s="371">
        <v>0</v>
      </c>
      <c r="M475" s="371">
        <v>0</v>
      </c>
      <c r="N475" s="21"/>
      <c r="O475" s="25"/>
      <c r="P475" s="26"/>
      <c r="Q475" s="27"/>
      <c r="R475" s="42" t="s">
        <v>851</v>
      </c>
      <c r="S475" s="24">
        <v>250</v>
      </c>
      <c r="T475" s="371">
        <v>0</v>
      </c>
      <c r="U475" s="371">
        <v>0</v>
      </c>
      <c r="V475" s="371">
        <v>0</v>
      </c>
      <c r="W475" s="21"/>
      <c r="X475" s="25">
        <f t="shared" si="42"/>
        <v>0</v>
      </c>
      <c r="Y475" s="26">
        <f t="shared" si="41"/>
        <v>0</v>
      </c>
      <c r="Z475" s="654"/>
      <c r="AA475" s="672"/>
      <c r="AB475" s="672"/>
    </row>
    <row r="476" spans="1:28" s="7" customFormat="1" ht="13.15" customHeight="1" x14ac:dyDescent="0.2">
      <c r="A476" s="265"/>
      <c r="B476" s="405"/>
      <c r="C476" s="448"/>
      <c r="D476" s="266"/>
      <c r="E476" s="266"/>
      <c r="F476" s="187"/>
      <c r="G476" s="22"/>
      <c r="H476" s="241">
        <v>58</v>
      </c>
      <c r="I476" s="46"/>
      <c r="J476" s="24"/>
      <c r="K476" s="371"/>
      <c r="L476" s="371"/>
      <c r="M476" s="371"/>
      <c r="N476" s="21"/>
      <c r="O476" s="25"/>
      <c r="P476" s="26"/>
      <c r="Q476" s="27"/>
      <c r="R476" s="42" t="s">
        <v>852</v>
      </c>
      <c r="S476" s="24">
        <v>250</v>
      </c>
      <c r="T476" s="371">
        <v>0</v>
      </c>
      <c r="U476" s="371">
        <v>0</v>
      </c>
      <c r="V476" s="371">
        <v>0</v>
      </c>
      <c r="W476" s="21"/>
      <c r="X476" s="25">
        <f t="shared" si="42"/>
        <v>0</v>
      </c>
      <c r="Y476" s="26">
        <f t="shared" si="41"/>
        <v>0</v>
      </c>
      <c r="Z476" s="654"/>
      <c r="AA476" s="672"/>
      <c r="AB476" s="672"/>
    </row>
    <row r="477" spans="1:28" s="7" customFormat="1" ht="13.9" customHeight="1" thickBot="1" x14ac:dyDescent="0.25">
      <c r="A477" s="267"/>
      <c r="B477" s="406"/>
      <c r="C477" s="449"/>
      <c r="D477" s="268"/>
      <c r="E477" s="269"/>
      <c r="F477" s="189"/>
      <c r="G477" s="76"/>
      <c r="H477" s="242">
        <v>58</v>
      </c>
      <c r="I477" s="100"/>
      <c r="J477" s="70"/>
      <c r="K477" s="559"/>
      <c r="L477" s="559"/>
      <c r="M477" s="559"/>
      <c r="N477" s="72"/>
      <c r="O477" s="73"/>
      <c r="P477" s="74"/>
      <c r="Q477" s="80"/>
      <c r="R477" s="101" t="s">
        <v>853</v>
      </c>
      <c r="S477" s="70">
        <v>250</v>
      </c>
      <c r="T477" s="559">
        <v>0</v>
      </c>
      <c r="U477" s="559">
        <v>0</v>
      </c>
      <c r="V477" s="559">
        <v>0</v>
      </c>
      <c r="W477" s="72"/>
      <c r="X477" s="73">
        <f t="shared" si="42"/>
        <v>0</v>
      </c>
      <c r="Y477" s="74">
        <f t="shared" si="41"/>
        <v>0</v>
      </c>
      <c r="Z477" s="655"/>
      <c r="AA477" s="674"/>
      <c r="AB477" s="674"/>
    </row>
    <row r="478" spans="1:28" s="7" customFormat="1" ht="13.9" customHeight="1" x14ac:dyDescent="0.2">
      <c r="A478" s="260">
        <v>43032</v>
      </c>
      <c r="B478" s="403">
        <v>0.78819444444444453</v>
      </c>
      <c r="C478" s="454">
        <v>-2</v>
      </c>
      <c r="D478" s="263">
        <f>(MAX(K478:M478))/J478/1.44</f>
        <v>0.51256613756613756</v>
      </c>
      <c r="E478" s="264">
        <f>(MAX(T478:V478))/S478/1.44</f>
        <v>0.5400390625</v>
      </c>
      <c r="F478" s="181" t="s">
        <v>1909</v>
      </c>
      <c r="G478" s="69" t="s">
        <v>3126</v>
      </c>
      <c r="H478" s="240">
        <v>59</v>
      </c>
      <c r="I478" s="35" t="s">
        <v>685</v>
      </c>
      <c r="J478" s="34">
        <v>320</v>
      </c>
      <c r="K478" s="367">
        <v>123.9</v>
      </c>
      <c r="L478" s="367">
        <v>236.19047619047618</v>
      </c>
      <c r="M478" s="367">
        <v>149.1</v>
      </c>
      <c r="N478" s="36" t="s">
        <v>3876</v>
      </c>
      <c r="O478" s="37">
        <f t="shared" ref="O478:O493" si="44">(K478+L478+M478)/3</f>
        <v>169.73015873015871</v>
      </c>
      <c r="P478" s="38">
        <f t="shared" ref="P478:P493" si="45">O478/J478/1.44</f>
        <v>0.36833801807760141</v>
      </c>
      <c r="Q478" s="39" t="s">
        <v>1782</v>
      </c>
      <c r="R478" s="40" t="s">
        <v>686</v>
      </c>
      <c r="S478" s="34">
        <v>320</v>
      </c>
      <c r="T478" s="367">
        <v>240.95238095238093</v>
      </c>
      <c r="U478" s="367">
        <v>248.85000000000002</v>
      </c>
      <c r="V478" s="367">
        <v>194.25</v>
      </c>
      <c r="W478" s="36" t="s">
        <v>3865</v>
      </c>
      <c r="X478" s="37">
        <f t="shared" si="42"/>
        <v>228.01746031746032</v>
      </c>
      <c r="Y478" s="38">
        <f t="shared" si="41"/>
        <v>0.49482955798059963</v>
      </c>
      <c r="Z478" s="645"/>
      <c r="AA478" s="672">
        <f>P478+Y478</f>
        <v>0.86316757605820105</v>
      </c>
      <c r="AB478" s="672">
        <f t="shared" si="43"/>
        <v>58.235879629629636</v>
      </c>
    </row>
    <row r="479" spans="1:28" ht="13.15" customHeight="1" x14ac:dyDescent="0.2">
      <c r="A479" s="265"/>
      <c r="B479" s="405"/>
      <c r="C479" s="448"/>
      <c r="D479" s="266"/>
      <c r="E479" s="266"/>
      <c r="F479" s="182"/>
      <c r="G479" s="24"/>
      <c r="H479" s="241">
        <v>59</v>
      </c>
      <c r="I479" s="23" t="s">
        <v>3879</v>
      </c>
      <c r="J479" s="24">
        <v>320</v>
      </c>
      <c r="K479" s="371">
        <v>0</v>
      </c>
      <c r="L479" s="371">
        <v>0</v>
      </c>
      <c r="M479" s="371">
        <v>0</v>
      </c>
      <c r="N479" s="21"/>
      <c r="O479" s="25">
        <f t="shared" si="44"/>
        <v>0</v>
      </c>
      <c r="P479" s="26">
        <f t="shared" si="45"/>
        <v>0</v>
      </c>
      <c r="Q479" s="26"/>
      <c r="R479" s="33" t="s">
        <v>779</v>
      </c>
      <c r="S479" s="24">
        <v>320</v>
      </c>
      <c r="T479" s="371">
        <v>0</v>
      </c>
      <c r="U479" s="371">
        <v>0</v>
      </c>
      <c r="V479" s="371">
        <v>0</v>
      </c>
      <c r="W479" s="21"/>
      <c r="X479" s="25">
        <f t="shared" si="42"/>
        <v>0</v>
      </c>
      <c r="Y479" s="26">
        <f t="shared" si="41"/>
        <v>0</v>
      </c>
      <c r="Z479" s="428"/>
      <c r="AA479" s="673"/>
      <c r="AB479" s="672"/>
    </row>
    <row r="480" spans="1:28" ht="13.15" customHeight="1" x14ac:dyDescent="0.2">
      <c r="A480" s="265"/>
      <c r="B480" s="405"/>
      <c r="C480" s="448"/>
      <c r="D480" s="266"/>
      <c r="E480" s="266"/>
      <c r="F480" s="182"/>
      <c r="G480" s="24"/>
      <c r="H480" s="241">
        <v>59</v>
      </c>
      <c r="I480" s="23" t="s">
        <v>112</v>
      </c>
      <c r="J480" s="24">
        <v>320</v>
      </c>
      <c r="K480" s="371">
        <v>22.05</v>
      </c>
      <c r="L480" s="371">
        <v>32.38095238095238</v>
      </c>
      <c r="M480" s="371">
        <v>26.25</v>
      </c>
      <c r="N480" s="21"/>
      <c r="O480" s="25">
        <f t="shared" si="44"/>
        <v>26.893650793650792</v>
      </c>
      <c r="P480" s="26">
        <f t="shared" si="45"/>
        <v>5.8362957451499123E-2</v>
      </c>
      <c r="Q480" s="26"/>
      <c r="R480" s="28" t="s">
        <v>107</v>
      </c>
      <c r="S480" s="24">
        <v>320</v>
      </c>
      <c r="T480" s="371">
        <v>81.904761904761898</v>
      </c>
      <c r="U480" s="371">
        <v>67.2</v>
      </c>
      <c r="V480" s="371">
        <v>43.050000000000004</v>
      </c>
      <c r="W480" s="21"/>
      <c r="X480" s="25">
        <f t="shared" si="42"/>
        <v>64.051587301587304</v>
      </c>
      <c r="Y480" s="26">
        <f t="shared" si="41"/>
        <v>0.13900084049823633</v>
      </c>
      <c r="Z480" s="428"/>
      <c r="AA480" s="673"/>
      <c r="AB480" s="672"/>
    </row>
    <row r="481" spans="1:28" ht="13.15" customHeight="1" x14ac:dyDescent="0.2">
      <c r="A481" s="265"/>
      <c r="B481" s="405"/>
      <c r="C481" s="448"/>
      <c r="D481" s="266"/>
      <c r="E481" s="266"/>
      <c r="F481" s="182"/>
      <c r="G481" s="24"/>
      <c r="H481" s="241">
        <v>59</v>
      </c>
      <c r="I481" s="22" t="s">
        <v>76</v>
      </c>
      <c r="J481" s="24">
        <v>320</v>
      </c>
      <c r="K481" s="371">
        <v>12.600000000000001</v>
      </c>
      <c r="L481" s="371">
        <v>6.6666666666666661</v>
      </c>
      <c r="M481" s="371">
        <v>7.3500000000000005</v>
      </c>
      <c r="N481" s="21"/>
      <c r="O481" s="25">
        <f t="shared" si="44"/>
        <v>8.8722222222222218</v>
      </c>
      <c r="P481" s="26">
        <f t="shared" si="45"/>
        <v>1.925395447530864E-2</v>
      </c>
      <c r="Q481" s="26"/>
      <c r="R481" s="28" t="s">
        <v>2260</v>
      </c>
      <c r="S481" s="24">
        <v>320</v>
      </c>
      <c r="T481" s="371">
        <v>20.952380952380953</v>
      </c>
      <c r="U481" s="371">
        <v>21</v>
      </c>
      <c r="V481" s="371">
        <v>31.5</v>
      </c>
      <c r="W481" s="21"/>
      <c r="X481" s="25">
        <f t="shared" si="42"/>
        <v>24.484126984126984</v>
      </c>
      <c r="Y481" s="26">
        <f t="shared" si="41"/>
        <v>5.31339561287478E-2</v>
      </c>
      <c r="Z481" s="428"/>
      <c r="AA481" s="673"/>
      <c r="AB481" s="672"/>
    </row>
    <row r="482" spans="1:28" ht="13.15" customHeight="1" x14ac:dyDescent="0.2">
      <c r="A482" s="265"/>
      <c r="B482" s="405"/>
      <c r="C482" s="448"/>
      <c r="D482" s="266"/>
      <c r="E482" s="266"/>
      <c r="F482" s="182"/>
      <c r="G482" s="24"/>
      <c r="H482" s="241">
        <v>59</v>
      </c>
      <c r="I482" s="22" t="s">
        <v>1816</v>
      </c>
      <c r="J482" s="24">
        <v>320</v>
      </c>
      <c r="K482" s="371">
        <v>5.25</v>
      </c>
      <c r="L482" s="371">
        <v>56.19047619047619</v>
      </c>
      <c r="M482" s="371">
        <v>16.8</v>
      </c>
      <c r="N482" s="21"/>
      <c r="O482" s="25">
        <f t="shared" si="44"/>
        <v>26.080158730158729</v>
      </c>
      <c r="P482" s="26">
        <f t="shared" si="45"/>
        <v>5.659756668871252E-2</v>
      </c>
      <c r="Q482" s="26"/>
      <c r="R482" s="28" t="s">
        <v>111</v>
      </c>
      <c r="S482" s="24">
        <v>320</v>
      </c>
      <c r="T482" s="371">
        <v>100.95238095238095</v>
      </c>
      <c r="U482" s="371">
        <v>115.5</v>
      </c>
      <c r="V482" s="371">
        <v>59.85</v>
      </c>
      <c r="W482" s="21"/>
      <c r="X482" s="25">
        <f t="shared" si="42"/>
        <v>92.100793650793662</v>
      </c>
      <c r="Y482" s="26">
        <f t="shared" si="41"/>
        <v>0.19987151399911821</v>
      </c>
      <c r="Z482" s="428"/>
      <c r="AA482" s="673"/>
      <c r="AB482" s="672"/>
    </row>
    <row r="483" spans="1:28" ht="13.15" customHeight="1" x14ac:dyDescent="0.2">
      <c r="A483" s="265"/>
      <c r="B483" s="405"/>
      <c r="C483" s="448"/>
      <c r="D483" s="266"/>
      <c r="E483" s="266"/>
      <c r="F483" s="182"/>
      <c r="G483" s="24"/>
      <c r="H483" s="241">
        <v>59</v>
      </c>
      <c r="I483" s="22" t="s">
        <v>84</v>
      </c>
      <c r="J483" s="24">
        <v>320</v>
      </c>
      <c r="K483" s="371">
        <v>0</v>
      </c>
      <c r="L483" s="371">
        <v>32.38095238095238</v>
      </c>
      <c r="M483" s="371">
        <v>0</v>
      </c>
      <c r="N483" s="21"/>
      <c r="O483" s="25">
        <f t="shared" si="44"/>
        <v>10.793650793650793</v>
      </c>
      <c r="P483" s="26">
        <f t="shared" si="45"/>
        <v>2.3423721340388007E-2</v>
      </c>
      <c r="Q483" s="26"/>
      <c r="R483" s="28" t="s">
        <v>1751</v>
      </c>
      <c r="S483" s="24">
        <v>320</v>
      </c>
      <c r="T483" s="371">
        <v>29.523809523809522</v>
      </c>
      <c r="U483" s="371">
        <v>31.5</v>
      </c>
      <c r="V483" s="371">
        <v>24.150000000000002</v>
      </c>
      <c r="W483" s="21"/>
      <c r="X483" s="25">
        <f t="shared" si="42"/>
        <v>28.391269841269843</v>
      </c>
      <c r="Y483" s="26">
        <f t="shared" si="41"/>
        <v>6.161299878747796E-2</v>
      </c>
      <c r="Z483" s="428"/>
      <c r="AA483" s="673"/>
      <c r="AB483" s="672"/>
    </row>
    <row r="484" spans="1:28" ht="13.15" customHeight="1" x14ac:dyDescent="0.2">
      <c r="A484" s="265"/>
      <c r="B484" s="405"/>
      <c r="C484" s="448"/>
      <c r="D484" s="266"/>
      <c r="E484" s="266"/>
      <c r="F484" s="182"/>
      <c r="G484" s="24"/>
      <c r="H484" s="241">
        <v>59</v>
      </c>
      <c r="I484" s="22" t="s">
        <v>2495</v>
      </c>
      <c r="J484" s="24">
        <v>320</v>
      </c>
      <c r="K484" s="371">
        <v>30.450000000000003</v>
      </c>
      <c r="L484" s="371">
        <v>45.714285714285715</v>
      </c>
      <c r="M484" s="371">
        <v>22.05</v>
      </c>
      <c r="N484" s="21"/>
      <c r="O484" s="25">
        <f t="shared" si="44"/>
        <v>32.738095238095234</v>
      </c>
      <c r="P484" s="26">
        <f t="shared" si="45"/>
        <v>7.1046213624338619E-2</v>
      </c>
      <c r="Q484" s="26"/>
      <c r="R484" s="28" t="s">
        <v>402</v>
      </c>
      <c r="S484" s="24">
        <v>320</v>
      </c>
      <c r="T484" s="371">
        <v>0</v>
      </c>
      <c r="U484" s="371">
        <v>0</v>
      </c>
      <c r="V484" s="371">
        <v>0</v>
      </c>
      <c r="W484" s="21"/>
      <c r="X484" s="25">
        <f t="shared" si="42"/>
        <v>0</v>
      </c>
      <c r="Y484" s="26">
        <f t="shared" si="41"/>
        <v>0</v>
      </c>
      <c r="Z484" s="428"/>
      <c r="AA484" s="673"/>
      <c r="AB484" s="672"/>
    </row>
    <row r="485" spans="1:28" ht="13.15" customHeight="1" x14ac:dyDescent="0.2">
      <c r="A485" s="265"/>
      <c r="B485" s="405"/>
      <c r="C485" s="448"/>
      <c r="D485" s="266"/>
      <c r="E485" s="266"/>
      <c r="F485" s="182"/>
      <c r="G485" s="24"/>
      <c r="H485" s="241">
        <v>59</v>
      </c>
      <c r="I485" s="22" t="s">
        <v>405</v>
      </c>
      <c r="J485" s="24">
        <v>320</v>
      </c>
      <c r="K485" s="371">
        <v>4.2</v>
      </c>
      <c r="L485" s="371">
        <v>15.238095238095237</v>
      </c>
      <c r="M485" s="371">
        <v>9.4500000000000011</v>
      </c>
      <c r="N485" s="21"/>
      <c r="O485" s="25">
        <f t="shared" si="44"/>
        <v>9.6293650793650798</v>
      </c>
      <c r="P485" s="26">
        <f t="shared" si="45"/>
        <v>2.0897059634038803E-2</v>
      </c>
      <c r="Q485" s="26"/>
      <c r="R485" s="28" t="s">
        <v>3878</v>
      </c>
      <c r="S485" s="24">
        <v>320</v>
      </c>
      <c r="T485" s="371">
        <v>0</v>
      </c>
      <c r="U485" s="371">
        <v>1.05</v>
      </c>
      <c r="V485" s="371">
        <v>1.05</v>
      </c>
      <c r="W485" s="21"/>
      <c r="X485" s="25">
        <f t="shared" si="42"/>
        <v>0.70000000000000007</v>
      </c>
      <c r="Y485" s="26">
        <f t="shared" si="41"/>
        <v>1.5190972222222225E-3</v>
      </c>
      <c r="Z485" s="428"/>
      <c r="AA485" s="673"/>
      <c r="AB485" s="672"/>
    </row>
    <row r="486" spans="1:28" ht="13.15" customHeight="1" x14ac:dyDescent="0.2">
      <c r="A486" s="265"/>
      <c r="B486" s="405"/>
      <c r="C486" s="448"/>
      <c r="D486" s="266"/>
      <c r="E486" s="266"/>
      <c r="F486" s="182"/>
      <c r="G486" s="24"/>
      <c r="H486" s="241">
        <v>59</v>
      </c>
      <c r="I486" s="22" t="s">
        <v>2258</v>
      </c>
      <c r="J486" s="24">
        <v>320</v>
      </c>
      <c r="K486" s="371">
        <v>26.25</v>
      </c>
      <c r="L486" s="371">
        <v>19.047619047619047</v>
      </c>
      <c r="M486" s="371">
        <v>14.700000000000001</v>
      </c>
      <c r="N486" s="21"/>
      <c r="O486" s="25">
        <f t="shared" si="44"/>
        <v>19.99920634920635</v>
      </c>
      <c r="P486" s="26">
        <f t="shared" si="45"/>
        <v>4.3401055445326284E-2</v>
      </c>
      <c r="Q486" s="26"/>
      <c r="R486" s="28" t="s">
        <v>376</v>
      </c>
      <c r="S486" s="24">
        <v>320</v>
      </c>
      <c r="T486" s="371">
        <v>28.571428571428569</v>
      </c>
      <c r="U486" s="371">
        <v>29.400000000000002</v>
      </c>
      <c r="V486" s="371">
        <v>16.8</v>
      </c>
      <c r="W486" s="21"/>
      <c r="X486" s="25">
        <f t="shared" si="42"/>
        <v>24.923809523809524</v>
      </c>
      <c r="Y486" s="26">
        <f t="shared" si="41"/>
        <v>5.4088128306878314E-2</v>
      </c>
      <c r="Z486" s="428"/>
      <c r="AA486" s="673"/>
      <c r="AB486" s="672"/>
    </row>
    <row r="487" spans="1:28" ht="13.15" customHeight="1" x14ac:dyDescent="0.2">
      <c r="A487" s="265"/>
      <c r="B487" s="405"/>
      <c r="C487" s="448"/>
      <c r="D487" s="266"/>
      <c r="E487" s="266"/>
      <c r="F487" s="186"/>
      <c r="G487" s="121"/>
      <c r="H487" s="241">
        <v>59</v>
      </c>
      <c r="I487" s="128" t="s">
        <v>2259</v>
      </c>
      <c r="J487" s="24">
        <v>320</v>
      </c>
      <c r="K487" s="548">
        <v>0</v>
      </c>
      <c r="L487" s="548">
        <v>1.9047619047619047</v>
      </c>
      <c r="M487" s="548">
        <v>4.2</v>
      </c>
      <c r="N487" s="123"/>
      <c r="O487" s="124">
        <f t="shared" si="44"/>
        <v>2.0349206349206348</v>
      </c>
      <c r="P487" s="125">
        <f t="shared" si="45"/>
        <v>4.4160604056437385E-3</v>
      </c>
      <c r="Q487" s="125"/>
      <c r="R487" s="126"/>
      <c r="S487" s="121"/>
      <c r="T487" s="548"/>
      <c r="U487" s="548"/>
      <c r="V487" s="548"/>
      <c r="W487" s="123"/>
      <c r="X487" s="124"/>
      <c r="Y487" s="125"/>
      <c r="Z487" s="634"/>
      <c r="AA487" s="673"/>
      <c r="AB487" s="672"/>
    </row>
    <row r="488" spans="1:28" ht="13.15" customHeight="1" x14ac:dyDescent="0.2">
      <c r="A488" s="265"/>
      <c r="B488" s="405"/>
      <c r="C488" s="448"/>
      <c r="D488" s="266"/>
      <c r="E488" s="266"/>
      <c r="F488" s="186"/>
      <c r="G488" s="121"/>
      <c r="H488" s="244">
        <v>59</v>
      </c>
      <c r="I488" s="128" t="s">
        <v>3046</v>
      </c>
      <c r="J488" s="24">
        <v>320</v>
      </c>
      <c r="K488" s="548">
        <v>0</v>
      </c>
      <c r="L488" s="548">
        <v>0</v>
      </c>
      <c r="M488" s="548">
        <v>0</v>
      </c>
      <c r="N488" s="123"/>
      <c r="O488" s="124">
        <f t="shared" si="44"/>
        <v>0</v>
      </c>
      <c r="P488" s="125">
        <f t="shared" si="45"/>
        <v>0</v>
      </c>
      <c r="Q488" s="125"/>
      <c r="R488" s="126"/>
      <c r="S488" s="121"/>
      <c r="T488" s="548"/>
      <c r="U488" s="548"/>
      <c r="V488" s="548"/>
      <c r="W488" s="123"/>
      <c r="X488" s="124"/>
      <c r="Y488" s="125"/>
      <c r="Z488" s="634"/>
      <c r="AA488" s="673"/>
      <c r="AB488" s="672"/>
    </row>
    <row r="489" spans="1:28" ht="13.9" customHeight="1" thickBot="1" x14ac:dyDescent="0.25">
      <c r="A489" s="267"/>
      <c r="B489" s="406"/>
      <c r="C489" s="449"/>
      <c r="D489" s="268"/>
      <c r="E489" s="269"/>
      <c r="F489" s="184"/>
      <c r="G489" s="70"/>
      <c r="H489" s="242">
        <v>59</v>
      </c>
      <c r="I489" s="76" t="s">
        <v>3877</v>
      </c>
      <c r="J489" s="70">
        <v>320</v>
      </c>
      <c r="K489" s="559">
        <v>22.05</v>
      </c>
      <c r="L489" s="559">
        <v>20.952380952380953</v>
      </c>
      <c r="M489" s="559">
        <v>26.25</v>
      </c>
      <c r="N489" s="72"/>
      <c r="O489" s="73">
        <f t="shared" si="44"/>
        <v>23.084126984126982</v>
      </c>
      <c r="P489" s="74">
        <f t="shared" si="45"/>
        <v>5.0095761684303346E-2</v>
      </c>
      <c r="Q489" s="74"/>
      <c r="R489" s="75"/>
      <c r="S489" s="70"/>
      <c r="T489" s="559"/>
      <c r="U489" s="559"/>
      <c r="V489" s="559"/>
      <c r="W489" s="72"/>
      <c r="X489" s="73"/>
      <c r="Y489" s="74"/>
      <c r="Z489" s="646"/>
      <c r="AA489" s="673"/>
      <c r="AB489" s="672"/>
    </row>
    <row r="490" spans="1:28" s="7" customFormat="1" ht="13.9" customHeight="1" x14ac:dyDescent="0.2">
      <c r="A490" s="260"/>
      <c r="B490" s="403"/>
      <c r="C490" s="454"/>
      <c r="D490" s="263">
        <f>(MAX(K490:M490))/J490/1.44</f>
        <v>0</v>
      </c>
      <c r="E490" s="264">
        <f>(MAX(T490:V490))/S490/1.44</f>
        <v>0</v>
      </c>
      <c r="F490" s="181" t="s">
        <v>1909</v>
      </c>
      <c r="G490" s="69" t="s">
        <v>3136</v>
      </c>
      <c r="H490" s="240">
        <v>60</v>
      </c>
      <c r="I490" s="35" t="s">
        <v>685</v>
      </c>
      <c r="J490" s="34">
        <v>1000</v>
      </c>
      <c r="K490" s="367">
        <v>0</v>
      </c>
      <c r="L490" s="367">
        <v>0</v>
      </c>
      <c r="M490" s="367">
        <v>0</v>
      </c>
      <c r="N490" s="36"/>
      <c r="O490" s="37">
        <f t="shared" si="44"/>
        <v>0</v>
      </c>
      <c r="P490" s="38">
        <f t="shared" si="45"/>
        <v>0</v>
      </c>
      <c r="Q490" s="39" t="s">
        <v>492</v>
      </c>
      <c r="R490" s="40" t="s">
        <v>686</v>
      </c>
      <c r="S490" s="34">
        <v>1000</v>
      </c>
      <c r="T490" s="367">
        <v>0</v>
      </c>
      <c r="U490" s="367">
        <v>0</v>
      </c>
      <c r="V490" s="367">
        <v>0</v>
      </c>
      <c r="W490" s="36"/>
      <c r="X490" s="37">
        <f>(T490+U490+V490)/3</f>
        <v>0</v>
      </c>
      <c r="Y490" s="38">
        <f>X490/S490/1.44</f>
        <v>0</v>
      </c>
      <c r="Z490" s="653" t="s">
        <v>492</v>
      </c>
      <c r="AA490" s="671">
        <f>P490+Y490</f>
        <v>0</v>
      </c>
      <c r="AB490" s="671">
        <f t="shared" si="43"/>
        <v>1330</v>
      </c>
    </row>
    <row r="491" spans="1:28" s="7" customFormat="1" ht="13.15" customHeight="1" x14ac:dyDescent="0.2">
      <c r="A491" s="265"/>
      <c r="B491" s="405"/>
      <c r="C491" s="448"/>
      <c r="D491" s="266"/>
      <c r="E491" s="266"/>
      <c r="F491" s="187"/>
      <c r="G491" s="48"/>
      <c r="H491" s="241">
        <v>60</v>
      </c>
      <c r="I491" s="22" t="s">
        <v>896</v>
      </c>
      <c r="J491" s="24">
        <v>1000</v>
      </c>
      <c r="K491" s="371">
        <v>0</v>
      </c>
      <c r="L491" s="371">
        <v>0</v>
      </c>
      <c r="M491" s="371">
        <v>0</v>
      </c>
      <c r="N491" s="21"/>
      <c r="O491" s="25">
        <f t="shared" si="44"/>
        <v>0</v>
      </c>
      <c r="P491" s="26">
        <f t="shared" si="45"/>
        <v>0</v>
      </c>
      <c r="Q491" s="27"/>
      <c r="R491" s="28" t="s">
        <v>898</v>
      </c>
      <c r="S491" s="24">
        <v>1000</v>
      </c>
      <c r="T491" s="371">
        <v>0</v>
      </c>
      <c r="U491" s="371">
        <v>0</v>
      </c>
      <c r="V491" s="371">
        <v>0</v>
      </c>
      <c r="W491" s="21"/>
      <c r="X491" s="25"/>
      <c r="Y491" s="26"/>
      <c r="Z491" s="654"/>
      <c r="AA491" s="672"/>
      <c r="AB491" s="672"/>
    </row>
    <row r="492" spans="1:28" s="7" customFormat="1" ht="13.15" customHeight="1" x14ac:dyDescent="0.2">
      <c r="A492" s="265"/>
      <c r="B492" s="405"/>
      <c r="C492" s="448"/>
      <c r="D492" s="266"/>
      <c r="E492" s="266"/>
      <c r="F492" s="187"/>
      <c r="G492" s="48"/>
      <c r="H492" s="241">
        <v>60</v>
      </c>
      <c r="I492" s="22" t="s">
        <v>895</v>
      </c>
      <c r="J492" s="24">
        <v>1000</v>
      </c>
      <c r="K492" s="371">
        <v>0</v>
      </c>
      <c r="L492" s="371">
        <v>0</v>
      </c>
      <c r="M492" s="371">
        <v>0</v>
      </c>
      <c r="N492" s="21"/>
      <c r="O492" s="25">
        <f t="shared" si="44"/>
        <v>0</v>
      </c>
      <c r="P492" s="26">
        <f t="shared" si="45"/>
        <v>0</v>
      </c>
      <c r="Q492" s="27"/>
      <c r="R492" s="28" t="s">
        <v>899</v>
      </c>
      <c r="S492" s="24">
        <v>1000</v>
      </c>
      <c r="T492" s="371">
        <v>0</v>
      </c>
      <c r="U492" s="371">
        <v>0</v>
      </c>
      <c r="V492" s="371">
        <v>0</v>
      </c>
      <c r="W492" s="21"/>
      <c r="X492" s="25"/>
      <c r="Y492" s="26"/>
      <c r="Z492" s="654"/>
      <c r="AA492" s="672"/>
      <c r="AB492" s="672"/>
    </row>
    <row r="493" spans="1:28" s="7" customFormat="1" ht="13.15" customHeight="1" x14ac:dyDescent="0.2">
      <c r="A493" s="265"/>
      <c r="B493" s="405"/>
      <c r="C493" s="448"/>
      <c r="D493" s="266"/>
      <c r="E493" s="266"/>
      <c r="F493" s="187"/>
      <c r="G493" s="48"/>
      <c r="H493" s="241">
        <v>60</v>
      </c>
      <c r="I493" s="22" t="s">
        <v>897</v>
      </c>
      <c r="J493" s="24">
        <v>1000</v>
      </c>
      <c r="K493" s="371">
        <v>0</v>
      </c>
      <c r="L493" s="371">
        <v>0</v>
      </c>
      <c r="M493" s="371">
        <v>0</v>
      </c>
      <c r="N493" s="21"/>
      <c r="O493" s="25">
        <f t="shared" si="44"/>
        <v>0</v>
      </c>
      <c r="P493" s="26">
        <f t="shared" si="45"/>
        <v>0</v>
      </c>
      <c r="Q493" s="27"/>
      <c r="R493" s="28" t="s">
        <v>901</v>
      </c>
      <c r="S493" s="24">
        <v>1000</v>
      </c>
      <c r="T493" s="371">
        <v>0</v>
      </c>
      <c r="U493" s="371">
        <v>0</v>
      </c>
      <c r="V493" s="371">
        <v>0</v>
      </c>
      <c r="W493" s="21"/>
      <c r="X493" s="25"/>
      <c r="Y493" s="26"/>
      <c r="Z493" s="654"/>
      <c r="AA493" s="672"/>
      <c r="AB493" s="672"/>
    </row>
    <row r="494" spans="1:28" s="7" customFormat="1" ht="13.9" customHeight="1" thickBot="1" x14ac:dyDescent="0.25">
      <c r="A494" s="267"/>
      <c r="B494" s="406"/>
      <c r="C494" s="449"/>
      <c r="D494" s="268"/>
      <c r="E494" s="269"/>
      <c r="F494" s="189"/>
      <c r="G494" s="102"/>
      <c r="H494" s="242">
        <v>60</v>
      </c>
      <c r="I494" s="76" t="s">
        <v>900</v>
      </c>
      <c r="J494" s="70">
        <v>1000</v>
      </c>
      <c r="K494" s="559">
        <v>0</v>
      </c>
      <c r="L494" s="559">
        <v>0</v>
      </c>
      <c r="M494" s="559">
        <v>0</v>
      </c>
      <c r="N494" s="72"/>
      <c r="O494" s="73"/>
      <c r="P494" s="74"/>
      <c r="Q494" s="80"/>
      <c r="R494" s="75" t="s">
        <v>902</v>
      </c>
      <c r="S494" s="70">
        <v>1000</v>
      </c>
      <c r="T494" s="559">
        <v>0</v>
      </c>
      <c r="U494" s="559">
        <v>0</v>
      </c>
      <c r="V494" s="559">
        <v>0</v>
      </c>
      <c r="W494" s="72"/>
      <c r="X494" s="73"/>
      <c r="Y494" s="74"/>
      <c r="Z494" s="655"/>
      <c r="AA494" s="674"/>
      <c r="AB494" s="674"/>
    </row>
    <row r="495" spans="1:28" s="7" customFormat="1" ht="13.9" customHeight="1" x14ac:dyDescent="0.2">
      <c r="A495" s="260"/>
      <c r="B495" s="403"/>
      <c r="C495" s="454"/>
      <c r="D495" s="263">
        <f>(MAX(K495:M495))/J495/1.44</f>
        <v>0</v>
      </c>
      <c r="E495" s="264"/>
      <c r="F495" s="181" t="s">
        <v>1909</v>
      </c>
      <c r="G495" s="69" t="s">
        <v>3136</v>
      </c>
      <c r="H495" s="240">
        <v>61</v>
      </c>
      <c r="I495" s="35" t="s">
        <v>685</v>
      </c>
      <c r="J495" s="34">
        <v>400</v>
      </c>
      <c r="K495" s="367">
        <v>0</v>
      </c>
      <c r="L495" s="367">
        <v>0</v>
      </c>
      <c r="M495" s="367">
        <v>0</v>
      </c>
      <c r="N495" s="36"/>
      <c r="O495" s="37">
        <f t="shared" ref="O495:O509" si="46">(K495+L495+M495)/3</f>
        <v>0</v>
      </c>
      <c r="P495" s="38">
        <f t="shared" ref="P495:P509" si="47">O495/J495/1.44</f>
        <v>0</v>
      </c>
      <c r="Q495" s="39" t="s">
        <v>492</v>
      </c>
      <c r="R495" s="40"/>
      <c r="S495" s="81"/>
      <c r="T495" s="367"/>
      <c r="U495" s="367"/>
      <c r="V495" s="367"/>
      <c r="W495" s="36"/>
      <c r="X495" s="37"/>
      <c r="Y495" s="38"/>
      <c r="Z495" s="645"/>
      <c r="AA495" s="672">
        <f>P495+Y495</f>
        <v>0</v>
      </c>
      <c r="AB495" s="672">
        <f t="shared" si="43"/>
        <v>266</v>
      </c>
    </row>
    <row r="496" spans="1:28" s="7" customFormat="1" ht="13.15" customHeight="1" x14ac:dyDescent="0.2">
      <c r="A496" s="265"/>
      <c r="B496" s="405"/>
      <c r="C496" s="448"/>
      <c r="D496" s="266"/>
      <c r="E496" s="266"/>
      <c r="F496" s="187"/>
      <c r="G496" s="22"/>
      <c r="H496" s="241">
        <v>61</v>
      </c>
      <c r="I496" s="22" t="s">
        <v>886</v>
      </c>
      <c r="J496" s="24">
        <v>400</v>
      </c>
      <c r="K496" s="371">
        <v>0</v>
      </c>
      <c r="L496" s="371">
        <v>0</v>
      </c>
      <c r="M496" s="371">
        <v>0</v>
      </c>
      <c r="N496" s="21"/>
      <c r="O496" s="25">
        <f t="shared" si="46"/>
        <v>0</v>
      </c>
      <c r="P496" s="26">
        <f t="shared" si="47"/>
        <v>0</v>
      </c>
      <c r="Q496" s="27"/>
      <c r="R496" s="28"/>
      <c r="S496" s="30"/>
      <c r="T496" s="371"/>
      <c r="U496" s="371"/>
      <c r="V496" s="371"/>
      <c r="W496" s="21"/>
      <c r="X496" s="25"/>
      <c r="Y496" s="26"/>
      <c r="Z496" s="428"/>
      <c r="AA496" s="672"/>
      <c r="AB496" s="672"/>
    </row>
    <row r="497" spans="1:28" s="7" customFormat="1" ht="13.15" customHeight="1" x14ac:dyDescent="0.2">
      <c r="A497" s="265"/>
      <c r="B497" s="405"/>
      <c r="C497" s="448"/>
      <c r="D497" s="381" t="s">
        <v>2795</v>
      </c>
      <c r="E497" s="266"/>
      <c r="F497" s="187"/>
      <c r="G497" s="22"/>
      <c r="H497" s="241">
        <v>61</v>
      </c>
      <c r="I497" s="22" t="s">
        <v>887</v>
      </c>
      <c r="J497" s="24">
        <v>400</v>
      </c>
      <c r="K497" s="371">
        <v>0</v>
      </c>
      <c r="L497" s="371">
        <v>0</v>
      </c>
      <c r="M497" s="371">
        <v>0</v>
      </c>
      <c r="N497" s="21"/>
      <c r="O497" s="25">
        <f t="shared" si="46"/>
        <v>0</v>
      </c>
      <c r="P497" s="26">
        <f t="shared" si="47"/>
        <v>0</v>
      </c>
      <c r="Q497" s="27"/>
      <c r="R497" s="28"/>
      <c r="S497" s="30"/>
      <c r="T497" s="371"/>
      <c r="U497" s="371"/>
      <c r="V497" s="371"/>
      <c r="W497" s="21"/>
      <c r="X497" s="25"/>
      <c r="Y497" s="26"/>
      <c r="Z497" s="428"/>
      <c r="AA497" s="672"/>
      <c r="AB497" s="672"/>
    </row>
    <row r="498" spans="1:28" s="7" customFormat="1" ht="13.15" customHeight="1" x14ac:dyDescent="0.2">
      <c r="A498" s="265"/>
      <c r="B498" s="405"/>
      <c r="C498" s="448"/>
      <c r="D498" s="266"/>
      <c r="E498" s="266"/>
      <c r="F498" s="187"/>
      <c r="G498" s="22"/>
      <c r="H498" s="241">
        <v>61</v>
      </c>
      <c r="I498" s="22" t="s">
        <v>888</v>
      </c>
      <c r="J498" s="24">
        <v>400</v>
      </c>
      <c r="K498" s="371">
        <v>0</v>
      </c>
      <c r="L498" s="371">
        <v>0</v>
      </c>
      <c r="M498" s="371">
        <v>0</v>
      </c>
      <c r="N498" s="21"/>
      <c r="O498" s="25">
        <f t="shared" si="46"/>
        <v>0</v>
      </c>
      <c r="P498" s="26">
        <f t="shared" si="47"/>
        <v>0</v>
      </c>
      <c r="Q498" s="27"/>
      <c r="R498" s="28"/>
      <c r="S498" s="30"/>
      <c r="T498" s="371"/>
      <c r="U498" s="371"/>
      <c r="V498" s="371"/>
      <c r="W498" s="21"/>
      <c r="X498" s="25"/>
      <c r="Y498" s="26"/>
      <c r="Z498" s="428"/>
      <c r="AA498" s="672"/>
      <c r="AB498" s="672"/>
    </row>
    <row r="499" spans="1:28" s="7" customFormat="1" ht="13.15" customHeight="1" x14ac:dyDescent="0.2">
      <c r="A499" s="265"/>
      <c r="B499" s="405"/>
      <c r="C499" s="448"/>
      <c r="D499" s="266"/>
      <c r="E499" s="266"/>
      <c r="F499" s="187"/>
      <c r="G499" s="22"/>
      <c r="H499" s="241">
        <v>61</v>
      </c>
      <c r="I499" s="22" t="s">
        <v>889</v>
      </c>
      <c r="J499" s="24">
        <v>400</v>
      </c>
      <c r="K499" s="371">
        <v>0</v>
      </c>
      <c r="L499" s="371">
        <v>0</v>
      </c>
      <c r="M499" s="371">
        <v>0</v>
      </c>
      <c r="N499" s="21"/>
      <c r="O499" s="25">
        <f t="shared" si="46"/>
        <v>0</v>
      </c>
      <c r="P499" s="26">
        <f t="shared" si="47"/>
        <v>0</v>
      </c>
      <c r="Q499" s="27"/>
      <c r="R499" s="28"/>
      <c r="S499" s="30"/>
      <c r="T499" s="371"/>
      <c r="U499" s="371"/>
      <c r="V499" s="371"/>
      <c r="W499" s="21"/>
      <c r="X499" s="25"/>
      <c r="Y499" s="26"/>
      <c r="Z499" s="428"/>
      <c r="AA499" s="672"/>
      <c r="AB499" s="672"/>
    </row>
    <row r="500" spans="1:28" s="7" customFormat="1" ht="13.9" customHeight="1" thickBot="1" x14ac:dyDescent="0.25">
      <c r="A500" s="267"/>
      <c r="B500" s="406"/>
      <c r="C500" s="449"/>
      <c r="D500" s="268"/>
      <c r="E500" s="269"/>
      <c r="F500" s="189"/>
      <c r="G500" s="76"/>
      <c r="H500" s="242">
        <v>61</v>
      </c>
      <c r="I500" s="76" t="s">
        <v>631</v>
      </c>
      <c r="J500" s="70">
        <v>400</v>
      </c>
      <c r="K500" s="559">
        <v>0</v>
      </c>
      <c r="L500" s="559">
        <v>0</v>
      </c>
      <c r="M500" s="559">
        <v>0</v>
      </c>
      <c r="N500" s="72"/>
      <c r="O500" s="73">
        <f t="shared" si="46"/>
        <v>0</v>
      </c>
      <c r="P500" s="74">
        <f t="shared" si="47"/>
        <v>0</v>
      </c>
      <c r="Q500" s="80"/>
      <c r="R500" s="75"/>
      <c r="S500" s="78"/>
      <c r="T500" s="559"/>
      <c r="U500" s="559"/>
      <c r="V500" s="559"/>
      <c r="W500" s="72"/>
      <c r="X500" s="73"/>
      <c r="Y500" s="74"/>
      <c r="Z500" s="646"/>
      <c r="AA500" s="672"/>
      <c r="AB500" s="672"/>
    </row>
    <row r="501" spans="1:28" s="7" customFormat="1" ht="14.45" customHeight="1" thickBot="1" x14ac:dyDescent="0.25">
      <c r="A501" s="256">
        <v>43039</v>
      </c>
      <c r="B501" s="408">
        <v>0.44791666666666669</v>
      </c>
      <c r="C501" s="447">
        <v>-1</v>
      </c>
      <c r="D501" s="282">
        <f>(MAX(K501:M501))/J501/1.44</f>
        <v>0.58333333333333337</v>
      </c>
      <c r="E501" s="283">
        <f>(MAX(T501:V501))/S501/1.44</f>
        <v>0.51041666666666663</v>
      </c>
      <c r="F501" s="191" t="s">
        <v>1909</v>
      </c>
      <c r="G501" s="104" t="s">
        <v>3136</v>
      </c>
      <c r="H501" s="245">
        <v>62</v>
      </c>
      <c r="I501" s="84" t="s">
        <v>685</v>
      </c>
      <c r="J501" s="83">
        <v>1000</v>
      </c>
      <c r="K501" s="554">
        <v>840</v>
      </c>
      <c r="L501" s="554">
        <v>761.90476190476193</v>
      </c>
      <c r="M501" s="554">
        <v>840</v>
      </c>
      <c r="N501" s="85" t="s">
        <v>4246</v>
      </c>
      <c r="O501" s="86">
        <f t="shared" si="46"/>
        <v>813.96825396825398</v>
      </c>
      <c r="P501" s="87">
        <f t="shared" si="47"/>
        <v>0.56525573192239864</v>
      </c>
      <c r="Q501" s="105" t="s">
        <v>792</v>
      </c>
      <c r="R501" s="89" t="s">
        <v>686</v>
      </c>
      <c r="S501" s="83">
        <v>1000</v>
      </c>
      <c r="T501" s="554">
        <v>666.66666666666663</v>
      </c>
      <c r="U501" s="554">
        <v>735</v>
      </c>
      <c r="V501" s="554">
        <v>735</v>
      </c>
      <c r="W501" s="85" t="s">
        <v>4247</v>
      </c>
      <c r="X501" s="86">
        <f t="shared" ref="X501:X535" si="48">(T501+U501+V501)/3</f>
        <v>712.22222222222217</v>
      </c>
      <c r="Y501" s="87">
        <f t="shared" ref="Y501:Y535" si="49">X501/S501/1.44</f>
        <v>0.49459876543209874</v>
      </c>
      <c r="Z501" s="637"/>
      <c r="AA501" s="675">
        <f>P501+Y501</f>
        <v>1.0598544973544974</v>
      </c>
      <c r="AB501" s="675">
        <f t="shared" si="43"/>
        <v>0</v>
      </c>
    </row>
    <row r="502" spans="1:28" s="7" customFormat="1" ht="13.9" customHeight="1" x14ac:dyDescent="0.2">
      <c r="A502" s="260">
        <v>43040</v>
      </c>
      <c r="B502" s="403">
        <v>0.79513888888888884</v>
      </c>
      <c r="C502" s="454">
        <v>-2</v>
      </c>
      <c r="D502" s="263">
        <f>(MAX(K502:M502))/J502/1.44</f>
        <v>0.7036458333333333</v>
      </c>
      <c r="E502" s="264">
        <f>(MAX(T502:V502))/S502/1.44</f>
        <v>0.66901041666666672</v>
      </c>
      <c r="F502" s="181" t="s">
        <v>1909</v>
      </c>
      <c r="G502" s="69" t="s">
        <v>3136</v>
      </c>
      <c r="H502" s="240">
        <v>63</v>
      </c>
      <c r="I502" s="35" t="s">
        <v>685</v>
      </c>
      <c r="J502" s="34">
        <v>400</v>
      </c>
      <c r="K502" s="367">
        <v>405.3</v>
      </c>
      <c r="L502" s="367">
        <v>283.8095238095238</v>
      </c>
      <c r="M502" s="367">
        <v>285.60000000000002</v>
      </c>
      <c r="N502" s="40" t="s">
        <v>4168</v>
      </c>
      <c r="O502" s="37">
        <f t="shared" si="46"/>
        <v>324.90317460317459</v>
      </c>
      <c r="P502" s="38">
        <f t="shared" si="47"/>
        <v>0.56406801146384478</v>
      </c>
      <c r="Q502" s="39" t="s">
        <v>983</v>
      </c>
      <c r="R502" s="40" t="s">
        <v>686</v>
      </c>
      <c r="S502" s="34">
        <v>400</v>
      </c>
      <c r="T502" s="367">
        <v>306.66666666666663</v>
      </c>
      <c r="U502" s="367">
        <v>385.35</v>
      </c>
      <c r="V502" s="367">
        <v>273</v>
      </c>
      <c r="W502" s="36" t="s">
        <v>3865</v>
      </c>
      <c r="X502" s="37">
        <f t="shared" si="48"/>
        <v>321.67222222222222</v>
      </c>
      <c r="Y502" s="38">
        <f t="shared" si="49"/>
        <v>0.55845871913580247</v>
      </c>
      <c r="Z502" s="653" t="s">
        <v>655</v>
      </c>
      <c r="AA502" s="672">
        <f>P502+Y502</f>
        <v>1.1225267305996471</v>
      </c>
      <c r="AB502" s="672">
        <f t="shared" si="43"/>
        <v>0</v>
      </c>
    </row>
    <row r="503" spans="1:28" ht="13.15" customHeight="1" x14ac:dyDescent="0.2">
      <c r="A503" s="265"/>
      <c r="B503" s="405"/>
      <c r="C503" s="448"/>
      <c r="D503" s="266"/>
      <c r="E503" s="266"/>
      <c r="F503" s="182"/>
      <c r="G503" s="24"/>
      <c r="H503" s="241">
        <v>63</v>
      </c>
      <c r="I503" s="22" t="s">
        <v>1248</v>
      </c>
      <c r="J503" s="24">
        <v>400</v>
      </c>
      <c r="K503" s="371">
        <v>71.400000000000006</v>
      </c>
      <c r="L503" s="371">
        <v>67.61904761904762</v>
      </c>
      <c r="M503" s="371">
        <v>96.600000000000009</v>
      </c>
      <c r="N503" s="21"/>
      <c r="O503" s="25">
        <f t="shared" si="46"/>
        <v>78.539682539682545</v>
      </c>
      <c r="P503" s="26">
        <f t="shared" si="47"/>
        <v>0.13635361552028219</v>
      </c>
      <c r="Q503" s="26"/>
      <c r="R503" s="28" t="s">
        <v>1774</v>
      </c>
      <c r="S503" s="24">
        <v>400</v>
      </c>
      <c r="T503" s="371">
        <v>71.428571428571431</v>
      </c>
      <c r="U503" s="371">
        <v>61.95</v>
      </c>
      <c r="V503" s="371">
        <v>79.8</v>
      </c>
      <c r="W503" s="21"/>
      <c r="X503" s="25">
        <f t="shared" si="48"/>
        <v>71.05952380952381</v>
      </c>
      <c r="Y503" s="26">
        <f t="shared" si="49"/>
        <v>0.12336722883597884</v>
      </c>
      <c r="Z503" s="428"/>
      <c r="AA503" s="673"/>
      <c r="AB503" s="672"/>
    </row>
    <row r="504" spans="1:28" ht="13.15" customHeight="1" x14ac:dyDescent="0.2">
      <c r="A504" s="265"/>
      <c r="B504" s="405"/>
      <c r="C504" s="448"/>
      <c r="D504" s="266"/>
      <c r="E504" s="266"/>
      <c r="F504" s="182"/>
      <c r="G504" s="24"/>
      <c r="H504" s="241">
        <v>63</v>
      </c>
      <c r="I504" s="22" t="s">
        <v>1755</v>
      </c>
      <c r="J504" s="24">
        <v>400</v>
      </c>
      <c r="K504" s="371">
        <v>55.650000000000006</v>
      </c>
      <c r="L504" s="371">
        <v>54.285714285714285</v>
      </c>
      <c r="M504" s="371">
        <v>44.1</v>
      </c>
      <c r="N504" s="21"/>
      <c r="O504" s="25">
        <f t="shared" si="46"/>
        <v>51.345238095238095</v>
      </c>
      <c r="P504" s="26">
        <f t="shared" si="47"/>
        <v>8.9141038359788372E-2</v>
      </c>
      <c r="Q504" s="26"/>
      <c r="R504" s="28" t="s">
        <v>1533</v>
      </c>
      <c r="S504" s="24">
        <v>400</v>
      </c>
      <c r="T504" s="371">
        <v>19.047619047619047</v>
      </c>
      <c r="U504" s="371">
        <v>31.5</v>
      </c>
      <c r="V504" s="371">
        <v>10.5</v>
      </c>
      <c r="W504" s="21"/>
      <c r="X504" s="25">
        <f t="shared" si="48"/>
        <v>20.349206349206352</v>
      </c>
      <c r="Y504" s="26">
        <f t="shared" si="49"/>
        <v>3.5328483245149915E-2</v>
      </c>
      <c r="Z504" s="428"/>
      <c r="AA504" s="673"/>
      <c r="AB504" s="672"/>
    </row>
    <row r="505" spans="1:28" ht="13.15" customHeight="1" x14ac:dyDescent="0.2">
      <c r="A505" s="265"/>
      <c r="B505" s="405"/>
      <c r="C505" s="448"/>
      <c r="D505" s="266"/>
      <c r="E505" s="266"/>
      <c r="F505" s="182"/>
      <c r="G505" s="24"/>
      <c r="H505" s="241">
        <v>63</v>
      </c>
      <c r="I505" s="22" t="s">
        <v>1756</v>
      </c>
      <c r="J505" s="24">
        <v>400</v>
      </c>
      <c r="K505" s="371">
        <v>2.1</v>
      </c>
      <c r="L505" s="371">
        <v>1.9047619047619047</v>
      </c>
      <c r="M505" s="371">
        <v>1.05</v>
      </c>
      <c r="N505" s="21"/>
      <c r="O505" s="25">
        <f t="shared" si="46"/>
        <v>1.6849206349206349</v>
      </c>
      <c r="P505" s="26">
        <f t="shared" si="47"/>
        <v>2.9252094356261027E-3</v>
      </c>
      <c r="Q505" s="26"/>
      <c r="R505" s="33" t="s">
        <v>1757</v>
      </c>
      <c r="S505" s="24">
        <v>400</v>
      </c>
      <c r="T505" s="371">
        <v>43.80952380952381</v>
      </c>
      <c r="U505" s="371">
        <v>66.150000000000006</v>
      </c>
      <c r="V505" s="371">
        <v>39.9</v>
      </c>
      <c r="W505" s="21"/>
      <c r="X505" s="25">
        <f t="shared" si="48"/>
        <v>49.953174603174602</v>
      </c>
      <c r="Y505" s="26">
        <f t="shared" si="49"/>
        <v>8.6724261463844807E-2</v>
      </c>
      <c r="Z505" s="428"/>
      <c r="AA505" s="673"/>
      <c r="AB505" s="672"/>
    </row>
    <row r="506" spans="1:28" ht="13.15" customHeight="1" x14ac:dyDescent="0.2">
      <c r="A506" s="265"/>
      <c r="B506" s="405"/>
      <c r="C506" s="448"/>
      <c r="D506" s="266"/>
      <c r="E506" s="266"/>
      <c r="F506" s="182"/>
      <c r="G506" s="24"/>
      <c r="H506" s="241">
        <v>63</v>
      </c>
      <c r="I506" s="22" t="s">
        <v>3700</v>
      </c>
      <c r="J506" s="24">
        <v>400</v>
      </c>
      <c r="K506" s="371">
        <v>35.700000000000003</v>
      </c>
      <c r="L506" s="371">
        <v>48.571428571428569</v>
      </c>
      <c r="M506" s="371">
        <v>29.400000000000002</v>
      </c>
      <c r="N506" s="21"/>
      <c r="O506" s="25">
        <f t="shared" si="46"/>
        <v>37.890476190476193</v>
      </c>
      <c r="P506" s="26">
        <f t="shared" si="47"/>
        <v>6.5782076719576726E-2</v>
      </c>
      <c r="Q506" s="26"/>
      <c r="R506" s="28" t="s">
        <v>1758</v>
      </c>
      <c r="S506" s="24">
        <v>400</v>
      </c>
      <c r="T506" s="371">
        <v>150.47619047619048</v>
      </c>
      <c r="U506" s="371">
        <v>159.6</v>
      </c>
      <c r="V506" s="371">
        <v>117.60000000000001</v>
      </c>
      <c r="W506" s="21"/>
      <c r="X506" s="25">
        <f t="shared" si="48"/>
        <v>142.55873015873019</v>
      </c>
      <c r="Y506" s="26">
        <f t="shared" si="49"/>
        <v>0.24749779541446215</v>
      </c>
      <c r="Z506" s="428"/>
      <c r="AA506" s="673"/>
      <c r="AB506" s="672"/>
    </row>
    <row r="507" spans="1:28" ht="13.15" customHeight="1" x14ac:dyDescent="0.2">
      <c r="A507" s="265"/>
      <c r="B507" s="405"/>
      <c r="C507" s="448"/>
      <c r="D507" s="266"/>
      <c r="E507" s="266"/>
      <c r="F507" s="182"/>
      <c r="G507" s="24"/>
      <c r="H507" s="241">
        <v>63</v>
      </c>
      <c r="I507" s="22" t="s">
        <v>1759</v>
      </c>
      <c r="J507" s="24">
        <v>400</v>
      </c>
      <c r="K507" s="371">
        <v>1.05</v>
      </c>
      <c r="L507" s="371">
        <v>0</v>
      </c>
      <c r="M507" s="371">
        <v>6.3000000000000007</v>
      </c>
      <c r="N507" s="21"/>
      <c r="O507" s="25">
        <f t="shared" si="46"/>
        <v>2.4500000000000002</v>
      </c>
      <c r="P507" s="26">
        <f t="shared" si="47"/>
        <v>4.2534722222222227E-3</v>
      </c>
      <c r="Q507" s="26"/>
      <c r="R507" s="28" t="s">
        <v>1760</v>
      </c>
      <c r="S507" s="24">
        <v>400</v>
      </c>
      <c r="T507" s="371">
        <v>41.904761904761905</v>
      </c>
      <c r="U507" s="371">
        <v>65.100000000000009</v>
      </c>
      <c r="V507" s="371">
        <v>32.550000000000004</v>
      </c>
      <c r="W507" s="21"/>
      <c r="X507" s="25">
        <f t="shared" si="48"/>
        <v>46.51825396825398</v>
      </c>
      <c r="Y507" s="26">
        <f t="shared" si="49"/>
        <v>8.076085758377427E-2</v>
      </c>
      <c r="Z507" s="428"/>
      <c r="AA507" s="673"/>
      <c r="AB507" s="672"/>
    </row>
    <row r="508" spans="1:28" ht="13.15" customHeight="1" x14ac:dyDescent="0.2">
      <c r="A508" s="265"/>
      <c r="B508" s="405"/>
      <c r="C508" s="448"/>
      <c r="D508" s="266"/>
      <c r="E508" s="266"/>
      <c r="F508" s="182"/>
      <c r="G508" s="24"/>
      <c r="H508" s="241">
        <v>63</v>
      </c>
      <c r="I508" s="22" t="s">
        <v>1761</v>
      </c>
      <c r="J508" s="24">
        <v>400</v>
      </c>
      <c r="K508" s="371">
        <v>14.700000000000001</v>
      </c>
      <c r="L508" s="371">
        <v>21.904761904761905</v>
      </c>
      <c r="M508" s="371">
        <v>15.75</v>
      </c>
      <c r="N508" s="21"/>
      <c r="O508" s="25">
        <f t="shared" si="46"/>
        <v>17.451587301587303</v>
      </c>
      <c r="P508" s="26">
        <f t="shared" si="47"/>
        <v>3.0297894620811287E-2</v>
      </c>
      <c r="Q508" s="26"/>
      <c r="R508" s="28" t="s">
        <v>1762</v>
      </c>
      <c r="S508" s="24">
        <v>400</v>
      </c>
      <c r="T508" s="371">
        <v>2.8571428571428572</v>
      </c>
      <c r="U508" s="371">
        <v>2.1</v>
      </c>
      <c r="V508" s="371">
        <v>2.1</v>
      </c>
      <c r="W508" s="21"/>
      <c r="X508" s="25">
        <f t="shared" si="48"/>
        <v>2.3523809523809525</v>
      </c>
      <c r="Y508" s="26">
        <f t="shared" si="49"/>
        <v>4.0839947089947089E-3</v>
      </c>
      <c r="Z508" s="428"/>
      <c r="AA508" s="673"/>
      <c r="AB508" s="672"/>
    </row>
    <row r="509" spans="1:28" ht="13.15" customHeight="1" x14ac:dyDescent="0.2">
      <c r="A509" s="265"/>
      <c r="B509" s="405"/>
      <c r="C509" s="448"/>
      <c r="D509" s="266"/>
      <c r="E509" s="266"/>
      <c r="F509" s="182"/>
      <c r="G509" s="24"/>
      <c r="H509" s="241">
        <v>63</v>
      </c>
      <c r="I509" s="22" t="s">
        <v>2208</v>
      </c>
      <c r="J509" s="24">
        <v>400</v>
      </c>
      <c r="K509" s="371">
        <v>154.35</v>
      </c>
      <c r="L509" s="371">
        <v>102.85714285714285</v>
      </c>
      <c r="M509" s="371">
        <v>113.4</v>
      </c>
      <c r="N509" s="21"/>
      <c r="O509" s="25">
        <f t="shared" si="46"/>
        <v>123.53571428571429</v>
      </c>
      <c r="P509" s="26">
        <f t="shared" si="47"/>
        <v>0.21447172619047619</v>
      </c>
      <c r="Q509" s="26"/>
      <c r="R509" s="28" t="s">
        <v>2209</v>
      </c>
      <c r="S509" s="24">
        <v>400</v>
      </c>
      <c r="T509" s="371">
        <v>0</v>
      </c>
      <c r="U509" s="371">
        <v>0</v>
      </c>
      <c r="V509" s="371">
        <v>0</v>
      </c>
      <c r="W509" s="21"/>
      <c r="X509" s="25">
        <f t="shared" si="48"/>
        <v>0</v>
      </c>
      <c r="Y509" s="26">
        <f t="shared" si="49"/>
        <v>0</v>
      </c>
      <c r="Z509" s="428"/>
      <c r="AA509" s="673"/>
      <c r="AB509" s="672"/>
    </row>
    <row r="510" spans="1:28" ht="13.15" customHeight="1" x14ac:dyDescent="0.2">
      <c r="A510" s="265"/>
      <c r="B510" s="405"/>
      <c r="C510" s="448"/>
      <c r="D510" s="266"/>
      <c r="E510" s="266"/>
      <c r="F510" s="182"/>
      <c r="G510" s="24"/>
      <c r="H510" s="241">
        <v>63</v>
      </c>
      <c r="I510" s="22"/>
      <c r="J510" s="24"/>
      <c r="K510" s="371"/>
      <c r="L510" s="371"/>
      <c r="M510" s="371"/>
      <c r="N510" s="21"/>
      <c r="O510" s="25"/>
      <c r="P510" s="26"/>
      <c r="Q510" s="26"/>
      <c r="R510" s="28" t="s">
        <v>1316</v>
      </c>
      <c r="S510" s="24">
        <v>400</v>
      </c>
      <c r="T510" s="371">
        <v>0</v>
      </c>
      <c r="U510" s="371">
        <v>0</v>
      </c>
      <c r="V510" s="371">
        <v>0</v>
      </c>
      <c r="W510" s="21"/>
      <c r="X510" s="25">
        <f t="shared" si="48"/>
        <v>0</v>
      </c>
      <c r="Y510" s="26">
        <f t="shared" si="49"/>
        <v>0</v>
      </c>
      <c r="Z510" s="428"/>
      <c r="AA510" s="673"/>
      <c r="AB510" s="672"/>
    </row>
    <row r="511" spans="1:28" ht="13.15" customHeight="1" x14ac:dyDescent="0.2">
      <c r="A511" s="265"/>
      <c r="B511" s="405"/>
      <c r="C511" s="448"/>
      <c r="D511" s="266"/>
      <c r="E511" s="266"/>
      <c r="F511" s="182"/>
      <c r="G511" s="24"/>
      <c r="H511" s="241">
        <v>63</v>
      </c>
      <c r="I511" s="22"/>
      <c r="J511" s="24"/>
      <c r="K511" s="371"/>
      <c r="L511" s="371"/>
      <c r="M511" s="371"/>
      <c r="N511" s="21"/>
      <c r="O511" s="25"/>
      <c r="P511" s="26"/>
      <c r="Q511" s="26"/>
      <c r="R511" s="28" t="s">
        <v>3804</v>
      </c>
      <c r="S511" s="24">
        <v>400</v>
      </c>
      <c r="T511" s="371">
        <v>0.95238095238095233</v>
      </c>
      <c r="U511" s="371">
        <v>5.25</v>
      </c>
      <c r="V511" s="371">
        <v>1.05</v>
      </c>
      <c r="W511" s="21"/>
      <c r="X511" s="25">
        <f t="shared" si="48"/>
        <v>2.4174603174603173</v>
      </c>
      <c r="Y511" s="26">
        <f t="shared" si="49"/>
        <v>4.1969797178130512E-3</v>
      </c>
      <c r="Z511" s="428"/>
      <c r="AA511" s="673"/>
      <c r="AB511" s="672"/>
    </row>
    <row r="512" spans="1:28" ht="13.9" customHeight="1" thickBot="1" x14ac:dyDescent="0.25">
      <c r="A512" s="267"/>
      <c r="B512" s="406"/>
      <c r="C512" s="449"/>
      <c r="D512" s="268"/>
      <c r="E512" s="269"/>
      <c r="F512" s="184"/>
      <c r="G512" s="70"/>
      <c r="H512" s="242">
        <v>63</v>
      </c>
      <c r="I512" s="76"/>
      <c r="J512" s="70"/>
      <c r="K512" s="559"/>
      <c r="L512" s="559"/>
      <c r="M512" s="559"/>
      <c r="N512" s="72"/>
      <c r="O512" s="73"/>
      <c r="P512" s="74"/>
      <c r="Q512" s="74"/>
      <c r="R512" s="75" t="s">
        <v>3805</v>
      </c>
      <c r="S512" s="70">
        <v>400</v>
      </c>
      <c r="T512" s="559">
        <v>2.8571428571428572</v>
      </c>
      <c r="U512" s="559">
        <v>1.05</v>
      </c>
      <c r="V512" s="559">
        <v>1.05</v>
      </c>
      <c r="W512" s="72"/>
      <c r="X512" s="73">
        <f t="shared" si="48"/>
        <v>1.6523809523809525</v>
      </c>
      <c r="Y512" s="74">
        <f t="shared" si="49"/>
        <v>2.8687169312169311E-3</v>
      </c>
      <c r="Z512" s="646"/>
      <c r="AA512" s="673"/>
      <c r="AB512" s="672"/>
    </row>
    <row r="513" spans="1:28" s="7" customFormat="1" ht="13.9" customHeight="1" x14ac:dyDescent="0.2">
      <c r="A513" s="260">
        <v>43044</v>
      </c>
      <c r="B513" s="403">
        <v>0.8027777777777777</v>
      </c>
      <c r="C513" s="454">
        <v>-2</v>
      </c>
      <c r="D513" s="263">
        <f>(MAX(K513:M513))/J513/1.44</f>
        <v>0.21180555555555555</v>
      </c>
      <c r="E513" s="264">
        <f>(MAX(T513:V513))/S513/1.44</f>
        <v>0.26620370370370372</v>
      </c>
      <c r="F513" s="181" t="s">
        <v>1909</v>
      </c>
      <c r="G513" s="69" t="s">
        <v>3136</v>
      </c>
      <c r="H513" s="240">
        <v>64</v>
      </c>
      <c r="I513" s="35" t="s">
        <v>685</v>
      </c>
      <c r="J513" s="34">
        <v>630</v>
      </c>
      <c r="K513" s="367">
        <v>192.15</v>
      </c>
      <c r="L513" s="367">
        <v>170.47619047619048</v>
      </c>
      <c r="M513" s="367">
        <v>159.6</v>
      </c>
      <c r="N513" s="36" t="s">
        <v>3876</v>
      </c>
      <c r="O513" s="37">
        <f t="shared" ref="O513:O519" si="50">(K513+L513+M513)/3</f>
        <v>174.07539682539684</v>
      </c>
      <c r="P513" s="38">
        <f t="shared" ref="P513:P519" si="51">O513/J513/1.44</f>
        <v>0.19188205117437923</v>
      </c>
      <c r="Q513" s="39" t="s">
        <v>495</v>
      </c>
      <c r="R513" s="40" t="s">
        <v>686</v>
      </c>
      <c r="S513" s="34">
        <v>630</v>
      </c>
      <c r="T513" s="367">
        <v>176.19047619047618</v>
      </c>
      <c r="U513" s="367">
        <v>192.15</v>
      </c>
      <c r="V513" s="367">
        <v>241.5</v>
      </c>
      <c r="W513" s="36" t="s">
        <v>3876</v>
      </c>
      <c r="X513" s="37">
        <f t="shared" si="48"/>
        <v>203.28015873015875</v>
      </c>
      <c r="Y513" s="38">
        <f t="shared" si="49"/>
        <v>0.22407424904118028</v>
      </c>
      <c r="Z513" s="653" t="s">
        <v>983</v>
      </c>
      <c r="AA513" s="671">
        <f>P513+Y513</f>
        <v>0.41595630021555952</v>
      </c>
      <c r="AB513" s="671">
        <f t="shared" si="43"/>
        <v>489.37021604938269</v>
      </c>
    </row>
    <row r="514" spans="1:28" ht="13.15" customHeight="1" x14ac:dyDescent="0.2">
      <c r="A514" s="265"/>
      <c r="B514" s="405"/>
      <c r="C514" s="448"/>
      <c r="D514" s="266"/>
      <c r="E514" s="266"/>
      <c r="F514" s="182"/>
      <c r="G514" s="24"/>
      <c r="H514" s="241">
        <v>64</v>
      </c>
      <c r="I514" s="22" t="s">
        <v>250</v>
      </c>
      <c r="J514" s="24">
        <v>630</v>
      </c>
      <c r="K514" s="371">
        <v>45.15</v>
      </c>
      <c r="L514" s="371">
        <v>9.5238095238095237</v>
      </c>
      <c r="M514" s="371">
        <v>14.700000000000001</v>
      </c>
      <c r="N514" s="21"/>
      <c r="O514" s="25">
        <f t="shared" si="50"/>
        <v>23.124603174603177</v>
      </c>
      <c r="P514" s="26">
        <f t="shared" si="51"/>
        <v>2.5490082864421493E-2</v>
      </c>
      <c r="Q514" s="26"/>
      <c r="R514" s="28" t="s">
        <v>250</v>
      </c>
      <c r="S514" s="24">
        <v>630</v>
      </c>
      <c r="T514" s="371">
        <v>21.904761904761905</v>
      </c>
      <c r="U514" s="371">
        <v>15.75</v>
      </c>
      <c r="V514" s="371">
        <v>17.850000000000001</v>
      </c>
      <c r="W514" s="21"/>
      <c r="X514" s="25">
        <f t="shared" si="48"/>
        <v>18.501587301587303</v>
      </c>
      <c r="Y514" s="26">
        <f t="shared" si="49"/>
        <v>2.0394165896811402E-2</v>
      </c>
      <c r="Z514" s="428"/>
      <c r="AA514" s="673"/>
      <c r="AB514" s="672"/>
    </row>
    <row r="515" spans="1:28" ht="13.15" customHeight="1" x14ac:dyDescent="0.2">
      <c r="A515" s="265"/>
      <c r="B515" s="405"/>
      <c r="C515" s="448"/>
      <c r="D515" s="266"/>
      <c r="E515" s="266"/>
      <c r="F515" s="182"/>
      <c r="G515" s="24"/>
      <c r="H515" s="241">
        <v>64</v>
      </c>
      <c r="I515" s="22" t="s">
        <v>251</v>
      </c>
      <c r="J515" s="24">
        <v>630</v>
      </c>
      <c r="K515" s="371">
        <v>5.25</v>
      </c>
      <c r="L515" s="371">
        <v>4.7619047619047619</v>
      </c>
      <c r="M515" s="371">
        <v>15.75</v>
      </c>
      <c r="N515" s="21"/>
      <c r="O515" s="25">
        <f t="shared" si="50"/>
        <v>8.587301587301587</v>
      </c>
      <c r="P515" s="26">
        <f t="shared" si="51"/>
        <v>9.4657204445564233E-3</v>
      </c>
      <c r="Q515" s="26"/>
      <c r="R515" s="28" t="s">
        <v>633</v>
      </c>
      <c r="S515" s="24">
        <v>630</v>
      </c>
      <c r="T515" s="371">
        <v>0</v>
      </c>
      <c r="U515" s="371">
        <v>4.2</v>
      </c>
      <c r="V515" s="371">
        <v>7.3500000000000005</v>
      </c>
      <c r="W515" s="21"/>
      <c r="X515" s="25">
        <f t="shared" si="48"/>
        <v>3.85</v>
      </c>
      <c r="Y515" s="26">
        <f t="shared" si="49"/>
        <v>4.2438271604938278E-3</v>
      </c>
      <c r="Z515" s="428"/>
      <c r="AA515" s="673"/>
      <c r="AB515" s="672"/>
    </row>
    <row r="516" spans="1:28" ht="13.15" customHeight="1" x14ac:dyDescent="0.2">
      <c r="A516" s="265"/>
      <c r="B516" s="405"/>
      <c r="C516" s="448"/>
      <c r="D516" s="266"/>
      <c r="E516" s="266"/>
      <c r="F516" s="182"/>
      <c r="G516" s="24"/>
      <c r="H516" s="241">
        <v>64</v>
      </c>
      <c r="I516" s="22" t="s">
        <v>252</v>
      </c>
      <c r="J516" s="24">
        <v>630</v>
      </c>
      <c r="K516" s="371">
        <v>75.600000000000009</v>
      </c>
      <c r="L516" s="371">
        <v>27.619047619047617</v>
      </c>
      <c r="M516" s="371">
        <v>47.25</v>
      </c>
      <c r="N516" s="21"/>
      <c r="O516" s="25">
        <f t="shared" si="50"/>
        <v>50.156349206349205</v>
      </c>
      <c r="P516" s="26">
        <f t="shared" si="51"/>
        <v>5.5286981047563057E-2</v>
      </c>
      <c r="Q516" s="26"/>
      <c r="R516" s="28" t="s">
        <v>466</v>
      </c>
      <c r="S516" s="24">
        <v>630</v>
      </c>
      <c r="T516" s="371">
        <v>71.428571428571431</v>
      </c>
      <c r="U516" s="371">
        <v>78.75</v>
      </c>
      <c r="V516" s="371">
        <v>110.25</v>
      </c>
      <c r="W516" s="21"/>
      <c r="X516" s="25">
        <f t="shared" si="48"/>
        <v>86.80952380952381</v>
      </c>
      <c r="Y516" s="26">
        <f t="shared" si="49"/>
        <v>9.5689510372050063E-2</v>
      </c>
      <c r="Z516" s="428"/>
      <c r="AA516" s="673"/>
      <c r="AB516" s="672"/>
    </row>
    <row r="517" spans="1:28" ht="13.15" customHeight="1" x14ac:dyDescent="0.2">
      <c r="A517" s="265"/>
      <c r="B517" s="405"/>
      <c r="C517" s="448"/>
      <c r="D517" s="266"/>
      <c r="E517" s="266"/>
      <c r="F517" s="182"/>
      <c r="G517" s="24"/>
      <c r="H517" s="241">
        <v>64</v>
      </c>
      <c r="I517" s="22" t="s">
        <v>2058</v>
      </c>
      <c r="J517" s="24">
        <v>630</v>
      </c>
      <c r="K517" s="371">
        <v>73.5</v>
      </c>
      <c r="L517" s="371">
        <v>116.19047619047619</v>
      </c>
      <c r="M517" s="371">
        <v>75.600000000000009</v>
      </c>
      <c r="N517" s="21"/>
      <c r="O517" s="25">
        <f t="shared" si="50"/>
        <v>88.430158730158738</v>
      </c>
      <c r="P517" s="26">
        <f t="shared" si="51"/>
        <v>9.7475924526189084E-2</v>
      </c>
      <c r="Q517" s="26"/>
      <c r="R517" s="33" t="s">
        <v>1781</v>
      </c>
      <c r="S517" s="24">
        <v>630</v>
      </c>
      <c r="T517" s="371">
        <v>4.7619047619047619</v>
      </c>
      <c r="U517" s="371">
        <v>0</v>
      </c>
      <c r="V517" s="371">
        <v>7.3500000000000005</v>
      </c>
      <c r="W517" s="21"/>
      <c r="X517" s="25">
        <f t="shared" si="48"/>
        <v>4.0373015873015872</v>
      </c>
      <c r="Y517" s="26">
        <f t="shared" si="49"/>
        <v>4.4502883457909906E-3</v>
      </c>
      <c r="Z517" s="428"/>
      <c r="AA517" s="673"/>
      <c r="AB517" s="672"/>
    </row>
    <row r="518" spans="1:28" ht="13.15" customHeight="1" x14ac:dyDescent="0.2">
      <c r="A518" s="265"/>
      <c r="B518" s="405"/>
      <c r="C518" s="448"/>
      <c r="D518" s="266"/>
      <c r="E518" s="266"/>
      <c r="F518" s="182"/>
      <c r="G518" s="24"/>
      <c r="H518" s="241">
        <v>64</v>
      </c>
      <c r="I518" s="22" t="s">
        <v>632</v>
      </c>
      <c r="J518" s="24">
        <v>630</v>
      </c>
      <c r="K518" s="371">
        <v>3.1500000000000004</v>
      </c>
      <c r="L518" s="371">
        <v>4.7619047619047619</v>
      </c>
      <c r="M518" s="371">
        <v>7.3500000000000005</v>
      </c>
      <c r="N518" s="21"/>
      <c r="O518" s="25">
        <f t="shared" si="50"/>
        <v>5.0873015873015879</v>
      </c>
      <c r="P518" s="26">
        <f t="shared" si="51"/>
        <v>5.6076957531983997E-3</v>
      </c>
      <c r="Q518" s="26"/>
      <c r="R518" s="28" t="s">
        <v>253</v>
      </c>
      <c r="S518" s="24">
        <v>630</v>
      </c>
      <c r="T518" s="371">
        <v>36.19047619047619</v>
      </c>
      <c r="U518" s="371">
        <v>31.5</v>
      </c>
      <c r="V518" s="371">
        <v>33.6</v>
      </c>
      <c r="W518" s="21"/>
      <c r="X518" s="25">
        <f t="shared" si="48"/>
        <v>33.763492063492066</v>
      </c>
      <c r="Y518" s="26">
        <f t="shared" si="49"/>
        <v>3.7217253156406602E-2</v>
      </c>
      <c r="Z518" s="428"/>
      <c r="AA518" s="673"/>
      <c r="AB518" s="672"/>
    </row>
    <row r="519" spans="1:28" ht="13.15" customHeight="1" x14ac:dyDescent="0.2">
      <c r="A519" s="265"/>
      <c r="B519" s="405"/>
      <c r="C519" s="448"/>
      <c r="D519" s="266"/>
      <c r="E519" s="266"/>
      <c r="F519" s="182"/>
      <c r="G519" s="24"/>
      <c r="H519" s="241">
        <v>64</v>
      </c>
      <c r="I519" s="22">
        <v>6</v>
      </c>
      <c r="J519" s="24">
        <v>630</v>
      </c>
      <c r="K519" s="371">
        <v>0</v>
      </c>
      <c r="L519" s="371">
        <v>0</v>
      </c>
      <c r="M519" s="371">
        <v>0</v>
      </c>
      <c r="N519" s="21"/>
      <c r="O519" s="25">
        <f t="shared" si="50"/>
        <v>0</v>
      </c>
      <c r="P519" s="26">
        <f t="shared" si="51"/>
        <v>0</v>
      </c>
      <c r="Q519" s="26"/>
      <c r="R519" s="28" t="s">
        <v>254</v>
      </c>
      <c r="S519" s="24">
        <v>630</v>
      </c>
      <c r="T519" s="371">
        <v>11.428571428571429</v>
      </c>
      <c r="U519" s="371">
        <v>18.900000000000002</v>
      </c>
      <c r="V519" s="371">
        <v>11.55</v>
      </c>
      <c r="W519" s="21"/>
      <c r="X519" s="25">
        <f t="shared" si="48"/>
        <v>13.959523809523811</v>
      </c>
      <c r="Y519" s="26">
        <f t="shared" si="49"/>
        <v>1.5387482153355172E-2</v>
      </c>
      <c r="Z519" s="428"/>
      <c r="AA519" s="673"/>
      <c r="AB519" s="672"/>
    </row>
    <row r="520" spans="1:28" ht="13.9" customHeight="1" thickBot="1" x14ac:dyDescent="0.25">
      <c r="A520" s="267"/>
      <c r="B520" s="406"/>
      <c r="C520" s="449"/>
      <c r="D520" s="268"/>
      <c r="E520" s="269"/>
      <c r="F520" s="184"/>
      <c r="G520" s="70"/>
      <c r="H520" s="242">
        <v>64</v>
      </c>
      <c r="I520" s="76"/>
      <c r="J520" s="70"/>
      <c r="K520" s="559"/>
      <c r="L520" s="559"/>
      <c r="M520" s="559"/>
      <c r="N520" s="72"/>
      <c r="O520" s="73"/>
      <c r="P520" s="74"/>
      <c r="Q520" s="74"/>
      <c r="R520" s="75" t="s">
        <v>1162</v>
      </c>
      <c r="S520" s="70">
        <v>630</v>
      </c>
      <c r="T520" s="559">
        <v>30.476190476190474</v>
      </c>
      <c r="U520" s="559">
        <v>32.550000000000004</v>
      </c>
      <c r="V520" s="559">
        <v>45.15</v>
      </c>
      <c r="W520" s="72"/>
      <c r="X520" s="73">
        <f t="shared" si="48"/>
        <v>36.058730158730157</v>
      </c>
      <c r="Y520" s="74">
        <f t="shared" si="49"/>
        <v>3.9747277511827779E-2</v>
      </c>
      <c r="Z520" s="646"/>
      <c r="AA520" s="676"/>
      <c r="AB520" s="674"/>
    </row>
    <row r="521" spans="1:28" s="7" customFormat="1" ht="13.9" customHeight="1" x14ac:dyDescent="0.2">
      <c r="A521" s="260">
        <v>43040</v>
      </c>
      <c r="B521" s="403">
        <v>0.80555555555555547</v>
      </c>
      <c r="C521" s="454">
        <v>-2</v>
      </c>
      <c r="D521" s="263">
        <f>(MAX(K521:M521))/J521/1.44</f>
        <v>0.6015625</v>
      </c>
      <c r="E521" s="264">
        <f>(MAX(T521:V521))/S521/1.44</f>
        <v>0.53046875000000004</v>
      </c>
      <c r="F521" s="181" t="s">
        <v>1909</v>
      </c>
      <c r="G521" s="69" t="s">
        <v>3136</v>
      </c>
      <c r="H521" s="240">
        <v>65</v>
      </c>
      <c r="I521" s="35" t="s">
        <v>685</v>
      </c>
      <c r="J521" s="34">
        <v>400</v>
      </c>
      <c r="K521" s="367">
        <v>346.5</v>
      </c>
      <c r="L521" s="367">
        <v>261.90476190476187</v>
      </c>
      <c r="M521" s="367">
        <v>312.90000000000003</v>
      </c>
      <c r="N521" s="36" t="s">
        <v>4262</v>
      </c>
      <c r="O521" s="37">
        <f t="shared" ref="O521:O546" si="52">(K521+L521+M521)/3</f>
        <v>307.10158730158736</v>
      </c>
      <c r="P521" s="38">
        <f t="shared" ref="P521:P557" si="53">O521/J521/1.44</f>
        <v>0.53316247795414473</v>
      </c>
      <c r="Q521" s="39" t="s">
        <v>495</v>
      </c>
      <c r="R521" s="40" t="s">
        <v>686</v>
      </c>
      <c r="S521" s="34">
        <v>400</v>
      </c>
      <c r="T521" s="367">
        <v>261.90476190476187</v>
      </c>
      <c r="U521" s="367">
        <v>305.55</v>
      </c>
      <c r="V521" s="367">
        <v>290.85000000000002</v>
      </c>
      <c r="W521" s="36" t="s">
        <v>4263</v>
      </c>
      <c r="X521" s="37">
        <f t="shared" si="48"/>
        <v>286.1015873015873</v>
      </c>
      <c r="Y521" s="38">
        <f t="shared" si="49"/>
        <v>0.49670414462081131</v>
      </c>
      <c r="Z521" s="653" t="s">
        <v>495</v>
      </c>
      <c r="AA521" s="672">
        <f>P521+Y521</f>
        <v>1.029866622574956</v>
      </c>
      <c r="AB521" s="672">
        <f t="shared" si="43"/>
        <v>0</v>
      </c>
    </row>
    <row r="522" spans="1:28" ht="13.15" customHeight="1" x14ac:dyDescent="0.2">
      <c r="A522" s="265"/>
      <c r="B522" s="405"/>
      <c r="C522" s="448"/>
      <c r="D522" s="266"/>
      <c r="E522" s="266"/>
      <c r="F522" s="182"/>
      <c r="G522" s="24"/>
      <c r="H522" s="241">
        <v>65</v>
      </c>
      <c r="I522" s="22" t="s">
        <v>1763</v>
      </c>
      <c r="J522" s="24">
        <v>400</v>
      </c>
      <c r="K522" s="371">
        <v>0</v>
      </c>
      <c r="L522" s="371">
        <v>0.95238095238095233</v>
      </c>
      <c r="M522" s="371">
        <v>2.1</v>
      </c>
      <c r="N522" s="21"/>
      <c r="O522" s="25">
        <f t="shared" si="52"/>
        <v>1.0174603174603174</v>
      </c>
      <c r="P522" s="26">
        <f t="shared" si="53"/>
        <v>1.7664241622574956E-3</v>
      </c>
      <c r="Q522" s="26"/>
      <c r="R522" s="33" t="s">
        <v>1668</v>
      </c>
      <c r="S522" s="24">
        <v>400</v>
      </c>
      <c r="T522" s="371">
        <v>78.095238095238088</v>
      </c>
      <c r="U522" s="371">
        <v>117.60000000000001</v>
      </c>
      <c r="V522" s="371">
        <v>112.35000000000001</v>
      </c>
      <c r="W522" s="21"/>
      <c r="X522" s="25">
        <f t="shared" si="48"/>
        <v>102.68174603174604</v>
      </c>
      <c r="Y522" s="26">
        <f t="shared" si="49"/>
        <v>0.17826692019400356</v>
      </c>
      <c r="Z522" s="428"/>
      <c r="AA522" s="673"/>
      <c r="AB522" s="672"/>
    </row>
    <row r="523" spans="1:28" ht="13.15" customHeight="1" x14ac:dyDescent="0.2">
      <c r="A523" s="265"/>
      <c r="B523" s="405"/>
      <c r="C523" s="448"/>
      <c r="D523" s="266"/>
      <c r="E523" s="266"/>
      <c r="F523" s="182"/>
      <c r="G523" s="24"/>
      <c r="H523" s="241">
        <v>65</v>
      </c>
      <c r="I523" s="23" t="s">
        <v>1764</v>
      </c>
      <c r="J523" s="24">
        <v>400</v>
      </c>
      <c r="K523" s="371">
        <v>96.600000000000009</v>
      </c>
      <c r="L523" s="371">
        <v>66.666666666666657</v>
      </c>
      <c r="M523" s="371">
        <v>67.2</v>
      </c>
      <c r="N523" s="21"/>
      <c r="O523" s="25">
        <f t="shared" si="52"/>
        <v>76.822222222222209</v>
      </c>
      <c r="P523" s="26">
        <f t="shared" si="53"/>
        <v>0.13337191358024691</v>
      </c>
      <c r="Q523" s="26"/>
      <c r="R523" s="28" t="s">
        <v>1765</v>
      </c>
      <c r="S523" s="24">
        <v>400</v>
      </c>
      <c r="T523" s="371">
        <v>116.19047619047619</v>
      </c>
      <c r="U523" s="371">
        <v>113.4</v>
      </c>
      <c r="V523" s="371">
        <v>88.2</v>
      </c>
      <c r="W523" s="21"/>
      <c r="X523" s="25">
        <f t="shared" si="48"/>
        <v>105.93015873015872</v>
      </c>
      <c r="Y523" s="26">
        <f t="shared" si="49"/>
        <v>0.18390652557319223</v>
      </c>
      <c r="Z523" s="428"/>
      <c r="AA523" s="673"/>
      <c r="AB523" s="672"/>
    </row>
    <row r="524" spans="1:28" ht="13.15" customHeight="1" x14ac:dyDescent="0.2">
      <c r="A524" s="265"/>
      <c r="B524" s="405"/>
      <c r="C524" s="448"/>
      <c r="D524" s="266"/>
      <c r="E524" s="266"/>
      <c r="F524" s="182"/>
      <c r="G524" s="24"/>
      <c r="H524" s="241">
        <v>65</v>
      </c>
      <c r="I524" s="22" t="s">
        <v>1667</v>
      </c>
      <c r="J524" s="24">
        <v>400</v>
      </c>
      <c r="K524" s="371">
        <v>114.45</v>
      </c>
      <c r="L524" s="371">
        <v>79.047619047619051</v>
      </c>
      <c r="M524" s="371">
        <v>128.1</v>
      </c>
      <c r="N524" s="21"/>
      <c r="O524" s="25">
        <f t="shared" si="52"/>
        <v>107.19920634920635</v>
      </c>
      <c r="P524" s="26">
        <f t="shared" si="53"/>
        <v>0.1861097332451499</v>
      </c>
      <c r="Q524" s="26"/>
      <c r="R524" s="28" t="s">
        <v>1669</v>
      </c>
      <c r="S524" s="24">
        <v>400</v>
      </c>
      <c r="T524" s="371">
        <v>19.047619047619047</v>
      </c>
      <c r="U524" s="371">
        <v>21</v>
      </c>
      <c r="V524" s="371">
        <v>30.450000000000003</v>
      </c>
      <c r="W524" s="21"/>
      <c r="X524" s="25">
        <f t="shared" si="48"/>
        <v>23.49920634920635</v>
      </c>
      <c r="Y524" s="26">
        <f t="shared" si="49"/>
        <v>4.0797233245149916E-2</v>
      </c>
      <c r="Z524" s="428"/>
      <c r="AA524" s="673"/>
      <c r="AB524" s="672"/>
    </row>
    <row r="525" spans="1:28" ht="13.15" customHeight="1" x14ac:dyDescent="0.2">
      <c r="A525" s="265"/>
      <c r="B525" s="405"/>
      <c r="C525" s="448"/>
      <c r="D525" s="266"/>
      <c r="E525" s="266"/>
      <c r="F525" s="182"/>
      <c r="G525" s="24"/>
      <c r="H525" s="241">
        <v>65</v>
      </c>
      <c r="I525" s="22" t="s">
        <v>629</v>
      </c>
      <c r="J525" s="24">
        <v>400</v>
      </c>
      <c r="K525" s="371">
        <v>15.75</v>
      </c>
      <c r="L525" s="371">
        <v>8.5714285714285712</v>
      </c>
      <c r="M525" s="371">
        <v>22.05</v>
      </c>
      <c r="N525" s="21"/>
      <c r="O525" s="25">
        <f t="shared" si="52"/>
        <v>15.457142857142856</v>
      </c>
      <c r="P525" s="26">
        <f t="shared" si="53"/>
        <v>2.6835317460317459E-2</v>
      </c>
      <c r="Q525" s="26"/>
      <c r="R525" s="28" t="s">
        <v>905</v>
      </c>
      <c r="S525" s="24">
        <v>400</v>
      </c>
      <c r="T525" s="371">
        <v>4.7619047619047619</v>
      </c>
      <c r="U525" s="371">
        <v>5.25</v>
      </c>
      <c r="V525" s="371">
        <v>7.3500000000000005</v>
      </c>
      <c r="W525" s="21"/>
      <c r="X525" s="25">
        <f t="shared" si="48"/>
        <v>5.7873015873015881</v>
      </c>
      <c r="Y525" s="26">
        <f t="shared" si="49"/>
        <v>1.0047398589065257E-2</v>
      </c>
      <c r="Z525" s="428"/>
      <c r="AA525" s="673"/>
      <c r="AB525" s="672"/>
    </row>
    <row r="526" spans="1:28" ht="13.15" customHeight="1" x14ac:dyDescent="0.2">
      <c r="A526" s="265"/>
      <c r="B526" s="405"/>
      <c r="C526" s="448"/>
      <c r="D526" s="266"/>
      <c r="E526" s="266"/>
      <c r="F526" s="182"/>
      <c r="G526" s="24"/>
      <c r="H526" s="241">
        <v>65</v>
      </c>
      <c r="I526" s="22" t="s">
        <v>1670</v>
      </c>
      <c r="J526" s="24">
        <v>400</v>
      </c>
      <c r="K526" s="371">
        <v>0</v>
      </c>
      <c r="L526" s="371">
        <v>0</v>
      </c>
      <c r="M526" s="371">
        <v>0</v>
      </c>
      <c r="N526" s="21"/>
      <c r="O526" s="25">
        <f t="shared" si="52"/>
        <v>0</v>
      </c>
      <c r="P526" s="26">
        <f t="shared" si="53"/>
        <v>0</v>
      </c>
      <c r="Q526" s="26"/>
      <c r="R526" s="28" t="s">
        <v>1671</v>
      </c>
      <c r="S526" s="24">
        <v>400</v>
      </c>
      <c r="T526" s="371">
        <v>0</v>
      </c>
      <c r="U526" s="371">
        <v>0</v>
      </c>
      <c r="V526" s="371">
        <v>0</v>
      </c>
      <c r="W526" s="21"/>
      <c r="X526" s="25">
        <f t="shared" si="48"/>
        <v>0</v>
      </c>
      <c r="Y526" s="26">
        <f t="shared" si="49"/>
        <v>0</v>
      </c>
      <c r="Z526" s="428"/>
      <c r="AA526" s="673"/>
      <c r="AB526" s="672"/>
    </row>
    <row r="527" spans="1:28" ht="12.75" customHeight="1" x14ac:dyDescent="0.2">
      <c r="A527" s="265"/>
      <c r="B527" s="405"/>
      <c r="C527" s="448"/>
      <c r="D527" s="266"/>
      <c r="E527" s="266"/>
      <c r="F527" s="182"/>
      <c r="G527" s="24"/>
      <c r="H527" s="241">
        <v>65</v>
      </c>
      <c r="I527" s="22" t="s">
        <v>1122</v>
      </c>
      <c r="J527" s="24">
        <v>400</v>
      </c>
      <c r="K527" s="371">
        <v>117.60000000000001</v>
      </c>
      <c r="L527" s="371">
        <v>97.142857142857139</v>
      </c>
      <c r="M527" s="371">
        <v>91.350000000000009</v>
      </c>
      <c r="N527" s="21"/>
      <c r="O527" s="25">
        <f t="shared" si="52"/>
        <v>102.03095238095239</v>
      </c>
      <c r="P527" s="26">
        <f t="shared" si="53"/>
        <v>0.17713707010582014</v>
      </c>
      <c r="Q527" s="26"/>
      <c r="R527" s="28" t="s">
        <v>1123</v>
      </c>
      <c r="S527" s="24">
        <v>400</v>
      </c>
      <c r="T527" s="371">
        <v>39.047619047619044</v>
      </c>
      <c r="U527" s="371">
        <v>36.75</v>
      </c>
      <c r="V527" s="371">
        <v>52.5</v>
      </c>
      <c r="W527" s="21"/>
      <c r="X527" s="25">
        <f>(T527+U527+V527)/3</f>
        <v>42.765873015873012</v>
      </c>
      <c r="Y527" s="26">
        <f>X527/S527/1.44</f>
        <v>7.4246307319223978E-2</v>
      </c>
      <c r="Z527" s="428"/>
      <c r="AA527" s="673"/>
      <c r="AB527" s="672"/>
    </row>
    <row r="528" spans="1:28" ht="13.15" customHeight="1" x14ac:dyDescent="0.2">
      <c r="A528" s="265"/>
      <c r="B528" s="405"/>
      <c r="C528" s="448"/>
      <c r="D528" s="266"/>
      <c r="E528" s="266"/>
      <c r="F528" s="182"/>
      <c r="G528" s="24"/>
      <c r="H528" s="241">
        <v>65</v>
      </c>
      <c r="I528" s="22" t="s">
        <v>2758</v>
      </c>
      <c r="J528" s="24">
        <v>400</v>
      </c>
      <c r="K528" s="371">
        <v>0</v>
      </c>
      <c r="L528" s="371">
        <v>0</v>
      </c>
      <c r="M528" s="371">
        <v>0</v>
      </c>
      <c r="N528" s="21"/>
      <c r="O528" s="25">
        <f t="shared" si="52"/>
        <v>0</v>
      </c>
      <c r="P528" s="26">
        <f t="shared" si="53"/>
        <v>0</v>
      </c>
      <c r="Q528" s="26"/>
      <c r="R528" s="28" t="s">
        <v>1124</v>
      </c>
      <c r="S528" s="24">
        <v>400</v>
      </c>
      <c r="T528" s="371">
        <v>0.95238095238095233</v>
      </c>
      <c r="U528" s="371">
        <v>2.1</v>
      </c>
      <c r="V528" s="371">
        <v>0</v>
      </c>
      <c r="W528" s="21"/>
      <c r="X528" s="25">
        <f>(T528+U528+V528)/3</f>
        <v>1.0174603174603174</v>
      </c>
      <c r="Y528" s="26">
        <f>X528/S528/1.44</f>
        <v>1.7664241622574956E-3</v>
      </c>
      <c r="Z528" s="428"/>
      <c r="AA528" s="673"/>
      <c r="AB528" s="672"/>
    </row>
    <row r="529" spans="1:28" ht="13.15" customHeight="1" x14ac:dyDescent="0.2">
      <c r="A529" s="265"/>
      <c r="B529" s="405"/>
      <c r="C529" s="448"/>
      <c r="D529" s="266"/>
      <c r="E529" s="266"/>
      <c r="F529" s="182"/>
      <c r="G529" s="24"/>
      <c r="H529" s="241">
        <v>65</v>
      </c>
      <c r="I529" s="22"/>
      <c r="J529" s="24"/>
      <c r="K529" s="371"/>
      <c r="L529" s="371"/>
      <c r="M529" s="371"/>
      <c r="N529" s="21"/>
      <c r="O529" s="25"/>
      <c r="P529" s="26"/>
      <c r="Q529" s="26"/>
      <c r="R529" s="28" t="s">
        <v>1039</v>
      </c>
      <c r="S529" s="24">
        <v>400</v>
      </c>
      <c r="T529" s="371">
        <v>0</v>
      </c>
      <c r="U529" s="371">
        <v>0</v>
      </c>
      <c r="V529" s="371">
        <v>0</v>
      </c>
      <c r="W529" s="21"/>
      <c r="X529" s="25">
        <f>(T529+U529+V529)/3</f>
        <v>0</v>
      </c>
      <c r="Y529" s="26">
        <f>X529/S529/1.44</f>
        <v>0</v>
      </c>
      <c r="Z529" s="428"/>
      <c r="AA529" s="673"/>
      <c r="AB529" s="672"/>
    </row>
    <row r="530" spans="1:28" ht="13.15" customHeight="1" x14ac:dyDescent="0.2">
      <c r="A530" s="265"/>
      <c r="B530" s="405"/>
      <c r="C530" s="448"/>
      <c r="D530" s="266"/>
      <c r="E530" s="266"/>
      <c r="F530" s="182"/>
      <c r="G530" s="24"/>
      <c r="H530" s="241">
        <v>65</v>
      </c>
      <c r="I530" s="22"/>
      <c r="J530" s="24"/>
      <c r="K530" s="371"/>
      <c r="L530" s="371"/>
      <c r="M530" s="371"/>
      <c r="N530" s="21"/>
      <c r="O530" s="25"/>
      <c r="P530" s="26"/>
      <c r="Q530" s="26"/>
      <c r="R530" s="28" t="s">
        <v>1122</v>
      </c>
      <c r="S530" s="24">
        <v>400</v>
      </c>
      <c r="T530" s="371">
        <v>0</v>
      </c>
      <c r="U530" s="371">
        <v>0</v>
      </c>
      <c r="V530" s="371">
        <v>0</v>
      </c>
      <c r="W530" s="21"/>
      <c r="X530" s="25">
        <f t="shared" si="48"/>
        <v>0</v>
      </c>
      <c r="Y530" s="26">
        <f t="shared" si="49"/>
        <v>0</v>
      </c>
      <c r="Z530" s="428"/>
      <c r="AA530" s="673"/>
      <c r="AB530" s="672"/>
    </row>
    <row r="531" spans="1:28" ht="13.9" customHeight="1" thickBot="1" x14ac:dyDescent="0.25">
      <c r="A531" s="267"/>
      <c r="B531" s="406"/>
      <c r="C531" s="449"/>
      <c r="D531" s="268"/>
      <c r="E531" s="269"/>
      <c r="F531" s="184"/>
      <c r="G531" s="70"/>
      <c r="H531" s="242">
        <v>65</v>
      </c>
      <c r="I531" s="71"/>
      <c r="J531" s="70"/>
      <c r="K531" s="559"/>
      <c r="L531" s="559"/>
      <c r="M531" s="559"/>
      <c r="N531" s="72"/>
      <c r="O531" s="73"/>
      <c r="P531" s="74"/>
      <c r="Q531" s="74"/>
      <c r="R531" s="75" t="s">
        <v>3381</v>
      </c>
      <c r="S531" s="70">
        <v>400</v>
      </c>
      <c r="T531" s="559">
        <v>0</v>
      </c>
      <c r="U531" s="559">
        <v>0</v>
      </c>
      <c r="V531" s="559">
        <v>0</v>
      </c>
      <c r="W531" s="72"/>
      <c r="X531" s="73">
        <f t="shared" si="48"/>
        <v>0</v>
      </c>
      <c r="Y531" s="74">
        <f t="shared" si="49"/>
        <v>0</v>
      </c>
      <c r="Z531" s="646"/>
      <c r="AA531" s="673"/>
      <c r="AB531" s="672"/>
    </row>
    <row r="532" spans="1:28" s="7" customFormat="1" ht="13.9" customHeight="1" x14ac:dyDescent="0.2">
      <c r="A532" s="270">
        <v>43036</v>
      </c>
      <c r="B532" s="407">
        <v>0.4861111111111111</v>
      </c>
      <c r="C532" s="450">
        <v>1</v>
      </c>
      <c r="D532" s="263">
        <f>(MAX(K532:M532))/J532/1.44</f>
        <v>0.36113210716385313</v>
      </c>
      <c r="E532" s="264">
        <f>(MAX(T532:V532))/S532/1.44</f>
        <v>0.44196691022087853</v>
      </c>
      <c r="F532" s="181" t="s">
        <v>1909</v>
      </c>
      <c r="G532" s="69" t="s">
        <v>3136</v>
      </c>
      <c r="H532" s="240">
        <v>66</v>
      </c>
      <c r="I532" s="35" t="s">
        <v>685</v>
      </c>
      <c r="J532" s="34">
        <v>630</v>
      </c>
      <c r="K532" s="367">
        <v>327.60000000000002</v>
      </c>
      <c r="L532" s="367">
        <v>327.61904761904759</v>
      </c>
      <c r="M532" s="367">
        <v>315</v>
      </c>
      <c r="N532" s="36" t="s">
        <v>4248</v>
      </c>
      <c r="O532" s="37">
        <f t="shared" si="52"/>
        <v>323.4063492063492</v>
      </c>
      <c r="P532" s="38">
        <f t="shared" si="53"/>
        <v>0.35648848016572882</v>
      </c>
      <c r="Q532" s="39" t="s">
        <v>492</v>
      </c>
      <c r="R532" s="40" t="s">
        <v>686</v>
      </c>
      <c r="S532" s="34">
        <v>630</v>
      </c>
      <c r="T532" s="367">
        <v>400.95238095238096</v>
      </c>
      <c r="U532" s="367">
        <v>369.6</v>
      </c>
      <c r="V532" s="367">
        <v>388.5</v>
      </c>
      <c r="W532" s="36" t="s">
        <v>4024</v>
      </c>
      <c r="X532" s="37">
        <f t="shared" si="48"/>
        <v>386.35079365079372</v>
      </c>
      <c r="Y532" s="38">
        <f t="shared" si="49"/>
        <v>0.42587168612300891</v>
      </c>
      <c r="Z532" s="653" t="s">
        <v>492</v>
      </c>
      <c r="AA532" s="671">
        <f>P532+Y532</f>
        <v>0.78236016628873772</v>
      </c>
      <c r="AB532" s="671">
        <f t="shared" ref="AB532:AB576" si="54">IF(AA532 &gt;1,0,(((J532+S532)*0.95)-((J532+S532)*0.95)*AA532)*0.7)</f>
        <v>182.36041666666665</v>
      </c>
    </row>
    <row r="533" spans="1:28" ht="13.15" customHeight="1" x14ac:dyDescent="0.2">
      <c r="A533" s="265"/>
      <c r="B533" s="405"/>
      <c r="C533" s="448"/>
      <c r="D533" s="266"/>
      <c r="E533" s="266"/>
      <c r="F533" s="182"/>
      <c r="G533" s="24"/>
      <c r="H533" s="241">
        <v>66</v>
      </c>
      <c r="I533" s="22" t="s">
        <v>695</v>
      </c>
      <c r="J533" s="24">
        <v>630</v>
      </c>
      <c r="K533" s="371">
        <v>8.4</v>
      </c>
      <c r="L533" s="371">
        <v>30.476190476190474</v>
      </c>
      <c r="M533" s="371">
        <v>12.600000000000001</v>
      </c>
      <c r="N533" s="21"/>
      <c r="O533" s="25">
        <f t="shared" si="52"/>
        <v>17.158730158730158</v>
      </c>
      <c r="P533" s="26">
        <f t="shared" si="53"/>
        <v>1.8913944178494443E-2</v>
      </c>
      <c r="Q533" s="26"/>
      <c r="R533" s="28" t="s">
        <v>1125</v>
      </c>
      <c r="S533" s="24">
        <v>630</v>
      </c>
      <c r="T533" s="371">
        <v>11.428571428571429</v>
      </c>
      <c r="U533" s="371">
        <v>1.05</v>
      </c>
      <c r="V533" s="371">
        <v>12.600000000000001</v>
      </c>
      <c r="W533" s="21"/>
      <c r="X533" s="25">
        <f t="shared" si="48"/>
        <v>8.3595238095238091</v>
      </c>
      <c r="Y533" s="26">
        <f t="shared" si="49"/>
        <v>9.2146426471823306E-3</v>
      </c>
      <c r="Z533" s="428"/>
      <c r="AA533" s="673"/>
      <c r="AB533" s="672"/>
    </row>
    <row r="534" spans="1:28" ht="13.15" customHeight="1" x14ac:dyDescent="0.2">
      <c r="A534" s="265"/>
      <c r="B534" s="405"/>
      <c r="C534" s="448"/>
      <c r="D534" s="266"/>
      <c r="E534" s="266"/>
      <c r="F534" s="182"/>
      <c r="G534" s="24"/>
      <c r="H534" s="241">
        <v>66</v>
      </c>
      <c r="I534" s="22" t="s">
        <v>696</v>
      </c>
      <c r="J534" s="24">
        <v>630</v>
      </c>
      <c r="K534" s="371">
        <v>0</v>
      </c>
      <c r="L534" s="371">
        <v>0</v>
      </c>
      <c r="M534" s="371">
        <v>1.05</v>
      </c>
      <c r="N534" s="21"/>
      <c r="O534" s="25">
        <f t="shared" si="52"/>
        <v>0.35000000000000003</v>
      </c>
      <c r="P534" s="26">
        <f t="shared" si="53"/>
        <v>3.858024691358025E-4</v>
      </c>
      <c r="Q534" s="26"/>
      <c r="R534" s="28" t="s">
        <v>3808</v>
      </c>
      <c r="S534" s="24">
        <v>630</v>
      </c>
      <c r="T534" s="371">
        <v>60.952380952380949</v>
      </c>
      <c r="U534" s="371">
        <v>66.150000000000006</v>
      </c>
      <c r="V534" s="371">
        <v>56.7</v>
      </c>
      <c r="W534" s="21"/>
      <c r="X534" s="25">
        <f t="shared" si="48"/>
        <v>61.267460317460319</v>
      </c>
      <c r="Y534" s="26">
        <f t="shared" si="49"/>
        <v>6.7534678480445684E-2</v>
      </c>
      <c r="Z534" s="428"/>
      <c r="AA534" s="673"/>
      <c r="AB534" s="672"/>
    </row>
    <row r="535" spans="1:28" ht="13.15" customHeight="1" x14ac:dyDescent="0.2">
      <c r="A535" s="265"/>
      <c r="B535" s="405"/>
      <c r="C535" s="448"/>
      <c r="D535" s="266"/>
      <c r="E535" s="266"/>
      <c r="F535" s="182"/>
      <c r="G535" s="24"/>
      <c r="H535" s="241">
        <v>66</v>
      </c>
      <c r="I535" s="22" t="s">
        <v>1817</v>
      </c>
      <c r="J535" s="24">
        <v>630</v>
      </c>
      <c r="K535" s="371">
        <v>37.800000000000004</v>
      </c>
      <c r="L535" s="371">
        <v>17.142857142857142</v>
      </c>
      <c r="M535" s="371">
        <v>52.5</v>
      </c>
      <c r="N535" s="21"/>
      <c r="O535" s="25">
        <f t="shared" si="52"/>
        <v>35.814285714285717</v>
      </c>
      <c r="P535" s="26">
        <f t="shared" si="53"/>
        <v>3.9477828168304363E-2</v>
      </c>
      <c r="Q535" s="26"/>
      <c r="R535" s="28" t="s">
        <v>1471</v>
      </c>
      <c r="S535" s="24">
        <v>630</v>
      </c>
      <c r="T535" s="371">
        <v>0</v>
      </c>
      <c r="U535" s="371">
        <v>0</v>
      </c>
      <c r="V535" s="371">
        <v>0</v>
      </c>
      <c r="W535" s="21"/>
      <c r="X535" s="25">
        <f t="shared" si="48"/>
        <v>0</v>
      </c>
      <c r="Y535" s="26">
        <f t="shared" si="49"/>
        <v>0</v>
      </c>
      <c r="Z535" s="428"/>
      <c r="AA535" s="673"/>
      <c r="AB535" s="672"/>
    </row>
    <row r="536" spans="1:28" ht="13.15" customHeight="1" x14ac:dyDescent="0.2">
      <c r="A536" s="265"/>
      <c r="B536" s="405"/>
      <c r="C536" s="448"/>
      <c r="D536" s="266"/>
      <c r="E536" s="266"/>
      <c r="F536" s="182"/>
      <c r="G536" s="24"/>
      <c r="H536" s="241">
        <v>66</v>
      </c>
      <c r="I536" s="22" t="s">
        <v>1472</v>
      </c>
      <c r="J536" s="24">
        <v>630</v>
      </c>
      <c r="K536" s="371">
        <v>0</v>
      </c>
      <c r="L536" s="371">
        <v>0</v>
      </c>
      <c r="M536" s="371">
        <v>0</v>
      </c>
      <c r="N536" s="21"/>
      <c r="O536" s="25">
        <f t="shared" si="52"/>
        <v>0</v>
      </c>
      <c r="P536" s="26">
        <f t="shared" si="53"/>
        <v>0</v>
      </c>
      <c r="Q536" s="26"/>
      <c r="R536" s="33" t="s">
        <v>2760</v>
      </c>
      <c r="S536" s="24">
        <v>630</v>
      </c>
      <c r="T536" s="371">
        <v>0</v>
      </c>
      <c r="U536" s="371">
        <v>0</v>
      </c>
      <c r="V536" s="371">
        <v>0</v>
      </c>
      <c r="W536" s="21"/>
      <c r="X536" s="25">
        <f t="shared" ref="X536:X556" si="55">(T536+U536+V536)/3</f>
        <v>0</v>
      </c>
      <c r="Y536" s="26">
        <f t="shared" ref="Y536:Y556" si="56">X536/S536/1.44</f>
        <v>0</v>
      </c>
      <c r="Z536" s="428"/>
      <c r="AA536" s="673"/>
      <c r="AB536" s="672"/>
    </row>
    <row r="537" spans="1:28" ht="13.15" customHeight="1" x14ac:dyDescent="0.2">
      <c r="A537" s="265"/>
      <c r="B537" s="405"/>
      <c r="C537" s="448"/>
      <c r="D537" s="266"/>
      <c r="E537" s="266"/>
      <c r="F537" s="182"/>
      <c r="G537" s="24"/>
      <c r="H537" s="241">
        <v>66</v>
      </c>
      <c r="I537" s="23" t="s">
        <v>2759</v>
      </c>
      <c r="J537" s="24">
        <v>630</v>
      </c>
      <c r="K537" s="371">
        <v>65.100000000000009</v>
      </c>
      <c r="L537" s="371">
        <v>68.571428571428569</v>
      </c>
      <c r="M537" s="371">
        <v>53.550000000000004</v>
      </c>
      <c r="N537" s="21"/>
      <c r="O537" s="25">
        <f t="shared" si="52"/>
        <v>62.407142857142865</v>
      </c>
      <c r="P537" s="26">
        <f t="shared" si="53"/>
        <v>6.8790942302847075E-2</v>
      </c>
      <c r="Q537" s="26"/>
      <c r="R537" s="28" t="s">
        <v>2761</v>
      </c>
      <c r="S537" s="24">
        <v>630</v>
      </c>
      <c r="T537" s="371">
        <v>0</v>
      </c>
      <c r="U537" s="371">
        <v>4.2</v>
      </c>
      <c r="V537" s="371">
        <v>8.4</v>
      </c>
      <c r="W537" s="21"/>
      <c r="X537" s="25">
        <f t="shared" si="55"/>
        <v>4.2</v>
      </c>
      <c r="Y537" s="26">
        <f t="shared" si="56"/>
        <v>4.6296296296296302E-3</v>
      </c>
      <c r="Z537" s="428"/>
      <c r="AA537" s="673"/>
      <c r="AB537" s="672"/>
    </row>
    <row r="538" spans="1:28" ht="13.15" customHeight="1" x14ac:dyDescent="0.2">
      <c r="A538" s="265"/>
      <c r="B538" s="405"/>
      <c r="C538" s="448"/>
      <c r="D538" s="266"/>
      <c r="E538" s="266"/>
      <c r="F538" s="182"/>
      <c r="G538" s="24"/>
      <c r="H538" s="241">
        <v>66</v>
      </c>
      <c r="I538" s="22" t="s">
        <v>3807</v>
      </c>
      <c r="J538" s="24">
        <v>630</v>
      </c>
      <c r="K538" s="371">
        <v>63</v>
      </c>
      <c r="L538" s="371">
        <v>48.571428571428569</v>
      </c>
      <c r="M538" s="371">
        <v>40.950000000000003</v>
      </c>
      <c r="N538" s="21"/>
      <c r="O538" s="25">
        <f t="shared" si="52"/>
        <v>50.840476190476188</v>
      </c>
      <c r="P538" s="26">
        <f t="shared" si="53"/>
        <v>5.6041089275216262E-2</v>
      </c>
      <c r="Q538" s="26"/>
      <c r="R538" s="28" t="s">
        <v>3807</v>
      </c>
      <c r="S538" s="24">
        <v>630</v>
      </c>
      <c r="T538" s="371">
        <v>100.95238095238095</v>
      </c>
      <c r="U538" s="371">
        <v>75.600000000000009</v>
      </c>
      <c r="V538" s="371">
        <v>71.400000000000006</v>
      </c>
      <c r="W538" s="21"/>
      <c r="X538" s="25">
        <f t="shared" si="55"/>
        <v>82.650793650793659</v>
      </c>
      <c r="Y538" s="26">
        <f t="shared" si="56"/>
        <v>9.1105372190028289E-2</v>
      </c>
      <c r="Z538" s="428"/>
      <c r="AA538" s="673"/>
      <c r="AB538" s="672"/>
    </row>
    <row r="539" spans="1:28" ht="13.15" customHeight="1" x14ac:dyDescent="0.2">
      <c r="A539" s="265"/>
      <c r="B539" s="405"/>
      <c r="C539" s="448"/>
      <c r="D539" s="266"/>
      <c r="E539" s="266"/>
      <c r="F539" s="182"/>
      <c r="G539" s="24"/>
      <c r="H539" s="241">
        <v>66</v>
      </c>
      <c r="I539" s="23" t="s">
        <v>134</v>
      </c>
      <c r="J539" s="24">
        <v>630</v>
      </c>
      <c r="K539" s="371">
        <v>11.55</v>
      </c>
      <c r="L539" s="371">
        <v>23.80952380952381</v>
      </c>
      <c r="M539" s="371">
        <v>0</v>
      </c>
      <c r="N539" s="21"/>
      <c r="O539" s="25">
        <f t="shared" si="52"/>
        <v>11.786507936507936</v>
      </c>
      <c r="P539" s="26">
        <f t="shared" si="53"/>
        <v>1.2992182469695697E-2</v>
      </c>
      <c r="Q539" s="26"/>
      <c r="R539" s="28" t="s">
        <v>135</v>
      </c>
      <c r="S539" s="24">
        <v>630</v>
      </c>
      <c r="T539" s="371">
        <v>63.80952380952381</v>
      </c>
      <c r="U539" s="371">
        <v>54.6</v>
      </c>
      <c r="V539" s="371">
        <v>69.3</v>
      </c>
      <c r="W539" s="21"/>
      <c r="X539" s="25">
        <f t="shared" si="55"/>
        <v>62.569841269841277</v>
      </c>
      <c r="Y539" s="26">
        <f t="shared" si="56"/>
        <v>6.8970283586685707E-2</v>
      </c>
      <c r="Z539" s="428"/>
      <c r="AA539" s="673"/>
      <c r="AB539" s="672"/>
    </row>
    <row r="540" spans="1:28" ht="13.15" customHeight="1" x14ac:dyDescent="0.2">
      <c r="A540" s="265"/>
      <c r="B540" s="405"/>
      <c r="C540" s="448"/>
      <c r="D540" s="266"/>
      <c r="E540" s="266"/>
      <c r="F540" s="182"/>
      <c r="G540" s="24"/>
      <c r="H540" s="241">
        <v>66</v>
      </c>
      <c r="I540" s="22" t="s">
        <v>2179</v>
      </c>
      <c r="J540" s="24">
        <v>630</v>
      </c>
      <c r="K540" s="371">
        <v>42</v>
      </c>
      <c r="L540" s="371">
        <v>48.571428571428569</v>
      </c>
      <c r="M540" s="371">
        <v>19.95</v>
      </c>
      <c r="N540" s="21"/>
      <c r="O540" s="25">
        <f t="shared" si="52"/>
        <v>36.840476190476188</v>
      </c>
      <c r="P540" s="26">
        <f t="shared" si="53"/>
        <v>4.0608990509784157E-2</v>
      </c>
      <c r="Q540" s="26"/>
      <c r="R540" s="28" t="s">
        <v>1549</v>
      </c>
      <c r="S540" s="24">
        <v>630</v>
      </c>
      <c r="T540" s="371">
        <v>25.714285714285712</v>
      </c>
      <c r="U540" s="371">
        <v>30.450000000000003</v>
      </c>
      <c r="V540" s="371">
        <v>18.900000000000002</v>
      </c>
      <c r="W540" s="21"/>
      <c r="X540" s="25">
        <f t="shared" si="55"/>
        <v>25.021428571428572</v>
      </c>
      <c r="Y540" s="26">
        <f t="shared" si="56"/>
        <v>2.758093978332074E-2</v>
      </c>
      <c r="Z540" s="428"/>
      <c r="AA540" s="673"/>
      <c r="AB540" s="672"/>
    </row>
    <row r="541" spans="1:28" ht="13.15" customHeight="1" x14ac:dyDescent="0.2">
      <c r="A541" s="265"/>
      <c r="B541" s="405"/>
      <c r="C541" s="448"/>
      <c r="D541" s="266"/>
      <c r="E541" s="266"/>
      <c r="F541" s="182"/>
      <c r="G541" s="24"/>
      <c r="H541" s="241">
        <v>66</v>
      </c>
      <c r="I541" s="22" t="s">
        <v>3806</v>
      </c>
      <c r="J541" s="24">
        <v>630</v>
      </c>
      <c r="K541" s="371">
        <v>35.700000000000003</v>
      </c>
      <c r="L541" s="371">
        <v>19.047619047619047</v>
      </c>
      <c r="M541" s="371">
        <v>24.150000000000002</v>
      </c>
      <c r="N541" s="21"/>
      <c r="O541" s="25">
        <f t="shared" si="52"/>
        <v>26.299206349206354</v>
      </c>
      <c r="P541" s="26">
        <f t="shared" si="53"/>
        <v>2.8989424988102246E-2</v>
      </c>
      <c r="Q541" s="26"/>
      <c r="R541" s="28" t="s">
        <v>1199</v>
      </c>
      <c r="S541" s="24">
        <v>630</v>
      </c>
      <c r="T541" s="371">
        <v>18.095238095238095</v>
      </c>
      <c r="U541" s="371">
        <v>17.850000000000001</v>
      </c>
      <c r="V541" s="371">
        <v>10.5</v>
      </c>
      <c r="W541" s="21"/>
      <c r="X541" s="25">
        <f t="shared" si="55"/>
        <v>15.481746031746033</v>
      </c>
      <c r="Y541" s="26">
        <f t="shared" si="56"/>
        <v>1.7065416701660091E-2</v>
      </c>
      <c r="Z541" s="428"/>
      <c r="AA541" s="673"/>
      <c r="AB541" s="672"/>
    </row>
    <row r="542" spans="1:28" ht="13.15" customHeight="1" x14ac:dyDescent="0.2">
      <c r="A542" s="265"/>
      <c r="B542" s="405"/>
      <c r="C542" s="448"/>
      <c r="D542" s="266"/>
      <c r="E542" s="266"/>
      <c r="F542" s="182"/>
      <c r="G542" s="24"/>
      <c r="H542" s="241">
        <v>66</v>
      </c>
      <c r="I542" s="22" t="s">
        <v>136</v>
      </c>
      <c r="J542" s="24">
        <v>630</v>
      </c>
      <c r="K542" s="371">
        <v>13.65</v>
      </c>
      <c r="L542" s="371">
        <v>9.5238095238095237</v>
      </c>
      <c r="M542" s="371">
        <v>1.05</v>
      </c>
      <c r="N542" s="21"/>
      <c r="O542" s="25">
        <f t="shared" si="52"/>
        <v>8.0746031746031743</v>
      </c>
      <c r="P542" s="26">
        <f t="shared" si="53"/>
        <v>8.9005766915819812E-3</v>
      </c>
      <c r="Q542" s="26"/>
      <c r="R542" s="28" t="s">
        <v>137</v>
      </c>
      <c r="S542" s="24">
        <v>630</v>
      </c>
      <c r="T542" s="371">
        <v>11.428571428571429</v>
      </c>
      <c r="U542" s="371">
        <v>1.05</v>
      </c>
      <c r="V542" s="371">
        <v>5.25</v>
      </c>
      <c r="W542" s="21"/>
      <c r="X542" s="25">
        <f t="shared" si="55"/>
        <v>5.909523809523809</v>
      </c>
      <c r="Y542" s="26">
        <f t="shared" si="56"/>
        <v>6.5140253632317117E-3</v>
      </c>
      <c r="Z542" s="428"/>
      <c r="AA542" s="673"/>
      <c r="AB542" s="672"/>
    </row>
    <row r="543" spans="1:28" ht="13.15" customHeight="1" x14ac:dyDescent="0.2">
      <c r="A543" s="265"/>
      <c r="B543" s="405"/>
      <c r="C543" s="448"/>
      <c r="D543" s="266"/>
      <c r="E543" s="266"/>
      <c r="F543" s="182"/>
      <c r="G543" s="24"/>
      <c r="H543" s="241">
        <v>66</v>
      </c>
      <c r="I543" s="22" t="s">
        <v>138</v>
      </c>
      <c r="J543" s="24">
        <v>630</v>
      </c>
      <c r="K543" s="371">
        <v>1.05</v>
      </c>
      <c r="L543" s="371">
        <v>1.9047619047619047</v>
      </c>
      <c r="M543" s="371">
        <v>1.05</v>
      </c>
      <c r="N543" s="21"/>
      <c r="O543" s="25">
        <f t="shared" si="52"/>
        <v>1.3349206349206348</v>
      </c>
      <c r="P543" s="26">
        <f t="shared" si="53"/>
        <v>1.4714733630077543E-3</v>
      </c>
      <c r="Q543" s="26"/>
      <c r="R543" s="28" t="s">
        <v>139</v>
      </c>
      <c r="S543" s="24">
        <v>630</v>
      </c>
      <c r="T543" s="371">
        <v>15.238095238095237</v>
      </c>
      <c r="U543" s="371">
        <v>15.75</v>
      </c>
      <c r="V543" s="371">
        <v>31.5</v>
      </c>
      <c r="W543" s="21"/>
      <c r="X543" s="25">
        <f t="shared" si="55"/>
        <v>20.829365079365079</v>
      </c>
      <c r="Y543" s="26">
        <f t="shared" si="56"/>
        <v>2.2960058509000306E-2</v>
      </c>
      <c r="Z543" s="428"/>
      <c r="AA543" s="673"/>
      <c r="AB543" s="672"/>
    </row>
    <row r="544" spans="1:28" ht="13.15" customHeight="1" x14ac:dyDescent="0.2">
      <c r="A544" s="265"/>
      <c r="B544" s="405"/>
      <c r="C544" s="448"/>
      <c r="D544" s="266"/>
      <c r="E544" s="266"/>
      <c r="F544" s="182"/>
      <c r="G544" s="24"/>
      <c r="H544" s="241">
        <v>66</v>
      </c>
      <c r="I544" s="23" t="s">
        <v>140</v>
      </c>
      <c r="J544" s="24">
        <v>630</v>
      </c>
      <c r="K544" s="371">
        <v>2.1</v>
      </c>
      <c r="L544" s="371">
        <v>1.9047619047619047</v>
      </c>
      <c r="M544" s="371">
        <v>4.2</v>
      </c>
      <c r="N544" s="21"/>
      <c r="O544" s="25">
        <f t="shared" si="52"/>
        <v>2.7349206349206354</v>
      </c>
      <c r="P544" s="26">
        <f t="shared" si="53"/>
        <v>3.0146832395509652E-3</v>
      </c>
      <c r="Q544" s="26"/>
      <c r="R544" s="28" t="s">
        <v>141</v>
      </c>
      <c r="S544" s="24">
        <v>630</v>
      </c>
      <c r="T544" s="371">
        <v>10.476190476190476</v>
      </c>
      <c r="U544" s="371">
        <v>11.55</v>
      </c>
      <c r="V544" s="371">
        <v>3.1500000000000004</v>
      </c>
      <c r="W544" s="21"/>
      <c r="X544" s="25">
        <f t="shared" si="55"/>
        <v>8.3920634920634924</v>
      </c>
      <c r="Y544" s="26">
        <f t="shared" si="56"/>
        <v>9.2505109039500572E-3</v>
      </c>
      <c r="Z544" s="428"/>
      <c r="AA544" s="673"/>
      <c r="AB544" s="672"/>
    </row>
    <row r="545" spans="1:28" ht="13.15" customHeight="1" x14ac:dyDescent="0.2">
      <c r="A545" s="265"/>
      <c r="B545" s="405"/>
      <c r="C545" s="448"/>
      <c r="D545" s="266"/>
      <c r="E545" s="266"/>
      <c r="F545" s="182"/>
      <c r="G545" s="24"/>
      <c r="H545" s="241">
        <v>66</v>
      </c>
      <c r="I545" s="22" t="s">
        <v>2180</v>
      </c>
      <c r="J545" s="24">
        <v>630</v>
      </c>
      <c r="K545" s="371">
        <v>9.4500000000000011</v>
      </c>
      <c r="L545" s="371">
        <v>23.80952380952381</v>
      </c>
      <c r="M545" s="371">
        <v>23.1</v>
      </c>
      <c r="N545" s="21"/>
      <c r="O545" s="25">
        <f t="shared" si="52"/>
        <v>18.786507936507938</v>
      </c>
      <c r="P545" s="26">
        <f t="shared" si="53"/>
        <v>2.0708231852411749E-2</v>
      </c>
      <c r="Q545" s="26"/>
      <c r="R545" s="28" t="s">
        <v>1818</v>
      </c>
      <c r="S545" s="24">
        <v>630</v>
      </c>
      <c r="T545" s="371">
        <v>59.047619047619044</v>
      </c>
      <c r="U545" s="371">
        <v>65.100000000000009</v>
      </c>
      <c r="V545" s="371">
        <v>67.2</v>
      </c>
      <c r="W545" s="21"/>
      <c r="X545" s="25">
        <f t="shared" si="55"/>
        <v>63.782539682539685</v>
      </c>
      <c r="Y545" s="26">
        <f t="shared" si="56"/>
        <v>7.0307032277931752E-2</v>
      </c>
      <c r="Z545" s="428"/>
      <c r="AA545" s="673"/>
      <c r="AB545" s="672"/>
    </row>
    <row r="546" spans="1:28" ht="13.9" customHeight="1" thickBot="1" x14ac:dyDescent="0.25">
      <c r="A546" s="267"/>
      <c r="B546" s="406"/>
      <c r="C546" s="449"/>
      <c r="D546" s="268"/>
      <c r="E546" s="269"/>
      <c r="F546" s="184"/>
      <c r="G546" s="70"/>
      <c r="H546" s="242">
        <v>66</v>
      </c>
      <c r="I546" s="76" t="s">
        <v>1998</v>
      </c>
      <c r="J546" s="70">
        <v>630</v>
      </c>
      <c r="K546" s="559">
        <v>47.25</v>
      </c>
      <c r="L546" s="559">
        <v>42.857142857142854</v>
      </c>
      <c r="M546" s="559">
        <v>50.400000000000006</v>
      </c>
      <c r="N546" s="72"/>
      <c r="O546" s="73">
        <f t="shared" si="52"/>
        <v>46.835714285714289</v>
      </c>
      <c r="P546" s="74">
        <f t="shared" si="53"/>
        <v>5.1626669186192999E-2</v>
      </c>
      <c r="Q546" s="74"/>
      <c r="R546" s="75" t="s">
        <v>1819</v>
      </c>
      <c r="S546" s="70">
        <v>630</v>
      </c>
      <c r="T546" s="559">
        <v>13.333333333333332</v>
      </c>
      <c r="U546" s="559">
        <v>15.75</v>
      </c>
      <c r="V546" s="559">
        <v>13.65</v>
      </c>
      <c r="W546" s="72"/>
      <c r="X546" s="73">
        <f t="shared" si="55"/>
        <v>14.244444444444445</v>
      </c>
      <c r="Y546" s="74">
        <f t="shared" si="56"/>
        <v>1.5701548108955517E-2</v>
      </c>
      <c r="Z546" s="646"/>
      <c r="AA546" s="676"/>
      <c r="AB546" s="674"/>
    </row>
    <row r="547" spans="1:28" s="7" customFormat="1" ht="13.9" customHeight="1" x14ac:dyDescent="0.2">
      <c r="A547" s="260">
        <v>43040</v>
      </c>
      <c r="B547" s="403">
        <v>0.85763888888888884</v>
      </c>
      <c r="C547" s="454">
        <v>-2</v>
      </c>
      <c r="D547" s="263">
        <f>(MAX(K547:M547))/J547/1.44</f>
        <v>0.49550684471319395</v>
      </c>
      <c r="E547" s="264">
        <f>(MAX(T547:V547))/S547/1.44</f>
        <v>0.40162037037037041</v>
      </c>
      <c r="F547" s="181" t="s">
        <v>1909</v>
      </c>
      <c r="G547" s="69" t="s">
        <v>3136</v>
      </c>
      <c r="H547" s="240">
        <v>67</v>
      </c>
      <c r="I547" s="35" t="s">
        <v>685</v>
      </c>
      <c r="J547" s="34">
        <v>630</v>
      </c>
      <c r="K547" s="367">
        <v>435.75</v>
      </c>
      <c r="L547" s="367">
        <v>449.52380952380952</v>
      </c>
      <c r="M547" s="367">
        <v>417.90000000000003</v>
      </c>
      <c r="N547" s="36" t="s">
        <v>3944</v>
      </c>
      <c r="O547" s="37">
        <f t="shared" ref="O547:O554" si="57">(K547+L547+M547)/3</f>
        <v>434.39126984126983</v>
      </c>
      <c r="P547" s="38">
        <f t="shared" si="53"/>
        <v>0.4788263556451387</v>
      </c>
      <c r="Q547" s="39" t="s">
        <v>495</v>
      </c>
      <c r="R547" s="40" t="s">
        <v>686</v>
      </c>
      <c r="S547" s="34">
        <v>630</v>
      </c>
      <c r="T547" s="367">
        <v>287.61904761904759</v>
      </c>
      <c r="U547" s="367">
        <v>322.35000000000002</v>
      </c>
      <c r="V547" s="367">
        <v>364.35</v>
      </c>
      <c r="W547" s="36" t="s">
        <v>4013</v>
      </c>
      <c r="X547" s="37">
        <f t="shared" si="55"/>
        <v>324.77301587301588</v>
      </c>
      <c r="Y547" s="38">
        <f t="shared" si="56"/>
        <v>0.35799494694997347</v>
      </c>
      <c r="Z547" s="653" t="s">
        <v>495</v>
      </c>
      <c r="AA547" s="672">
        <f>P547+Y547</f>
        <v>0.83682130259511212</v>
      </c>
      <c r="AB547" s="672">
        <f t="shared" si="54"/>
        <v>136.72743055555557</v>
      </c>
    </row>
    <row r="548" spans="1:28" ht="13.15" customHeight="1" x14ac:dyDescent="0.2">
      <c r="A548" s="265"/>
      <c r="B548" s="405"/>
      <c r="C548" s="448"/>
      <c r="D548" s="266"/>
      <c r="E548" s="266"/>
      <c r="F548" s="182"/>
      <c r="G548" s="24"/>
      <c r="H548" s="241">
        <v>67</v>
      </c>
      <c r="I548" s="23" t="s">
        <v>2773</v>
      </c>
      <c r="J548" s="24">
        <v>630</v>
      </c>
      <c r="K548" s="371">
        <v>1.05</v>
      </c>
      <c r="L548" s="371">
        <v>0</v>
      </c>
      <c r="M548" s="371">
        <v>0</v>
      </c>
      <c r="N548" s="21"/>
      <c r="O548" s="25">
        <f t="shared" si="57"/>
        <v>0.35000000000000003</v>
      </c>
      <c r="P548" s="26">
        <f t="shared" si="53"/>
        <v>3.858024691358025E-4</v>
      </c>
      <c r="Q548" s="26"/>
      <c r="R548" s="33" t="s">
        <v>3382</v>
      </c>
      <c r="S548" s="24">
        <v>630</v>
      </c>
      <c r="T548" s="371">
        <v>0.95238095238095233</v>
      </c>
      <c r="U548" s="371">
        <v>2.1</v>
      </c>
      <c r="V548" s="371">
        <v>0</v>
      </c>
      <c r="W548" s="21"/>
      <c r="X548" s="25">
        <f t="shared" si="55"/>
        <v>1.0174603174603174</v>
      </c>
      <c r="Y548" s="26">
        <f t="shared" si="56"/>
        <v>1.1215391506396797E-3</v>
      </c>
      <c r="Z548" s="428"/>
      <c r="AA548" s="673"/>
      <c r="AB548" s="672"/>
    </row>
    <row r="549" spans="1:28" ht="13.15" customHeight="1" x14ac:dyDescent="0.2">
      <c r="A549" s="265"/>
      <c r="B549" s="405"/>
      <c r="C549" s="448"/>
      <c r="D549" s="266"/>
      <c r="E549" s="266"/>
      <c r="F549" s="182"/>
      <c r="G549" s="24"/>
      <c r="H549" s="241">
        <v>67</v>
      </c>
      <c r="I549" s="23" t="s">
        <v>461</v>
      </c>
      <c r="J549" s="24">
        <v>630</v>
      </c>
      <c r="K549" s="371">
        <v>43.050000000000004</v>
      </c>
      <c r="L549" s="371">
        <v>50.476190476190474</v>
      </c>
      <c r="M549" s="371">
        <v>31.5</v>
      </c>
      <c r="N549" s="21"/>
      <c r="O549" s="25">
        <f t="shared" si="57"/>
        <v>41.675396825396824</v>
      </c>
      <c r="P549" s="26">
        <f t="shared" si="53"/>
        <v>4.5938488564149935E-2</v>
      </c>
      <c r="Q549" s="26"/>
      <c r="R549" s="33" t="s">
        <v>2535</v>
      </c>
      <c r="S549" s="24">
        <v>630</v>
      </c>
      <c r="T549" s="371">
        <v>68.571428571428569</v>
      </c>
      <c r="U549" s="371">
        <v>66.150000000000006</v>
      </c>
      <c r="V549" s="371">
        <v>85.05</v>
      </c>
      <c r="W549" s="21"/>
      <c r="X549" s="25">
        <f t="shared" si="55"/>
        <v>73.257142857142867</v>
      </c>
      <c r="Y549" s="26">
        <f t="shared" si="56"/>
        <v>8.0750818846056949E-2</v>
      </c>
      <c r="Z549" s="428"/>
      <c r="AA549" s="673"/>
      <c r="AB549" s="672"/>
    </row>
    <row r="550" spans="1:28" ht="13.15" customHeight="1" x14ac:dyDescent="0.2">
      <c r="A550" s="265"/>
      <c r="B550" s="405"/>
      <c r="C550" s="448"/>
      <c r="D550" s="266"/>
      <c r="E550" s="266"/>
      <c r="F550" s="182"/>
      <c r="G550" s="24"/>
      <c r="H550" s="241">
        <v>67</v>
      </c>
      <c r="I550" s="23" t="s">
        <v>2774</v>
      </c>
      <c r="J550" s="24">
        <v>630</v>
      </c>
      <c r="K550" s="371">
        <v>15.75</v>
      </c>
      <c r="L550" s="371">
        <v>13.333333333333332</v>
      </c>
      <c r="M550" s="371">
        <v>22.05</v>
      </c>
      <c r="N550" s="21"/>
      <c r="O550" s="25">
        <f t="shared" si="57"/>
        <v>17.044444444444444</v>
      </c>
      <c r="P550" s="26">
        <f t="shared" si="53"/>
        <v>1.8787967862041937E-2</v>
      </c>
      <c r="Q550" s="26"/>
      <c r="R550" s="33" t="s">
        <v>3384</v>
      </c>
      <c r="S550" s="24">
        <v>630</v>
      </c>
      <c r="T550" s="371">
        <v>37.142857142857139</v>
      </c>
      <c r="U550" s="371">
        <v>35.700000000000003</v>
      </c>
      <c r="V550" s="371">
        <v>35.700000000000003</v>
      </c>
      <c r="W550" s="21"/>
      <c r="X550" s="25">
        <f t="shared" si="55"/>
        <v>36.180952380952384</v>
      </c>
      <c r="Y550" s="26">
        <f t="shared" si="56"/>
        <v>3.9882002183589491E-2</v>
      </c>
      <c r="Z550" s="428"/>
      <c r="AA550" s="673"/>
      <c r="AB550" s="672"/>
    </row>
    <row r="551" spans="1:28" ht="13.15" customHeight="1" x14ac:dyDescent="0.2">
      <c r="A551" s="265"/>
      <c r="B551" s="405"/>
      <c r="C551" s="448"/>
      <c r="D551" s="266"/>
      <c r="E551" s="266"/>
      <c r="F551" s="182"/>
      <c r="G551" s="24"/>
      <c r="H551" s="241">
        <v>67</v>
      </c>
      <c r="I551" s="23" t="s">
        <v>2533</v>
      </c>
      <c r="J551" s="24">
        <v>630</v>
      </c>
      <c r="K551" s="371">
        <v>147</v>
      </c>
      <c r="L551" s="371">
        <v>115.23809523809523</v>
      </c>
      <c r="M551" s="371">
        <v>122.85000000000001</v>
      </c>
      <c r="N551" s="21"/>
      <c r="O551" s="25">
        <f t="shared" si="57"/>
        <v>128.36269841269842</v>
      </c>
      <c r="P551" s="26">
        <f t="shared" si="53"/>
        <v>0.14149327426443831</v>
      </c>
      <c r="Q551" s="26"/>
      <c r="R551" s="33" t="s">
        <v>3383</v>
      </c>
      <c r="S551" s="24">
        <v>630</v>
      </c>
      <c r="T551" s="371">
        <v>0</v>
      </c>
      <c r="U551" s="371">
        <v>3.1500000000000004</v>
      </c>
      <c r="V551" s="371">
        <v>10.5</v>
      </c>
      <c r="W551" s="21"/>
      <c r="X551" s="25">
        <f t="shared" si="55"/>
        <v>4.55</v>
      </c>
      <c r="Y551" s="26">
        <f t="shared" si="56"/>
        <v>5.0154320987654318E-3</v>
      </c>
      <c r="Z551" s="428"/>
      <c r="AA551" s="673"/>
      <c r="AB551" s="672"/>
    </row>
    <row r="552" spans="1:28" ht="13.15" customHeight="1" x14ac:dyDescent="0.2">
      <c r="A552" s="265"/>
      <c r="B552" s="405"/>
      <c r="C552" s="448"/>
      <c r="D552" s="266"/>
      <c r="E552" s="266"/>
      <c r="F552" s="182"/>
      <c r="G552" s="24"/>
      <c r="H552" s="241">
        <v>67</v>
      </c>
      <c r="I552" s="22" t="s">
        <v>8</v>
      </c>
      <c r="J552" s="24">
        <v>630</v>
      </c>
      <c r="K552" s="371">
        <v>0</v>
      </c>
      <c r="L552" s="371">
        <v>0</v>
      </c>
      <c r="M552" s="371">
        <v>0</v>
      </c>
      <c r="N552" s="21"/>
      <c r="O552" s="25">
        <f t="shared" si="57"/>
        <v>0</v>
      </c>
      <c r="P552" s="26">
        <f t="shared" si="53"/>
        <v>0</v>
      </c>
      <c r="Q552" s="26"/>
      <c r="R552" s="33" t="s">
        <v>1165</v>
      </c>
      <c r="S552" s="24">
        <v>630</v>
      </c>
      <c r="T552" s="371">
        <v>0</v>
      </c>
      <c r="U552" s="371">
        <v>0</v>
      </c>
      <c r="V552" s="371">
        <v>1.05</v>
      </c>
      <c r="W552" s="21"/>
      <c r="X552" s="25">
        <f t="shared" si="55"/>
        <v>0.35000000000000003</v>
      </c>
      <c r="Y552" s="26">
        <f t="shared" si="56"/>
        <v>3.858024691358025E-4</v>
      </c>
      <c r="Z552" s="428"/>
      <c r="AA552" s="673"/>
      <c r="AB552" s="672"/>
    </row>
    <row r="553" spans="1:28" ht="13.15" customHeight="1" x14ac:dyDescent="0.2">
      <c r="A553" s="265"/>
      <c r="B553" s="405"/>
      <c r="C553" s="448"/>
      <c r="D553" s="266"/>
      <c r="E553" s="266"/>
      <c r="F553" s="182"/>
      <c r="G553" s="24"/>
      <c r="H553" s="241">
        <v>67</v>
      </c>
      <c r="I553" s="23" t="s">
        <v>2534</v>
      </c>
      <c r="J553" s="24">
        <v>630</v>
      </c>
      <c r="K553" s="371">
        <v>72.45</v>
      </c>
      <c r="L553" s="371">
        <v>75.238095238095241</v>
      </c>
      <c r="M553" s="371">
        <v>66.150000000000006</v>
      </c>
      <c r="N553" s="21"/>
      <c r="O553" s="25">
        <f t="shared" si="57"/>
        <v>71.279365079365078</v>
      </c>
      <c r="P553" s="26">
        <f t="shared" si="53"/>
        <v>7.8570728703003828E-2</v>
      </c>
      <c r="Q553" s="26"/>
      <c r="R553" s="33" t="s">
        <v>1166</v>
      </c>
      <c r="S553" s="24">
        <v>630</v>
      </c>
      <c r="T553" s="371">
        <v>0.95238095238095233</v>
      </c>
      <c r="U553" s="371">
        <v>0</v>
      </c>
      <c r="V553" s="371">
        <v>0</v>
      </c>
      <c r="W553" s="21"/>
      <c r="X553" s="25">
        <f t="shared" si="55"/>
        <v>0.31746031746031744</v>
      </c>
      <c r="Y553" s="26">
        <f t="shared" si="56"/>
        <v>3.4993421236807477E-4</v>
      </c>
      <c r="Z553" s="428"/>
      <c r="AA553" s="673"/>
      <c r="AB553" s="672"/>
    </row>
    <row r="554" spans="1:28" ht="13.15" customHeight="1" x14ac:dyDescent="0.2">
      <c r="A554" s="265"/>
      <c r="B554" s="405"/>
      <c r="C554" s="448"/>
      <c r="D554" s="266"/>
      <c r="E554" s="266"/>
      <c r="F554" s="182"/>
      <c r="G554" s="24"/>
      <c r="H554" s="241">
        <v>67</v>
      </c>
      <c r="I554" s="22" t="s">
        <v>9</v>
      </c>
      <c r="J554" s="24">
        <v>630</v>
      </c>
      <c r="K554" s="371">
        <v>75.600000000000009</v>
      </c>
      <c r="L554" s="371">
        <v>119.04761904761904</v>
      </c>
      <c r="M554" s="371">
        <v>52.5</v>
      </c>
      <c r="N554" s="21"/>
      <c r="O554" s="25">
        <f t="shared" si="57"/>
        <v>82.382539682539687</v>
      </c>
      <c r="P554" s="26">
        <f t="shared" si="53"/>
        <v>9.0809677780577261E-2</v>
      </c>
      <c r="Q554" s="26"/>
      <c r="R554" s="33" t="s">
        <v>2536</v>
      </c>
      <c r="S554" s="24">
        <v>630</v>
      </c>
      <c r="T554" s="371">
        <v>74.285714285714278</v>
      </c>
      <c r="U554" s="371">
        <v>106.05000000000001</v>
      </c>
      <c r="V554" s="371">
        <v>105</v>
      </c>
      <c r="W554" s="21"/>
      <c r="X554" s="25">
        <f t="shared" si="55"/>
        <v>95.111904761904768</v>
      </c>
      <c r="Y554" s="26">
        <f t="shared" si="56"/>
        <v>0.10484116486100614</v>
      </c>
      <c r="Z554" s="428"/>
      <c r="AA554" s="673"/>
      <c r="AB554" s="672"/>
    </row>
    <row r="555" spans="1:28" ht="13.15" customHeight="1" x14ac:dyDescent="0.2">
      <c r="A555" s="265"/>
      <c r="B555" s="405"/>
      <c r="C555" s="448"/>
      <c r="D555" s="266"/>
      <c r="E555" s="266"/>
      <c r="F555" s="182"/>
      <c r="G555" s="24"/>
      <c r="H555" s="241">
        <v>67</v>
      </c>
      <c r="I555" s="22" t="s">
        <v>2775</v>
      </c>
      <c r="J555" s="24">
        <v>630</v>
      </c>
      <c r="K555" s="371">
        <v>50.400000000000006</v>
      </c>
      <c r="L555" s="371">
        <v>34.285714285714285</v>
      </c>
      <c r="M555" s="371">
        <v>42</v>
      </c>
      <c r="N555" s="21"/>
      <c r="O555" s="25">
        <f t="shared" ref="O555:O564" si="58">(K555+L555+M555)/3</f>
        <v>42.228571428571428</v>
      </c>
      <c r="P555" s="26">
        <f t="shared" si="53"/>
        <v>4.6548248929201307E-2</v>
      </c>
      <c r="Q555" s="26"/>
      <c r="R555" s="28" t="s">
        <v>1167</v>
      </c>
      <c r="S555" s="24">
        <v>630</v>
      </c>
      <c r="T555" s="371">
        <v>29.523809523809522</v>
      </c>
      <c r="U555" s="371">
        <v>8.4</v>
      </c>
      <c r="V555" s="371">
        <v>29.400000000000002</v>
      </c>
      <c r="W555" s="21"/>
      <c r="X555" s="25">
        <f t="shared" si="55"/>
        <v>22.441269841269843</v>
      </c>
      <c r="Y555" s="26">
        <f t="shared" si="56"/>
        <v>2.4736849472299212E-2</v>
      </c>
      <c r="Z555" s="428"/>
      <c r="AA555" s="673"/>
      <c r="AB555" s="672"/>
    </row>
    <row r="556" spans="1:28" ht="13.15" customHeight="1" x14ac:dyDescent="0.2">
      <c r="A556" s="265"/>
      <c r="B556" s="405"/>
      <c r="C556" s="448"/>
      <c r="D556" s="266"/>
      <c r="E556" s="266"/>
      <c r="F556" s="182"/>
      <c r="G556" s="24"/>
      <c r="H556" s="241">
        <v>67</v>
      </c>
      <c r="I556" s="22" t="s">
        <v>1168</v>
      </c>
      <c r="J556" s="24">
        <v>630</v>
      </c>
      <c r="K556" s="371">
        <v>42</v>
      </c>
      <c r="L556" s="371">
        <v>22.857142857142858</v>
      </c>
      <c r="M556" s="371">
        <v>26.25</v>
      </c>
      <c r="N556" s="21"/>
      <c r="O556" s="25">
        <f t="shared" si="58"/>
        <v>30.36904761904762</v>
      </c>
      <c r="P556" s="26">
        <f t="shared" si="53"/>
        <v>3.3475581590660962E-2</v>
      </c>
      <c r="Q556" s="26"/>
      <c r="R556" s="28" t="s">
        <v>1528</v>
      </c>
      <c r="S556" s="24">
        <v>630</v>
      </c>
      <c r="T556" s="371">
        <v>70.476190476190467</v>
      </c>
      <c r="U556" s="371">
        <v>86.100000000000009</v>
      </c>
      <c r="V556" s="371">
        <v>93.45</v>
      </c>
      <c r="W556" s="21"/>
      <c r="X556" s="25">
        <f t="shared" si="55"/>
        <v>83.342063492063502</v>
      </c>
      <c r="Y556" s="26">
        <f t="shared" si="56"/>
        <v>9.1867353937459775E-2</v>
      </c>
      <c r="Z556" s="428"/>
      <c r="AA556" s="673"/>
      <c r="AB556" s="672"/>
    </row>
    <row r="557" spans="1:28" ht="13.9" customHeight="1" thickBot="1" x14ac:dyDescent="0.25">
      <c r="A557" s="267"/>
      <c r="B557" s="406"/>
      <c r="C557" s="449"/>
      <c r="D557" s="268"/>
      <c r="E557" s="269"/>
      <c r="F557" s="184"/>
      <c r="G557" s="70"/>
      <c r="H557" s="242">
        <v>67</v>
      </c>
      <c r="I557" s="76" t="s">
        <v>611</v>
      </c>
      <c r="J557" s="70">
        <v>630</v>
      </c>
      <c r="K557" s="559">
        <v>14.700000000000001</v>
      </c>
      <c r="L557" s="559">
        <v>15.238095238095237</v>
      </c>
      <c r="M557" s="559">
        <v>39.9</v>
      </c>
      <c r="N557" s="72"/>
      <c r="O557" s="73">
        <f t="shared" si="58"/>
        <v>23.279365079365078</v>
      </c>
      <c r="P557" s="74">
        <f t="shared" si="53"/>
        <v>2.5660675792950928E-2</v>
      </c>
      <c r="Q557" s="74"/>
      <c r="R557" s="75" t="s">
        <v>611</v>
      </c>
      <c r="S557" s="70">
        <v>630</v>
      </c>
      <c r="T557" s="559">
        <v>0</v>
      </c>
      <c r="U557" s="559">
        <v>0</v>
      </c>
      <c r="V557" s="559">
        <v>0</v>
      </c>
      <c r="W557" s="72"/>
      <c r="X557" s="73"/>
      <c r="Y557" s="74"/>
      <c r="Z557" s="646"/>
      <c r="AA557" s="673"/>
      <c r="AB557" s="672"/>
    </row>
    <row r="558" spans="1:28" s="7" customFormat="1" ht="13.9" customHeight="1" x14ac:dyDescent="0.2">
      <c r="A558" s="260">
        <v>43041</v>
      </c>
      <c r="B558" s="403">
        <v>0.79861111111111116</v>
      </c>
      <c r="C558" s="454">
        <v>-3</v>
      </c>
      <c r="D558" s="263">
        <f>(MAX(K558:M558))/J558/1.44</f>
        <v>0.50529100529100535</v>
      </c>
      <c r="E558" s="264">
        <f>(MAX(T558:V558))/S558/1.44</f>
        <v>0.75925925925925919</v>
      </c>
      <c r="F558" s="181" t="s">
        <v>1909</v>
      </c>
      <c r="G558" s="69" t="s">
        <v>3126</v>
      </c>
      <c r="H558" s="240">
        <v>68</v>
      </c>
      <c r="I558" s="35" t="s">
        <v>685</v>
      </c>
      <c r="J558" s="34">
        <v>250</v>
      </c>
      <c r="K558" s="367">
        <v>175.35</v>
      </c>
      <c r="L558" s="367">
        <v>181.9047619047619</v>
      </c>
      <c r="M558" s="367">
        <v>171.15</v>
      </c>
      <c r="N558" s="36" t="s">
        <v>4013</v>
      </c>
      <c r="O558" s="37">
        <f t="shared" si="58"/>
        <v>176.13492063492063</v>
      </c>
      <c r="P558" s="38">
        <f t="shared" ref="P558:P564" si="59">O558/J558/1.44</f>
        <v>0.48926366843033514</v>
      </c>
      <c r="Q558" s="39" t="s">
        <v>492</v>
      </c>
      <c r="R558" s="40" t="s">
        <v>686</v>
      </c>
      <c r="S558" s="34">
        <v>250</v>
      </c>
      <c r="T558" s="367">
        <v>273.33333333333331</v>
      </c>
      <c r="U558" s="367">
        <v>268.8</v>
      </c>
      <c r="V558" s="367">
        <v>176.4</v>
      </c>
      <c r="W558" s="36" t="s">
        <v>3833</v>
      </c>
      <c r="X558" s="37">
        <f t="shared" ref="X558:X584" si="60">(T558+U558+V558)/3</f>
        <v>239.51111111111109</v>
      </c>
      <c r="Y558" s="38">
        <f t="shared" ref="Y558:Y584" si="61">X558/S558/1.44</f>
        <v>0.66530864197530859</v>
      </c>
      <c r="Z558" s="645" t="s">
        <v>983</v>
      </c>
      <c r="AA558" s="671">
        <f>P558+Y558</f>
        <v>1.1545723104056438</v>
      </c>
      <c r="AB558" s="671">
        <f t="shared" si="54"/>
        <v>0</v>
      </c>
    </row>
    <row r="559" spans="1:28" ht="13.15" customHeight="1" x14ac:dyDescent="0.2">
      <c r="A559" s="265"/>
      <c r="B559" s="405"/>
      <c r="C559" s="448"/>
      <c r="D559" s="266"/>
      <c r="E559" s="266"/>
      <c r="F559" s="182"/>
      <c r="G559" s="24"/>
      <c r="H559" s="241">
        <v>68</v>
      </c>
      <c r="I559" s="23" t="s">
        <v>2268</v>
      </c>
      <c r="J559" s="34">
        <v>250</v>
      </c>
      <c r="K559" s="371">
        <v>9.4500000000000011</v>
      </c>
      <c r="L559" s="371">
        <v>10.476190476190476</v>
      </c>
      <c r="M559" s="371">
        <v>25.200000000000003</v>
      </c>
      <c r="N559" s="21"/>
      <c r="O559" s="25">
        <f t="shared" si="58"/>
        <v>15.042063492063493</v>
      </c>
      <c r="P559" s="26">
        <f t="shared" si="59"/>
        <v>4.1783509700176372E-2</v>
      </c>
      <c r="Q559" s="26"/>
      <c r="R559" s="28" t="s">
        <v>10</v>
      </c>
      <c r="S559" s="34">
        <v>250</v>
      </c>
      <c r="T559" s="371">
        <v>30.476190476190474</v>
      </c>
      <c r="U559" s="371">
        <v>17.850000000000001</v>
      </c>
      <c r="V559" s="371">
        <v>37.800000000000004</v>
      </c>
      <c r="W559" s="21"/>
      <c r="X559" s="25">
        <f t="shared" si="60"/>
        <v>28.708730158730162</v>
      </c>
      <c r="Y559" s="26">
        <f t="shared" si="61"/>
        <v>7.9746472663139348E-2</v>
      </c>
      <c r="Z559" s="428"/>
      <c r="AA559" s="673"/>
      <c r="AB559" s="672"/>
    </row>
    <row r="560" spans="1:28" ht="13.15" customHeight="1" x14ac:dyDescent="0.2">
      <c r="A560" s="265"/>
      <c r="B560" s="405"/>
      <c r="C560" s="448"/>
      <c r="D560" s="266"/>
      <c r="E560" s="266"/>
      <c r="F560" s="182"/>
      <c r="G560" s="24"/>
      <c r="H560" s="241">
        <v>68</v>
      </c>
      <c r="I560" s="22" t="s">
        <v>11</v>
      </c>
      <c r="J560" s="34">
        <v>250</v>
      </c>
      <c r="K560" s="371">
        <v>14.700000000000001</v>
      </c>
      <c r="L560" s="371">
        <v>26.666666666666664</v>
      </c>
      <c r="M560" s="371">
        <v>25.200000000000003</v>
      </c>
      <c r="N560" s="21"/>
      <c r="O560" s="25">
        <f t="shared" si="58"/>
        <v>22.188888888888886</v>
      </c>
      <c r="P560" s="26">
        <f t="shared" si="59"/>
        <v>6.1635802469135796E-2</v>
      </c>
      <c r="Q560" s="26"/>
      <c r="R560" s="28" t="s">
        <v>12</v>
      </c>
      <c r="S560" s="34">
        <v>250</v>
      </c>
      <c r="T560" s="371">
        <v>0</v>
      </c>
      <c r="U560" s="371">
        <v>0</v>
      </c>
      <c r="V560" s="371">
        <v>0</v>
      </c>
      <c r="W560" s="21"/>
      <c r="X560" s="25">
        <f t="shared" si="60"/>
        <v>0</v>
      </c>
      <c r="Y560" s="26">
        <f t="shared" si="61"/>
        <v>0</v>
      </c>
      <c r="Z560" s="428"/>
      <c r="AA560" s="673"/>
      <c r="AB560" s="672"/>
    </row>
    <row r="561" spans="1:28" ht="13.15" customHeight="1" x14ac:dyDescent="0.2">
      <c r="A561" s="265"/>
      <c r="B561" s="405"/>
      <c r="C561" s="448"/>
      <c r="D561" s="266"/>
      <c r="E561" s="266"/>
      <c r="F561" s="182"/>
      <c r="G561" s="24"/>
      <c r="H561" s="241">
        <v>68</v>
      </c>
      <c r="I561" s="22" t="s">
        <v>2799</v>
      </c>
      <c r="J561" s="34">
        <v>250</v>
      </c>
      <c r="K561" s="371">
        <v>13.65</v>
      </c>
      <c r="L561" s="371">
        <v>4.7619047619047619</v>
      </c>
      <c r="M561" s="371">
        <v>0</v>
      </c>
      <c r="N561" s="21"/>
      <c r="O561" s="25">
        <f t="shared" si="58"/>
        <v>6.1373015873015868</v>
      </c>
      <c r="P561" s="26">
        <f t="shared" si="59"/>
        <v>1.7048059964726633E-2</v>
      </c>
      <c r="Q561" s="26"/>
      <c r="R561" s="28" t="s">
        <v>3303</v>
      </c>
      <c r="S561" s="34">
        <v>250</v>
      </c>
      <c r="T561" s="371">
        <v>103.80952380952381</v>
      </c>
      <c r="U561" s="371">
        <v>112.35000000000001</v>
      </c>
      <c r="V561" s="371">
        <v>85.05</v>
      </c>
      <c r="W561" s="21"/>
      <c r="X561" s="25">
        <f t="shared" si="60"/>
        <v>100.40317460317461</v>
      </c>
      <c r="Y561" s="26">
        <f t="shared" si="61"/>
        <v>0.27889770723104057</v>
      </c>
      <c r="Z561" s="428"/>
      <c r="AA561" s="673"/>
      <c r="AB561" s="672"/>
    </row>
    <row r="562" spans="1:28" ht="13.15" customHeight="1" x14ac:dyDescent="0.2">
      <c r="A562" s="265"/>
      <c r="B562" s="405"/>
      <c r="C562" s="448"/>
      <c r="D562" s="266"/>
      <c r="E562" s="266"/>
      <c r="F562" s="182"/>
      <c r="G562" s="24"/>
      <c r="H562" s="241">
        <v>68</v>
      </c>
      <c r="I562" s="22" t="s">
        <v>13</v>
      </c>
      <c r="J562" s="34">
        <v>250</v>
      </c>
      <c r="K562" s="371">
        <v>66.150000000000006</v>
      </c>
      <c r="L562" s="371">
        <v>87.61904761904762</v>
      </c>
      <c r="M562" s="371">
        <v>107.10000000000001</v>
      </c>
      <c r="N562" s="21"/>
      <c r="O562" s="25">
        <f t="shared" si="58"/>
        <v>86.956349206349216</v>
      </c>
      <c r="P562" s="26">
        <f t="shared" si="59"/>
        <v>0.24154541446208116</v>
      </c>
      <c r="Q562" s="26"/>
      <c r="R562" s="28" t="s">
        <v>14</v>
      </c>
      <c r="S562" s="34">
        <v>250</v>
      </c>
      <c r="T562" s="371">
        <v>0</v>
      </c>
      <c r="U562" s="371">
        <v>0</v>
      </c>
      <c r="V562" s="371">
        <v>3.1500000000000004</v>
      </c>
      <c r="W562" s="21"/>
      <c r="X562" s="25">
        <f t="shared" si="60"/>
        <v>1.05</v>
      </c>
      <c r="Y562" s="26">
        <f t="shared" si="61"/>
        <v>2.9166666666666672E-3</v>
      </c>
      <c r="Z562" s="428"/>
      <c r="AA562" s="673"/>
      <c r="AB562" s="672"/>
    </row>
    <row r="563" spans="1:28" ht="13.15" customHeight="1" x14ac:dyDescent="0.2">
      <c r="A563" s="265"/>
      <c r="B563" s="405"/>
      <c r="C563" s="448"/>
      <c r="D563" s="266"/>
      <c r="E563" s="266"/>
      <c r="F563" s="182"/>
      <c r="G563" s="24"/>
      <c r="H563" s="241">
        <v>68</v>
      </c>
      <c r="I563" s="22" t="s">
        <v>15</v>
      </c>
      <c r="J563" s="34">
        <v>250</v>
      </c>
      <c r="K563" s="371">
        <v>0</v>
      </c>
      <c r="L563" s="371">
        <v>0</v>
      </c>
      <c r="M563" s="371">
        <v>0</v>
      </c>
      <c r="N563" s="21"/>
      <c r="O563" s="25">
        <f t="shared" si="58"/>
        <v>0</v>
      </c>
      <c r="P563" s="26">
        <f t="shared" si="59"/>
        <v>0</v>
      </c>
      <c r="Q563" s="26"/>
      <c r="R563" s="28" t="s">
        <v>16</v>
      </c>
      <c r="S563" s="34">
        <v>250</v>
      </c>
      <c r="T563" s="371">
        <v>49.523809523809518</v>
      </c>
      <c r="U563" s="371">
        <v>33.6</v>
      </c>
      <c r="V563" s="371">
        <v>45.15</v>
      </c>
      <c r="W563" s="21"/>
      <c r="X563" s="25">
        <f t="shared" si="60"/>
        <v>42.757936507936506</v>
      </c>
      <c r="Y563" s="26">
        <f t="shared" si="61"/>
        <v>0.11877204585537919</v>
      </c>
      <c r="Z563" s="428"/>
      <c r="AA563" s="673"/>
      <c r="AB563" s="672"/>
    </row>
    <row r="564" spans="1:28" ht="13.15" customHeight="1" x14ac:dyDescent="0.2">
      <c r="A564" s="265"/>
      <c r="B564" s="405"/>
      <c r="C564" s="448"/>
      <c r="D564" s="266"/>
      <c r="E564" s="266"/>
      <c r="F564" s="182"/>
      <c r="G564" s="24"/>
      <c r="H564" s="241">
        <v>68</v>
      </c>
      <c r="I564" s="22" t="s">
        <v>3672</v>
      </c>
      <c r="J564" s="24">
        <v>250</v>
      </c>
      <c r="K564" s="371">
        <v>0</v>
      </c>
      <c r="L564" s="371">
        <v>0</v>
      </c>
      <c r="M564" s="371">
        <v>0</v>
      </c>
      <c r="N564" s="21"/>
      <c r="O564" s="25">
        <f t="shared" si="58"/>
        <v>0</v>
      </c>
      <c r="P564" s="26">
        <f t="shared" si="59"/>
        <v>0</v>
      </c>
      <c r="Q564" s="26"/>
      <c r="R564" s="28" t="s">
        <v>308</v>
      </c>
      <c r="S564" s="34">
        <v>250</v>
      </c>
      <c r="T564" s="371">
        <v>16.19047619047619</v>
      </c>
      <c r="U564" s="371">
        <v>27.3</v>
      </c>
      <c r="V564" s="371">
        <v>17.850000000000001</v>
      </c>
      <c r="W564" s="21"/>
      <c r="X564" s="25">
        <f t="shared" si="60"/>
        <v>20.446825396825396</v>
      </c>
      <c r="Y564" s="26">
        <f t="shared" si="61"/>
        <v>5.6796737213403885E-2</v>
      </c>
      <c r="Z564" s="428"/>
      <c r="AA564" s="673"/>
      <c r="AB564" s="672"/>
    </row>
    <row r="565" spans="1:28" ht="13.15" customHeight="1" x14ac:dyDescent="0.2">
      <c r="A565" s="265"/>
      <c r="B565" s="405"/>
      <c r="C565" s="448"/>
      <c r="D565" s="266"/>
      <c r="E565" s="266"/>
      <c r="F565" s="182"/>
      <c r="G565" s="24"/>
      <c r="H565" s="241">
        <v>68</v>
      </c>
      <c r="I565" s="22"/>
      <c r="J565" s="24"/>
      <c r="K565" s="371"/>
      <c r="L565" s="371"/>
      <c r="M565" s="371"/>
      <c r="N565" s="21"/>
      <c r="O565" s="25"/>
      <c r="P565" s="26"/>
      <c r="Q565" s="26"/>
      <c r="R565" s="28" t="s">
        <v>2796</v>
      </c>
      <c r="S565" s="34">
        <v>250</v>
      </c>
      <c r="T565" s="371">
        <v>29.523809523809522</v>
      </c>
      <c r="U565" s="371">
        <v>50.400000000000006</v>
      </c>
      <c r="V565" s="371">
        <v>42</v>
      </c>
      <c r="W565" s="21"/>
      <c r="X565" s="25">
        <f t="shared" si="60"/>
        <v>40.641269841269839</v>
      </c>
      <c r="Y565" s="26">
        <f t="shared" si="61"/>
        <v>0.11289241622574955</v>
      </c>
      <c r="Z565" s="428"/>
      <c r="AA565" s="673"/>
      <c r="AB565" s="672"/>
    </row>
    <row r="566" spans="1:28" ht="13.9" customHeight="1" thickBot="1" x14ac:dyDescent="0.25">
      <c r="A566" s="267"/>
      <c r="B566" s="406"/>
      <c r="C566" s="449"/>
      <c r="D566" s="268"/>
      <c r="E566" s="269"/>
      <c r="F566" s="184"/>
      <c r="G566" s="70"/>
      <c r="H566" s="242">
        <v>68</v>
      </c>
      <c r="I566" s="76"/>
      <c r="J566" s="70"/>
      <c r="K566" s="559"/>
      <c r="L566" s="559"/>
      <c r="M566" s="559"/>
      <c r="N566" s="72"/>
      <c r="O566" s="73"/>
      <c r="P566" s="74"/>
      <c r="Q566" s="74"/>
      <c r="R566" s="75" t="s">
        <v>1039</v>
      </c>
      <c r="S566" s="70">
        <v>250</v>
      </c>
      <c r="T566" s="559">
        <v>27.619047619047617</v>
      </c>
      <c r="U566" s="559">
        <v>25.200000000000003</v>
      </c>
      <c r="V566" s="559">
        <v>18.900000000000002</v>
      </c>
      <c r="W566" s="72"/>
      <c r="X566" s="73">
        <f t="shared" si="60"/>
        <v>23.906349206349208</v>
      </c>
      <c r="Y566" s="74">
        <f t="shared" si="61"/>
        <v>6.6406525573192252E-2</v>
      </c>
      <c r="Z566" s="646"/>
      <c r="AA566" s="676"/>
      <c r="AB566" s="674"/>
    </row>
    <row r="567" spans="1:28" s="7" customFormat="1" ht="13.9" customHeight="1" x14ac:dyDescent="0.2">
      <c r="A567" s="260">
        <v>43040</v>
      </c>
      <c r="B567" s="403">
        <v>0.81944444444444453</v>
      </c>
      <c r="C567" s="454">
        <v>-2</v>
      </c>
      <c r="D567" s="263">
        <f>(MAX(K567:M567))/J567/1.44</f>
        <v>0.59791666666666676</v>
      </c>
      <c r="E567" s="264">
        <f>(MAX(T567:V567))/S567/1.44</f>
        <v>0.66171875000000013</v>
      </c>
      <c r="F567" s="181" t="s">
        <v>1909</v>
      </c>
      <c r="G567" s="69" t="s">
        <v>3136</v>
      </c>
      <c r="H567" s="240">
        <v>69</v>
      </c>
      <c r="I567" s="35" t="s">
        <v>685</v>
      </c>
      <c r="J567" s="34">
        <v>400</v>
      </c>
      <c r="K567" s="367">
        <v>329.7</v>
      </c>
      <c r="L567" s="367">
        <v>339.04761904761904</v>
      </c>
      <c r="M567" s="367">
        <v>344.40000000000003</v>
      </c>
      <c r="N567" s="36" t="s">
        <v>3979</v>
      </c>
      <c r="O567" s="37">
        <f t="shared" ref="O567:O598" si="62">(K567+L567+M567)/3</f>
        <v>337.71587301587306</v>
      </c>
      <c r="P567" s="38">
        <f t="shared" ref="P567:P574" si="63">O567/J567/1.44</f>
        <v>0.58631227954144627</v>
      </c>
      <c r="Q567" s="39" t="s">
        <v>495</v>
      </c>
      <c r="R567" s="40" t="s">
        <v>686</v>
      </c>
      <c r="S567" s="34">
        <v>400</v>
      </c>
      <c r="T567" s="367">
        <v>360</v>
      </c>
      <c r="U567" s="367">
        <v>345.45</v>
      </c>
      <c r="V567" s="367">
        <v>381.15000000000003</v>
      </c>
      <c r="W567" s="36" t="s">
        <v>4138</v>
      </c>
      <c r="X567" s="37">
        <f t="shared" si="60"/>
        <v>362.20000000000005</v>
      </c>
      <c r="Y567" s="38">
        <f t="shared" si="61"/>
        <v>0.62881944444444449</v>
      </c>
      <c r="Z567" s="653" t="s">
        <v>983</v>
      </c>
      <c r="AA567" s="672">
        <f>P567+Y567</f>
        <v>1.2151317239858908</v>
      </c>
      <c r="AB567" s="672">
        <f t="shared" si="54"/>
        <v>0</v>
      </c>
    </row>
    <row r="568" spans="1:28" ht="13.15" customHeight="1" x14ac:dyDescent="0.2">
      <c r="A568" s="265"/>
      <c r="B568" s="405"/>
      <c r="C568" s="448"/>
      <c r="D568" s="266"/>
      <c r="E568" s="266"/>
      <c r="F568" s="182"/>
      <c r="G568" s="24"/>
      <c r="H568" s="241">
        <v>69</v>
      </c>
      <c r="I568" s="22" t="s">
        <v>1699</v>
      </c>
      <c r="J568" s="24">
        <v>400</v>
      </c>
      <c r="K568" s="371">
        <v>0</v>
      </c>
      <c r="L568" s="371">
        <v>0</v>
      </c>
      <c r="M568" s="371">
        <v>0</v>
      </c>
      <c r="N568" s="21"/>
      <c r="O568" s="25">
        <f t="shared" si="62"/>
        <v>0</v>
      </c>
      <c r="P568" s="26">
        <f t="shared" si="63"/>
        <v>0</v>
      </c>
      <c r="Q568" s="26"/>
      <c r="R568" s="28" t="s">
        <v>309</v>
      </c>
      <c r="S568" s="24">
        <v>400</v>
      </c>
      <c r="T568" s="371">
        <v>21.904761904761905</v>
      </c>
      <c r="U568" s="371">
        <v>21</v>
      </c>
      <c r="V568" s="371">
        <v>27.3</v>
      </c>
      <c r="W568" s="21"/>
      <c r="X568" s="25">
        <f t="shared" si="60"/>
        <v>23.401587301587302</v>
      </c>
      <c r="Y568" s="26">
        <f t="shared" si="61"/>
        <v>4.0627755731922399E-2</v>
      </c>
      <c r="Z568" s="428"/>
      <c r="AA568" s="673"/>
      <c r="AB568" s="672"/>
    </row>
    <row r="569" spans="1:28" ht="13.15" customHeight="1" x14ac:dyDescent="0.2">
      <c r="A569" s="265"/>
      <c r="B569" s="405"/>
      <c r="C569" s="448"/>
      <c r="D569" s="266"/>
      <c r="E569" s="266"/>
      <c r="F569" s="182"/>
      <c r="G569" s="24"/>
      <c r="H569" s="241">
        <v>69</v>
      </c>
      <c r="I569" s="22" t="s">
        <v>310</v>
      </c>
      <c r="J569" s="24">
        <v>400</v>
      </c>
      <c r="K569" s="371">
        <v>88.2</v>
      </c>
      <c r="L569" s="371">
        <v>73.333333333333329</v>
      </c>
      <c r="M569" s="371">
        <v>88.2</v>
      </c>
      <c r="N569" s="21"/>
      <c r="O569" s="25">
        <f t="shared" si="62"/>
        <v>83.244444444444454</v>
      </c>
      <c r="P569" s="26">
        <f t="shared" si="63"/>
        <v>0.14452160493827163</v>
      </c>
      <c r="Q569" s="26"/>
      <c r="R569" s="28" t="s">
        <v>3385</v>
      </c>
      <c r="S569" s="24">
        <v>400</v>
      </c>
      <c r="T569" s="371">
        <v>6.6666666666666661</v>
      </c>
      <c r="U569" s="371">
        <v>6.3000000000000007</v>
      </c>
      <c r="V569" s="371">
        <v>17.850000000000001</v>
      </c>
      <c r="W569" s="21"/>
      <c r="X569" s="25">
        <f t="shared" si="60"/>
        <v>10.272222222222224</v>
      </c>
      <c r="Y569" s="26">
        <f t="shared" si="61"/>
        <v>1.7833719135802475E-2</v>
      </c>
      <c r="Z569" s="428"/>
      <c r="AA569" s="673"/>
      <c r="AB569" s="672"/>
    </row>
    <row r="570" spans="1:28" ht="13.15" customHeight="1" x14ac:dyDescent="0.2">
      <c r="A570" s="265"/>
      <c r="B570" s="405"/>
      <c r="C570" s="448"/>
      <c r="D570" s="266"/>
      <c r="E570" s="266"/>
      <c r="F570" s="182"/>
      <c r="G570" s="24"/>
      <c r="H570" s="241">
        <v>69</v>
      </c>
      <c r="I570" s="22" t="s">
        <v>1771</v>
      </c>
      <c r="J570" s="24">
        <v>400</v>
      </c>
      <c r="K570" s="371">
        <v>119.7</v>
      </c>
      <c r="L570" s="371">
        <v>144.76190476190476</v>
      </c>
      <c r="M570" s="371">
        <v>109.2</v>
      </c>
      <c r="N570" s="21"/>
      <c r="O570" s="25">
        <f t="shared" si="62"/>
        <v>124.55396825396825</v>
      </c>
      <c r="P570" s="26">
        <f t="shared" si="63"/>
        <v>0.21623952821869488</v>
      </c>
      <c r="Q570" s="26"/>
      <c r="R570" s="28" t="s">
        <v>1772</v>
      </c>
      <c r="S570" s="24">
        <v>400</v>
      </c>
      <c r="T570" s="371">
        <v>0</v>
      </c>
      <c r="U570" s="371">
        <v>0</v>
      </c>
      <c r="V570" s="371">
        <v>0</v>
      </c>
      <c r="W570" s="21"/>
      <c r="X570" s="25">
        <f t="shared" si="60"/>
        <v>0</v>
      </c>
      <c r="Y570" s="26">
        <f t="shared" si="61"/>
        <v>0</v>
      </c>
      <c r="Z570" s="428"/>
      <c r="AA570" s="673"/>
      <c r="AB570" s="672"/>
    </row>
    <row r="571" spans="1:28" ht="13.15" customHeight="1" x14ac:dyDescent="0.2">
      <c r="A571" s="265"/>
      <c r="B571" s="405"/>
      <c r="C571" s="448"/>
      <c r="D571" s="266"/>
      <c r="E571" s="266"/>
      <c r="F571" s="182"/>
      <c r="G571" s="24"/>
      <c r="H571" s="241">
        <v>69</v>
      </c>
      <c r="I571" s="22" t="s">
        <v>1425</v>
      </c>
      <c r="J571" s="24">
        <v>400</v>
      </c>
      <c r="K571" s="371">
        <v>0</v>
      </c>
      <c r="L571" s="371">
        <v>0</v>
      </c>
      <c r="M571" s="371">
        <v>0</v>
      </c>
      <c r="N571" s="21"/>
      <c r="O571" s="25">
        <f t="shared" si="62"/>
        <v>0</v>
      </c>
      <c r="P571" s="26">
        <f t="shared" si="63"/>
        <v>0</v>
      </c>
      <c r="Q571" s="26"/>
      <c r="R571" s="28" t="s">
        <v>1426</v>
      </c>
      <c r="S571" s="24">
        <v>400</v>
      </c>
      <c r="T571" s="371">
        <v>168.57142857142856</v>
      </c>
      <c r="U571" s="371">
        <v>131.25</v>
      </c>
      <c r="V571" s="371">
        <v>126</v>
      </c>
      <c r="W571" s="21"/>
      <c r="X571" s="25">
        <f t="shared" si="60"/>
        <v>141.94047619047618</v>
      </c>
      <c r="Y571" s="26">
        <f t="shared" si="61"/>
        <v>0.24642443783068782</v>
      </c>
      <c r="Z571" s="428"/>
      <c r="AA571" s="673"/>
      <c r="AB571" s="672"/>
    </row>
    <row r="572" spans="1:28" ht="13.15" customHeight="1" x14ac:dyDescent="0.2">
      <c r="A572" s="265"/>
      <c r="B572" s="405"/>
      <c r="C572" s="448"/>
      <c r="D572" s="277"/>
      <c r="E572" s="278"/>
      <c r="F572" s="182"/>
      <c r="G572" s="24"/>
      <c r="H572" s="241">
        <v>69</v>
      </c>
      <c r="I572" s="22" t="s">
        <v>1427</v>
      </c>
      <c r="J572" s="24">
        <v>400</v>
      </c>
      <c r="K572" s="371">
        <v>50.400000000000006</v>
      </c>
      <c r="L572" s="371">
        <v>59.047619047619044</v>
      </c>
      <c r="M572" s="371">
        <v>65.100000000000009</v>
      </c>
      <c r="N572" s="21"/>
      <c r="O572" s="25">
        <f t="shared" si="62"/>
        <v>58.182539682539677</v>
      </c>
      <c r="P572" s="26">
        <f t="shared" si="63"/>
        <v>0.10101135361552029</v>
      </c>
      <c r="Q572" s="26"/>
      <c r="R572" s="28" t="s">
        <v>1700</v>
      </c>
      <c r="S572" s="24">
        <v>400</v>
      </c>
      <c r="T572" s="371">
        <v>40.952380952380949</v>
      </c>
      <c r="U572" s="371">
        <v>33.6</v>
      </c>
      <c r="V572" s="371">
        <v>49.35</v>
      </c>
      <c r="W572" s="21"/>
      <c r="X572" s="25">
        <f t="shared" si="60"/>
        <v>41.300793650793651</v>
      </c>
      <c r="Y572" s="26">
        <f t="shared" si="61"/>
        <v>7.1702766754850086E-2</v>
      </c>
      <c r="Z572" s="428"/>
      <c r="AA572" s="673"/>
      <c r="AB572" s="672"/>
    </row>
    <row r="573" spans="1:28" ht="13.15" customHeight="1" x14ac:dyDescent="0.2">
      <c r="A573" s="265"/>
      <c r="B573" s="405"/>
      <c r="C573" s="448"/>
      <c r="D573" s="277"/>
      <c r="E573" s="278"/>
      <c r="F573" s="186"/>
      <c r="G573" s="121"/>
      <c r="H573" s="241">
        <v>69</v>
      </c>
      <c r="I573" s="128" t="s">
        <v>2210</v>
      </c>
      <c r="J573" s="24">
        <v>400</v>
      </c>
      <c r="K573" s="548">
        <v>24.150000000000002</v>
      </c>
      <c r="L573" s="548">
        <v>21.904761904761905</v>
      </c>
      <c r="M573" s="548">
        <v>37.800000000000004</v>
      </c>
      <c r="N573" s="123"/>
      <c r="O573" s="124">
        <f t="shared" si="62"/>
        <v>27.951587301587306</v>
      </c>
      <c r="P573" s="125">
        <f t="shared" si="63"/>
        <v>4.8527061287477961E-2</v>
      </c>
      <c r="Q573" s="125"/>
      <c r="R573" s="126" t="s">
        <v>2061</v>
      </c>
      <c r="S573" s="24">
        <v>400</v>
      </c>
      <c r="T573" s="548">
        <v>108.57142857142857</v>
      </c>
      <c r="U573" s="548">
        <v>109.2</v>
      </c>
      <c r="V573" s="548">
        <v>109.2</v>
      </c>
      <c r="W573" s="123"/>
      <c r="X573" s="124">
        <f t="shared" si="60"/>
        <v>108.9904761904762</v>
      </c>
      <c r="Y573" s="125">
        <f t="shared" si="61"/>
        <v>0.18921957671957673</v>
      </c>
      <c r="Z573" s="634"/>
      <c r="AA573" s="673"/>
      <c r="AB573" s="672"/>
    </row>
    <row r="574" spans="1:28" ht="13.15" customHeight="1" x14ac:dyDescent="0.2">
      <c r="A574" s="265"/>
      <c r="B574" s="405"/>
      <c r="C574" s="448"/>
      <c r="D574" s="277"/>
      <c r="E574" s="278"/>
      <c r="F574" s="186"/>
      <c r="G574" s="121"/>
      <c r="H574" s="241">
        <v>69</v>
      </c>
      <c r="I574" s="128" t="s">
        <v>2762</v>
      </c>
      <c r="J574" s="24">
        <v>400</v>
      </c>
      <c r="K574" s="548">
        <v>24.150000000000002</v>
      </c>
      <c r="L574" s="548">
        <v>26.666666666666664</v>
      </c>
      <c r="M574" s="548">
        <v>23.1</v>
      </c>
      <c r="N574" s="123"/>
      <c r="O574" s="124">
        <f t="shared" si="62"/>
        <v>24.638888888888886</v>
      </c>
      <c r="P574" s="125">
        <f t="shared" si="63"/>
        <v>4.2775848765432091E-2</v>
      </c>
      <c r="Q574" s="125"/>
      <c r="R574" s="126" t="s">
        <v>2211</v>
      </c>
      <c r="S574" s="121">
        <v>400</v>
      </c>
      <c r="T574" s="548">
        <v>20</v>
      </c>
      <c r="U574" s="548">
        <v>18.900000000000002</v>
      </c>
      <c r="V574" s="548">
        <v>22.05</v>
      </c>
      <c r="W574" s="123"/>
      <c r="X574" s="124">
        <f t="shared" si="60"/>
        <v>20.316666666666666</v>
      </c>
      <c r="Y574" s="125">
        <f t="shared" si="61"/>
        <v>3.5271990740740743E-2</v>
      </c>
      <c r="Z574" s="634"/>
      <c r="AA574" s="673"/>
      <c r="AB574" s="672"/>
    </row>
    <row r="575" spans="1:28" ht="13.9" customHeight="1" thickBot="1" x14ac:dyDescent="0.25">
      <c r="A575" s="267"/>
      <c r="B575" s="406"/>
      <c r="C575" s="449"/>
      <c r="D575" s="268"/>
      <c r="E575" s="269"/>
      <c r="F575" s="184"/>
      <c r="G575" s="70"/>
      <c r="H575" s="242">
        <v>69</v>
      </c>
      <c r="I575" s="76"/>
      <c r="J575" s="70"/>
      <c r="K575" s="559"/>
      <c r="L575" s="559"/>
      <c r="M575" s="559"/>
      <c r="N575" s="72"/>
      <c r="O575" s="73"/>
      <c r="P575" s="74"/>
      <c r="Q575" s="74"/>
      <c r="R575" s="75" t="s">
        <v>1039</v>
      </c>
      <c r="S575" s="70">
        <v>400</v>
      </c>
      <c r="T575" s="559">
        <v>0.95238095238095233</v>
      </c>
      <c r="U575" s="559">
        <v>22.05</v>
      </c>
      <c r="V575" s="559">
        <v>11.55</v>
      </c>
      <c r="W575" s="72"/>
      <c r="X575" s="73">
        <f t="shared" si="60"/>
        <v>11.517460317460319</v>
      </c>
      <c r="Y575" s="74">
        <f t="shared" si="61"/>
        <v>1.9995590828924166E-2</v>
      </c>
      <c r="Z575" s="646"/>
      <c r="AA575" s="673"/>
      <c r="AB575" s="672"/>
    </row>
    <row r="576" spans="1:28" s="7" customFormat="1" ht="13.9" customHeight="1" x14ac:dyDescent="0.2">
      <c r="A576" s="260">
        <v>43040</v>
      </c>
      <c r="B576" s="403">
        <v>0.82986111111111116</v>
      </c>
      <c r="C576" s="454">
        <v>-2</v>
      </c>
      <c r="D576" s="263">
        <f>(MAX(K576:M576))/J576/1.44</f>
        <v>0.71822916666666681</v>
      </c>
      <c r="E576" s="264">
        <f>(MAX(T576:V576))/S576/1.44</f>
        <v>0.69635416666666672</v>
      </c>
      <c r="F576" s="181" t="s">
        <v>1909</v>
      </c>
      <c r="G576" s="69" t="s">
        <v>3136</v>
      </c>
      <c r="H576" s="240">
        <v>70</v>
      </c>
      <c r="I576" s="35" t="s">
        <v>685</v>
      </c>
      <c r="J576" s="34">
        <v>400</v>
      </c>
      <c r="K576" s="367">
        <v>413.70000000000005</v>
      </c>
      <c r="L576" s="367">
        <v>349.52380952380952</v>
      </c>
      <c r="M576" s="367">
        <v>369.6</v>
      </c>
      <c r="N576" s="36" t="s">
        <v>3865</v>
      </c>
      <c r="O576" s="37">
        <f t="shared" si="62"/>
        <v>377.60793650793653</v>
      </c>
      <c r="P576" s="38">
        <f t="shared" ref="P576:P598" si="64">O576/J576/1.44</f>
        <v>0.65556933421516761</v>
      </c>
      <c r="Q576" s="39" t="s">
        <v>983</v>
      </c>
      <c r="R576" s="40" t="s">
        <v>686</v>
      </c>
      <c r="S576" s="34">
        <v>400</v>
      </c>
      <c r="T576" s="367">
        <v>304.76190476190476</v>
      </c>
      <c r="U576" s="367">
        <v>401.1</v>
      </c>
      <c r="V576" s="367">
        <v>327.60000000000002</v>
      </c>
      <c r="W576" s="36" t="s">
        <v>4264</v>
      </c>
      <c r="X576" s="37">
        <f t="shared" si="60"/>
        <v>344.4873015873016</v>
      </c>
      <c r="Y576" s="38">
        <f t="shared" si="61"/>
        <v>0.59806823192239866</v>
      </c>
      <c r="Z576" s="653" t="s">
        <v>495</v>
      </c>
      <c r="AA576" s="671">
        <f>P576+Y576</f>
        <v>1.2536375661375663</v>
      </c>
      <c r="AB576" s="671">
        <f t="shared" si="54"/>
        <v>0</v>
      </c>
    </row>
    <row r="577" spans="1:28" ht="13.15" customHeight="1" x14ac:dyDescent="0.2">
      <c r="A577" s="265"/>
      <c r="B577" s="405"/>
      <c r="C577" s="448"/>
      <c r="D577" s="266"/>
      <c r="E577" s="266"/>
      <c r="F577" s="182"/>
      <c r="G577" s="24"/>
      <c r="H577" s="241">
        <v>70</v>
      </c>
      <c r="I577" s="22" t="s">
        <v>1428</v>
      </c>
      <c r="J577" s="24">
        <v>400</v>
      </c>
      <c r="K577" s="371">
        <v>42</v>
      </c>
      <c r="L577" s="371">
        <v>37.142857142857139</v>
      </c>
      <c r="M577" s="371">
        <v>54.6</v>
      </c>
      <c r="N577" s="21"/>
      <c r="O577" s="25">
        <f t="shared" si="62"/>
        <v>44.580952380952375</v>
      </c>
      <c r="P577" s="26">
        <f t="shared" si="64"/>
        <v>7.739748677248677E-2</v>
      </c>
      <c r="Q577" s="26"/>
      <c r="R577" s="28" t="s">
        <v>1429</v>
      </c>
      <c r="S577" s="24">
        <v>400</v>
      </c>
      <c r="T577" s="371">
        <v>0</v>
      </c>
      <c r="U577" s="371">
        <v>0</v>
      </c>
      <c r="V577" s="371">
        <v>1.05</v>
      </c>
      <c r="W577" s="21"/>
      <c r="X577" s="25">
        <f t="shared" si="60"/>
        <v>0.35000000000000003</v>
      </c>
      <c r="Y577" s="26">
        <f t="shared" si="61"/>
        <v>6.0763888888888901E-4</v>
      </c>
      <c r="Z577" s="428"/>
      <c r="AA577" s="673"/>
      <c r="AB577" s="672"/>
    </row>
    <row r="578" spans="1:28" ht="13.15" customHeight="1" x14ac:dyDescent="0.2">
      <c r="A578" s="265"/>
      <c r="B578" s="405"/>
      <c r="C578" s="448"/>
      <c r="D578" s="266"/>
      <c r="E578" s="266"/>
      <c r="F578" s="182"/>
      <c r="G578" s="24"/>
      <c r="H578" s="241">
        <v>70</v>
      </c>
      <c r="I578" s="22" t="s">
        <v>1430</v>
      </c>
      <c r="J578" s="24">
        <v>400</v>
      </c>
      <c r="K578" s="371">
        <v>8.4</v>
      </c>
      <c r="L578" s="371">
        <v>5.7142857142857144</v>
      </c>
      <c r="M578" s="371">
        <v>7.3500000000000005</v>
      </c>
      <c r="N578" s="21"/>
      <c r="O578" s="25">
        <f t="shared" si="62"/>
        <v>7.1547619047619051</v>
      </c>
      <c r="P578" s="26">
        <f t="shared" si="64"/>
        <v>1.2421461640211642E-2</v>
      </c>
      <c r="Q578" s="26"/>
      <c r="R578" s="28" t="s">
        <v>749</v>
      </c>
      <c r="S578" s="24">
        <v>400</v>
      </c>
      <c r="T578" s="371">
        <v>33.333333333333329</v>
      </c>
      <c r="U578" s="371">
        <v>59.85</v>
      </c>
      <c r="V578" s="371">
        <v>44.1</v>
      </c>
      <c r="W578" s="21"/>
      <c r="X578" s="25">
        <f t="shared" si="60"/>
        <v>45.761111111111113</v>
      </c>
      <c r="Y578" s="26">
        <f t="shared" si="61"/>
        <v>7.9446373456790134E-2</v>
      </c>
      <c r="Z578" s="428"/>
      <c r="AA578" s="673"/>
      <c r="AB578" s="672"/>
    </row>
    <row r="579" spans="1:28" ht="13.15" customHeight="1" x14ac:dyDescent="0.2">
      <c r="A579" s="265"/>
      <c r="B579" s="405"/>
      <c r="C579" s="448"/>
      <c r="D579" s="266"/>
      <c r="E579" s="266"/>
      <c r="F579" s="182"/>
      <c r="G579" s="24"/>
      <c r="H579" s="241">
        <v>70</v>
      </c>
      <c r="I579" s="23" t="s">
        <v>3386</v>
      </c>
      <c r="J579" s="24">
        <v>400</v>
      </c>
      <c r="K579" s="371">
        <v>46.2</v>
      </c>
      <c r="L579" s="371">
        <v>40</v>
      </c>
      <c r="M579" s="371">
        <v>32.550000000000004</v>
      </c>
      <c r="N579" s="21"/>
      <c r="O579" s="25">
        <f t="shared" si="62"/>
        <v>39.583333333333336</v>
      </c>
      <c r="P579" s="26">
        <f t="shared" si="64"/>
        <v>6.8721064814814825E-2</v>
      </c>
      <c r="Q579" s="26"/>
      <c r="R579" s="28" t="s">
        <v>124</v>
      </c>
      <c r="S579" s="24">
        <v>400</v>
      </c>
      <c r="T579" s="371">
        <v>76.19047619047619</v>
      </c>
      <c r="U579" s="371">
        <v>82.95</v>
      </c>
      <c r="V579" s="371">
        <v>75.600000000000009</v>
      </c>
      <c r="W579" s="21"/>
      <c r="X579" s="25">
        <f t="shared" si="60"/>
        <v>78.2468253968254</v>
      </c>
      <c r="Y579" s="26">
        <f t="shared" si="61"/>
        <v>0.13584518298059967</v>
      </c>
      <c r="Z579" s="428"/>
      <c r="AA579" s="673"/>
      <c r="AB579" s="672"/>
    </row>
    <row r="580" spans="1:28" ht="13.15" customHeight="1" x14ac:dyDescent="0.2">
      <c r="A580" s="265"/>
      <c r="B580" s="405"/>
      <c r="C580" s="448"/>
      <c r="D580" s="266"/>
      <c r="E580" s="266"/>
      <c r="F580" s="182"/>
      <c r="G580" s="24"/>
      <c r="H580" s="241">
        <v>70</v>
      </c>
      <c r="I580" s="23" t="s">
        <v>125</v>
      </c>
      <c r="J580" s="24">
        <v>400</v>
      </c>
      <c r="K580" s="371">
        <v>109.2</v>
      </c>
      <c r="L580" s="371">
        <v>99.047619047619037</v>
      </c>
      <c r="M580" s="371">
        <v>105</v>
      </c>
      <c r="N580" s="21"/>
      <c r="O580" s="25">
        <f t="shared" si="62"/>
        <v>104.415873015873</v>
      </c>
      <c r="P580" s="26">
        <f t="shared" si="64"/>
        <v>0.18127755731922399</v>
      </c>
      <c r="Q580" s="26"/>
      <c r="R580" s="28" t="s">
        <v>629</v>
      </c>
      <c r="S580" s="24">
        <v>400</v>
      </c>
      <c r="T580" s="371">
        <v>15.238095238095237</v>
      </c>
      <c r="U580" s="371">
        <v>13.65</v>
      </c>
      <c r="V580" s="371">
        <v>13.65</v>
      </c>
      <c r="W580" s="21"/>
      <c r="X580" s="25">
        <f t="shared" si="60"/>
        <v>14.179365079365079</v>
      </c>
      <c r="Y580" s="26">
        <f t="shared" si="61"/>
        <v>2.4616953262786595E-2</v>
      </c>
      <c r="Z580" s="428"/>
      <c r="AA580" s="673"/>
      <c r="AB580" s="672"/>
    </row>
    <row r="581" spans="1:28" ht="13.15" customHeight="1" x14ac:dyDescent="0.2">
      <c r="A581" s="265"/>
      <c r="B581" s="405"/>
      <c r="C581" s="448"/>
      <c r="D581" s="266"/>
      <c r="E581" s="266"/>
      <c r="F581" s="182"/>
      <c r="G581" s="24"/>
      <c r="H581" s="241">
        <v>70</v>
      </c>
      <c r="I581" s="22" t="s">
        <v>1704</v>
      </c>
      <c r="J581" s="24">
        <v>400</v>
      </c>
      <c r="K581" s="371">
        <v>22.05</v>
      </c>
      <c r="L581" s="371">
        <v>11.428571428571429</v>
      </c>
      <c r="M581" s="371">
        <v>19.95</v>
      </c>
      <c r="N581" s="21"/>
      <c r="O581" s="25">
        <f t="shared" si="62"/>
        <v>17.80952380952381</v>
      </c>
      <c r="P581" s="26">
        <f t="shared" si="64"/>
        <v>3.0919312169312173E-2</v>
      </c>
      <c r="Q581" s="26"/>
      <c r="R581" s="28" t="s">
        <v>3387</v>
      </c>
      <c r="S581" s="24">
        <v>400</v>
      </c>
      <c r="T581" s="371">
        <v>34.285714285714285</v>
      </c>
      <c r="U581" s="371">
        <v>39.9</v>
      </c>
      <c r="V581" s="371">
        <v>32.550000000000004</v>
      </c>
      <c r="W581" s="21"/>
      <c r="X581" s="25">
        <f t="shared" si="60"/>
        <v>35.578571428571429</v>
      </c>
      <c r="Y581" s="26">
        <f t="shared" si="61"/>
        <v>6.1768353174603184E-2</v>
      </c>
      <c r="Z581" s="428"/>
      <c r="AA581" s="673"/>
      <c r="AB581" s="672"/>
    </row>
    <row r="582" spans="1:28" ht="13.15" customHeight="1" x14ac:dyDescent="0.2">
      <c r="A582" s="265"/>
      <c r="B582" s="405"/>
      <c r="C582" s="448"/>
      <c r="D582" s="266"/>
      <c r="E582" s="266"/>
      <c r="F582" s="182"/>
      <c r="G582" s="24"/>
      <c r="H582" s="241">
        <v>70</v>
      </c>
      <c r="I582" s="23" t="s">
        <v>1646</v>
      </c>
      <c r="J582" s="24">
        <v>400</v>
      </c>
      <c r="K582" s="371">
        <v>49.35</v>
      </c>
      <c r="L582" s="371">
        <v>33.333333333333329</v>
      </c>
      <c r="M582" s="371">
        <v>39.9</v>
      </c>
      <c r="N582" s="21"/>
      <c r="O582" s="25">
        <f t="shared" si="62"/>
        <v>40.861111111111114</v>
      </c>
      <c r="P582" s="26">
        <f t="shared" si="64"/>
        <v>7.0939429012345692E-2</v>
      </c>
      <c r="Q582" s="26"/>
      <c r="R582" s="28" t="s">
        <v>1647</v>
      </c>
      <c r="S582" s="24">
        <v>400</v>
      </c>
      <c r="T582" s="371">
        <v>83.80952380952381</v>
      </c>
      <c r="U582" s="371">
        <v>133.35</v>
      </c>
      <c r="V582" s="371">
        <v>112.35000000000001</v>
      </c>
      <c r="W582" s="21"/>
      <c r="X582" s="25">
        <f t="shared" si="60"/>
        <v>109.83650793650794</v>
      </c>
      <c r="Y582" s="26">
        <f t="shared" si="61"/>
        <v>0.19068838183421519</v>
      </c>
      <c r="Z582" s="428"/>
      <c r="AA582" s="673"/>
      <c r="AB582" s="672"/>
    </row>
    <row r="583" spans="1:28" ht="13.15" customHeight="1" x14ac:dyDescent="0.2">
      <c r="A583" s="265"/>
      <c r="B583" s="405"/>
      <c r="C583" s="448"/>
      <c r="D583" s="266"/>
      <c r="E583" s="266"/>
      <c r="F583" s="182"/>
      <c r="G583" s="24"/>
      <c r="H583" s="241">
        <v>70</v>
      </c>
      <c r="I583" s="22" t="s">
        <v>1297</v>
      </c>
      <c r="J583" s="24">
        <v>400</v>
      </c>
      <c r="K583" s="371">
        <v>45.15</v>
      </c>
      <c r="L583" s="371">
        <v>36.19047619047619</v>
      </c>
      <c r="M583" s="371">
        <v>40.950000000000003</v>
      </c>
      <c r="N583" s="21"/>
      <c r="O583" s="25">
        <f t="shared" si="62"/>
        <v>40.763492063492059</v>
      </c>
      <c r="P583" s="26">
        <f t="shared" si="64"/>
        <v>7.0769951499118161E-2</v>
      </c>
      <c r="Q583" s="26"/>
      <c r="R583" s="28" t="s">
        <v>2062</v>
      </c>
      <c r="S583" s="24">
        <v>400</v>
      </c>
      <c r="T583" s="371">
        <v>40</v>
      </c>
      <c r="U583" s="371">
        <v>49.35</v>
      </c>
      <c r="V583" s="371">
        <v>39.9</v>
      </c>
      <c r="W583" s="21"/>
      <c r="X583" s="25">
        <f t="shared" si="60"/>
        <v>43.083333333333336</v>
      </c>
      <c r="Y583" s="26">
        <f t="shared" si="61"/>
        <v>7.4797453703703706E-2</v>
      </c>
      <c r="Z583" s="428"/>
      <c r="AA583" s="673"/>
      <c r="AB583" s="672"/>
    </row>
    <row r="584" spans="1:28" ht="13.15" customHeight="1" x14ac:dyDescent="0.2">
      <c r="A584" s="265"/>
      <c r="B584" s="405"/>
      <c r="C584" s="448"/>
      <c r="D584" s="266"/>
      <c r="E584" s="266"/>
      <c r="F584" s="182"/>
      <c r="G584" s="24"/>
      <c r="H584" s="241">
        <v>70</v>
      </c>
      <c r="I584" s="22" t="s">
        <v>1648</v>
      </c>
      <c r="J584" s="24">
        <v>400</v>
      </c>
      <c r="K584" s="371">
        <v>5.25</v>
      </c>
      <c r="L584" s="371">
        <v>2.8571428571428572</v>
      </c>
      <c r="M584" s="371">
        <v>3.1500000000000004</v>
      </c>
      <c r="N584" s="21"/>
      <c r="O584" s="25">
        <f t="shared" si="62"/>
        <v>3.7523809523809528</v>
      </c>
      <c r="P584" s="26">
        <f t="shared" si="64"/>
        <v>6.5145502645502654E-3</v>
      </c>
      <c r="Q584" s="26"/>
      <c r="R584" s="28" t="s">
        <v>93</v>
      </c>
      <c r="S584" s="24">
        <v>400</v>
      </c>
      <c r="T584" s="371">
        <v>11.428571428571429</v>
      </c>
      <c r="U584" s="371">
        <v>17.850000000000001</v>
      </c>
      <c r="V584" s="371">
        <v>7.3500000000000005</v>
      </c>
      <c r="W584" s="21"/>
      <c r="X584" s="25">
        <f t="shared" si="60"/>
        <v>12.209523809523811</v>
      </c>
      <c r="Y584" s="26">
        <f t="shared" si="61"/>
        <v>2.119708994708995E-2</v>
      </c>
      <c r="Z584" s="428"/>
      <c r="AA584" s="673"/>
      <c r="AB584" s="672"/>
    </row>
    <row r="585" spans="1:28" ht="13.15" customHeight="1" x14ac:dyDescent="0.2">
      <c r="A585" s="265"/>
      <c r="B585" s="405"/>
      <c r="C585" s="448"/>
      <c r="D585" s="266"/>
      <c r="E585" s="266"/>
      <c r="F585" s="182"/>
      <c r="G585" s="24"/>
      <c r="H585" s="241">
        <v>70</v>
      </c>
      <c r="I585" s="22" t="s">
        <v>4267</v>
      </c>
      <c r="J585" s="24">
        <v>400</v>
      </c>
      <c r="K585" s="371">
        <v>52.5</v>
      </c>
      <c r="L585" s="371">
        <v>44.761904761904759</v>
      </c>
      <c r="M585" s="371">
        <v>34.65</v>
      </c>
      <c r="N585" s="21"/>
      <c r="O585" s="25">
        <f t="shared" ref="O585" si="65">(K585+L585+M585)/3</f>
        <v>43.970634920634922</v>
      </c>
      <c r="P585" s="26">
        <f t="shared" ref="P585" si="66">O585/J585/1.44</f>
        <v>7.6337907848324518E-2</v>
      </c>
      <c r="Q585" s="26"/>
      <c r="R585" s="28"/>
      <c r="S585" s="24"/>
      <c r="T585" s="371">
        <v>0</v>
      </c>
      <c r="U585" s="371">
        <v>0</v>
      </c>
      <c r="V585" s="371">
        <v>0</v>
      </c>
      <c r="W585" s="21"/>
      <c r="X585" s="25"/>
      <c r="Y585" s="26"/>
      <c r="Z585" s="428"/>
      <c r="AA585" s="673"/>
      <c r="AB585" s="672"/>
    </row>
    <row r="586" spans="1:28" ht="13.15" customHeight="1" x14ac:dyDescent="0.2">
      <c r="A586" s="265"/>
      <c r="B586" s="405"/>
      <c r="C586" s="448"/>
      <c r="D586" s="266"/>
      <c r="E586" s="266"/>
      <c r="F586" s="182"/>
      <c r="G586" s="24"/>
      <c r="H586" s="241">
        <v>70</v>
      </c>
      <c r="I586" s="22" t="s">
        <v>4265</v>
      </c>
      <c r="J586" s="24">
        <v>400</v>
      </c>
      <c r="K586" s="371">
        <v>8.4</v>
      </c>
      <c r="L586" s="371">
        <v>3.8095238095238093</v>
      </c>
      <c r="M586" s="371">
        <v>6.3000000000000007</v>
      </c>
      <c r="N586" s="21"/>
      <c r="O586" s="25">
        <f t="shared" si="62"/>
        <v>6.1698412698412701</v>
      </c>
      <c r="P586" s="26">
        <f t="shared" si="64"/>
        <v>1.0711529982363317E-2</v>
      </c>
      <c r="Q586" s="26"/>
      <c r="R586" s="28"/>
      <c r="S586" s="24"/>
      <c r="T586" s="371">
        <v>0</v>
      </c>
      <c r="U586" s="371">
        <v>0</v>
      </c>
      <c r="V586" s="371">
        <v>0</v>
      </c>
      <c r="W586" s="21"/>
      <c r="X586" s="25"/>
      <c r="Y586" s="26"/>
      <c r="Z586" s="428"/>
      <c r="AA586" s="673"/>
      <c r="AB586" s="672"/>
    </row>
    <row r="587" spans="1:28" ht="13.9" customHeight="1" thickBot="1" x14ac:dyDescent="0.25">
      <c r="A587" s="267"/>
      <c r="B587" s="406"/>
      <c r="C587" s="449"/>
      <c r="D587" s="268"/>
      <c r="E587" s="269"/>
      <c r="F587" s="184"/>
      <c r="G587" s="70"/>
      <c r="H587" s="242">
        <v>70</v>
      </c>
      <c r="I587" s="76" t="s">
        <v>4266</v>
      </c>
      <c r="J587" s="70">
        <v>400</v>
      </c>
      <c r="K587" s="559">
        <v>15.75</v>
      </c>
      <c r="L587" s="559">
        <v>3.8095238095238093</v>
      </c>
      <c r="M587" s="559">
        <v>5.25</v>
      </c>
      <c r="N587" s="72"/>
      <c r="O587" s="73">
        <f t="shared" si="62"/>
        <v>8.2698412698412707</v>
      </c>
      <c r="P587" s="74">
        <f t="shared" si="64"/>
        <v>1.4357363315696651E-2</v>
      </c>
      <c r="Q587" s="74"/>
      <c r="R587" s="75"/>
      <c r="S587" s="70"/>
      <c r="T587" s="559">
        <v>0</v>
      </c>
      <c r="U587" s="559">
        <v>0</v>
      </c>
      <c r="V587" s="559">
        <v>0</v>
      </c>
      <c r="W587" s="72"/>
      <c r="X587" s="73"/>
      <c r="Y587" s="74"/>
      <c r="Z587" s="646"/>
      <c r="AA587" s="676"/>
      <c r="AB587" s="674"/>
    </row>
    <row r="588" spans="1:28" s="7" customFormat="1" ht="13.9" customHeight="1" x14ac:dyDescent="0.2">
      <c r="A588" s="260">
        <v>43035</v>
      </c>
      <c r="B588" s="403">
        <v>0.47222222222222227</v>
      </c>
      <c r="C588" s="454">
        <v>1</v>
      </c>
      <c r="D588" s="263">
        <f>(MAX(K588:M588))/J588/1.44</f>
        <v>0</v>
      </c>
      <c r="E588" s="264">
        <v>0.06</v>
      </c>
      <c r="F588" s="181" t="s">
        <v>1909</v>
      </c>
      <c r="G588" s="69" t="s">
        <v>3136</v>
      </c>
      <c r="H588" s="240">
        <v>71</v>
      </c>
      <c r="I588" s="35" t="s">
        <v>4108</v>
      </c>
      <c r="J588" s="34">
        <v>320</v>
      </c>
      <c r="K588" s="367">
        <v>0</v>
      </c>
      <c r="L588" s="367">
        <v>0</v>
      </c>
      <c r="M588" s="367">
        <v>0</v>
      </c>
      <c r="N588" s="36"/>
      <c r="O588" s="37">
        <f t="shared" si="62"/>
        <v>0</v>
      </c>
      <c r="P588" s="38">
        <f t="shared" si="64"/>
        <v>0</v>
      </c>
      <c r="Q588" s="77" t="s">
        <v>493</v>
      </c>
      <c r="R588" s="40" t="s">
        <v>3809</v>
      </c>
      <c r="S588" s="34">
        <v>320</v>
      </c>
      <c r="T588" s="367">
        <v>0</v>
      </c>
      <c r="U588" s="367">
        <v>0</v>
      </c>
      <c r="V588" s="367">
        <v>0</v>
      </c>
      <c r="W588" s="36"/>
      <c r="X588" s="37">
        <f>(T588+U588+V588)/3</f>
        <v>0</v>
      </c>
      <c r="Y588" s="38">
        <f>X588/S588/1.44</f>
        <v>0</v>
      </c>
      <c r="Z588" s="645"/>
      <c r="AA588" s="672">
        <f>P588+Y588</f>
        <v>0</v>
      </c>
      <c r="AB588" s="672">
        <f t="shared" ref="AB588:AB643" si="67">IF(AA588 &gt;1,0,(((J588+S588)*0.95)-((J588+S588)*0.95)*AA588)*0.7)</f>
        <v>425.59999999999997</v>
      </c>
    </row>
    <row r="589" spans="1:28" s="7" customFormat="1" ht="13.9" customHeight="1" x14ac:dyDescent="0.2">
      <c r="A589" s="260"/>
      <c r="B589" s="403"/>
      <c r="C589" s="454"/>
      <c r="D589" s="310"/>
      <c r="E589" s="311"/>
      <c r="F589" s="195"/>
      <c r="G589" s="171"/>
      <c r="H589" s="247">
        <v>71</v>
      </c>
      <c r="I589" s="132"/>
      <c r="J589" s="131"/>
      <c r="K589" s="618"/>
      <c r="L589" s="618"/>
      <c r="M589" s="618"/>
      <c r="N589" s="133"/>
      <c r="O589" s="134"/>
      <c r="P589" s="135"/>
      <c r="Q589" s="136"/>
      <c r="R589" s="137" t="s">
        <v>2763</v>
      </c>
      <c r="S589" s="131">
        <v>320</v>
      </c>
      <c r="T589" s="618">
        <v>0</v>
      </c>
      <c r="U589" s="618">
        <v>0</v>
      </c>
      <c r="V589" s="618">
        <v>0</v>
      </c>
      <c r="W589" s="133"/>
      <c r="X589" s="25">
        <f>(T589+U589+V589)/3</f>
        <v>0</v>
      </c>
      <c r="Y589" s="26">
        <f>X589/S589/1.44</f>
        <v>0</v>
      </c>
      <c r="Z589" s="638"/>
      <c r="AA589" s="672"/>
      <c r="AB589" s="672"/>
    </row>
    <row r="590" spans="1:28" ht="13.9" customHeight="1" thickBot="1" x14ac:dyDescent="0.25">
      <c r="A590" s="267"/>
      <c r="B590" s="406"/>
      <c r="C590" s="449"/>
      <c r="D590" s="268"/>
      <c r="E590" s="269"/>
      <c r="F590" s="184"/>
      <c r="G590" s="70"/>
      <c r="H590" s="242">
        <v>71</v>
      </c>
      <c r="I590" s="76"/>
      <c r="J590" s="70"/>
      <c r="K590" s="559"/>
      <c r="L590" s="559"/>
      <c r="M590" s="559"/>
      <c r="N590" s="72"/>
      <c r="O590" s="73"/>
      <c r="P590" s="74"/>
      <c r="Q590" s="74"/>
      <c r="R590" s="76" t="s">
        <v>1649</v>
      </c>
      <c r="S590" s="72">
        <v>320</v>
      </c>
      <c r="T590" s="559">
        <v>0</v>
      </c>
      <c r="U590" s="559">
        <v>0</v>
      </c>
      <c r="V590" s="559">
        <v>0</v>
      </c>
      <c r="W590" s="72"/>
      <c r="X590" s="73">
        <f>(T590+U590+V590)/3</f>
        <v>0</v>
      </c>
      <c r="Y590" s="74">
        <f>X590/S590/1.44</f>
        <v>0</v>
      </c>
      <c r="Z590" s="646"/>
      <c r="AA590" s="673"/>
      <c r="AB590" s="672"/>
    </row>
    <row r="591" spans="1:28" s="7" customFormat="1" ht="13.9" customHeight="1" x14ac:dyDescent="0.2">
      <c r="A591" s="260">
        <v>43045</v>
      </c>
      <c r="B591" s="403">
        <v>0.80902777777777779</v>
      </c>
      <c r="C591" s="454">
        <v>-3</v>
      </c>
      <c r="D591" s="263">
        <f>(MAX(K591:M591))/J591/1.44</f>
        <v>0.42291666666666677</v>
      </c>
      <c r="E591" s="264">
        <f>(MAX(T591:V591))/S591/1.44</f>
        <v>0.61979166666666663</v>
      </c>
      <c r="F591" s="181" t="s">
        <v>1909</v>
      </c>
      <c r="G591" s="69" t="s">
        <v>3136</v>
      </c>
      <c r="H591" s="240">
        <v>72</v>
      </c>
      <c r="I591" s="35" t="s">
        <v>685</v>
      </c>
      <c r="J591" s="34">
        <v>400</v>
      </c>
      <c r="K591" s="367">
        <v>216.3</v>
      </c>
      <c r="L591" s="367">
        <v>206.66666666666666</v>
      </c>
      <c r="M591" s="367">
        <v>243.60000000000002</v>
      </c>
      <c r="N591" s="36" t="s">
        <v>3938</v>
      </c>
      <c r="O591" s="37">
        <f t="shared" si="62"/>
        <v>222.1888888888889</v>
      </c>
      <c r="P591" s="38">
        <f t="shared" si="64"/>
        <v>0.38574459876543216</v>
      </c>
      <c r="Q591" s="39" t="s">
        <v>494</v>
      </c>
      <c r="R591" s="40" t="s">
        <v>686</v>
      </c>
      <c r="S591" s="34">
        <v>400</v>
      </c>
      <c r="T591" s="367">
        <v>300</v>
      </c>
      <c r="U591" s="367">
        <v>357</v>
      </c>
      <c r="V591" s="367">
        <v>351.75</v>
      </c>
      <c r="W591" s="36" t="s">
        <v>4408</v>
      </c>
      <c r="X591" s="37">
        <f t="shared" ref="X591:X604" si="68">(T591+U591+V591)/3</f>
        <v>336.25</v>
      </c>
      <c r="Y591" s="38">
        <f t="shared" ref="Y591:Y604" si="69">X591/S591/1.44</f>
        <v>0.58376736111111105</v>
      </c>
      <c r="Z591" s="653" t="s">
        <v>494</v>
      </c>
      <c r="AA591" s="671">
        <f>P591+Y591</f>
        <v>0.96951195987654315</v>
      </c>
      <c r="AB591" s="671">
        <f t="shared" si="67"/>
        <v>16.219637345679075</v>
      </c>
    </row>
    <row r="592" spans="1:28" ht="13.15" customHeight="1" x14ac:dyDescent="0.2">
      <c r="A592" s="265"/>
      <c r="B592" s="405"/>
      <c r="C592" s="448"/>
      <c r="D592" s="266"/>
      <c r="E592" s="266"/>
      <c r="F592" s="182"/>
      <c r="G592" s="24"/>
      <c r="H592" s="241">
        <v>72</v>
      </c>
      <c r="I592" s="22" t="s">
        <v>2212</v>
      </c>
      <c r="J592" s="24">
        <v>400</v>
      </c>
      <c r="K592" s="371">
        <v>1.05</v>
      </c>
      <c r="L592" s="371">
        <v>1.9047619047619047</v>
      </c>
      <c r="M592" s="371">
        <v>2.1</v>
      </c>
      <c r="N592" s="29"/>
      <c r="O592" s="25">
        <f t="shared" si="62"/>
        <v>1.6849206349206352</v>
      </c>
      <c r="P592" s="26">
        <f t="shared" si="64"/>
        <v>2.9252094356261027E-3</v>
      </c>
      <c r="Q592" s="26"/>
      <c r="R592" s="28" t="s">
        <v>1650</v>
      </c>
      <c r="S592" s="24">
        <v>400</v>
      </c>
      <c r="T592" s="371">
        <v>0</v>
      </c>
      <c r="U592" s="371">
        <v>0</v>
      </c>
      <c r="V592" s="371">
        <v>12.600000000000001</v>
      </c>
      <c r="W592" s="21"/>
      <c r="X592" s="25">
        <f t="shared" si="68"/>
        <v>4.2</v>
      </c>
      <c r="Y592" s="26">
        <f t="shared" si="69"/>
        <v>7.2916666666666676E-3</v>
      </c>
      <c r="Z592" s="428"/>
      <c r="AA592" s="673"/>
      <c r="AB592" s="672"/>
    </row>
    <row r="593" spans="1:28" ht="13.15" customHeight="1" x14ac:dyDescent="0.2">
      <c r="A593" s="265"/>
      <c r="B593" s="405"/>
      <c r="C593" s="448"/>
      <c r="D593" s="266"/>
      <c r="E593" s="266"/>
      <c r="F593" s="182"/>
      <c r="G593" s="24"/>
      <c r="H593" s="241">
        <v>72</v>
      </c>
      <c r="I593" s="22" t="s">
        <v>2001</v>
      </c>
      <c r="J593" s="24">
        <v>400</v>
      </c>
      <c r="K593" s="371">
        <v>14.700000000000001</v>
      </c>
      <c r="L593" s="371">
        <v>35.238095238095234</v>
      </c>
      <c r="M593" s="371">
        <v>16.8</v>
      </c>
      <c r="N593" s="29"/>
      <c r="O593" s="25">
        <f t="shared" si="62"/>
        <v>22.246031746031747</v>
      </c>
      <c r="P593" s="26">
        <f t="shared" si="64"/>
        <v>3.8621582892416226E-2</v>
      </c>
      <c r="Q593" s="26"/>
      <c r="R593" s="33" t="s">
        <v>708</v>
      </c>
      <c r="S593" s="24">
        <v>400</v>
      </c>
      <c r="T593" s="371">
        <v>30.476190476190474</v>
      </c>
      <c r="U593" s="371">
        <v>47.25</v>
      </c>
      <c r="V593" s="371">
        <v>58.800000000000004</v>
      </c>
      <c r="W593" s="21"/>
      <c r="X593" s="25">
        <f t="shared" si="68"/>
        <v>45.508730158730167</v>
      </c>
      <c r="Y593" s="26">
        <f t="shared" si="69"/>
        <v>7.9008212081128765E-2</v>
      </c>
      <c r="Z593" s="428"/>
      <c r="AA593" s="673"/>
      <c r="AB593" s="672"/>
    </row>
    <row r="594" spans="1:28" ht="13.15" customHeight="1" x14ac:dyDescent="0.2">
      <c r="A594" s="265"/>
      <c r="B594" s="405"/>
      <c r="C594" s="448"/>
      <c r="D594" s="266"/>
      <c r="E594" s="266"/>
      <c r="F594" s="182"/>
      <c r="G594" s="24"/>
      <c r="H594" s="241">
        <v>72</v>
      </c>
      <c r="I594" s="22" t="s">
        <v>364</v>
      </c>
      <c r="J594" s="24">
        <v>400</v>
      </c>
      <c r="K594" s="371">
        <v>1.05</v>
      </c>
      <c r="L594" s="371">
        <v>0</v>
      </c>
      <c r="M594" s="371">
        <v>6.3000000000000007</v>
      </c>
      <c r="N594" s="29"/>
      <c r="O594" s="25">
        <f t="shared" si="62"/>
        <v>2.4500000000000002</v>
      </c>
      <c r="P594" s="26">
        <f t="shared" si="64"/>
        <v>4.2534722222222227E-3</v>
      </c>
      <c r="Q594" s="26"/>
      <c r="R594" s="28" t="s">
        <v>4410</v>
      </c>
      <c r="S594" s="24">
        <v>400</v>
      </c>
      <c r="T594" s="371">
        <v>5.7142857142857144</v>
      </c>
      <c r="U594" s="371">
        <v>0</v>
      </c>
      <c r="V594" s="371">
        <v>0</v>
      </c>
      <c r="W594" s="21"/>
      <c r="X594" s="25">
        <f t="shared" si="68"/>
        <v>1.9047619047619049</v>
      </c>
      <c r="Y594" s="26">
        <f t="shared" si="69"/>
        <v>3.3068783068783071E-3</v>
      </c>
      <c r="Z594" s="428"/>
      <c r="AA594" s="673"/>
      <c r="AB594" s="672"/>
    </row>
    <row r="595" spans="1:28" ht="13.15" customHeight="1" x14ac:dyDescent="0.2">
      <c r="A595" s="265"/>
      <c r="B595" s="405"/>
      <c r="C595" s="448"/>
      <c r="D595" s="266"/>
      <c r="E595" s="266"/>
      <c r="F595" s="182"/>
      <c r="G595" s="24"/>
      <c r="H595" s="241">
        <v>72</v>
      </c>
      <c r="I595" s="22" t="s">
        <v>707</v>
      </c>
      <c r="J595" s="24">
        <v>400</v>
      </c>
      <c r="K595" s="371">
        <v>34.65</v>
      </c>
      <c r="L595" s="371">
        <v>33.333333333333329</v>
      </c>
      <c r="M595" s="371">
        <v>21</v>
      </c>
      <c r="N595" s="29"/>
      <c r="O595" s="25">
        <f t="shared" si="62"/>
        <v>29.661111111111108</v>
      </c>
      <c r="P595" s="26">
        <f t="shared" si="64"/>
        <v>5.1494984567901234E-2</v>
      </c>
      <c r="Q595" s="26"/>
      <c r="R595" s="28" t="s">
        <v>1829</v>
      </c>
      <c r="S595" s="24">
        <v>400</v>
      </c>
      <c r="T595" s="371">
        <v>83.80952380952381</v>
      </c>
      <c r="U595" s="371">
        <v>101.85000000000001</v>
      </c>
      <c r="V595" s="371">
        <v>85.05</v>
      </c>
      <c r="W595" s="21"/>
      <c r="X595" s="25">
        <f t="shared" si="68"/>
        <v>90.236507936507948</v>
      </c>
      <c r="Y595" s="26">
        <f t="shared" si="69"/>
        <v>0.15666060405643742</v>
      </c>
      <c r="Z595" s="428"/>
      <c r="AA595" s="673"/>
      <c r="AB595" s="672"/>
    </row>
    <row r="596" spans="1:28" ht="13.15" customHeight="1" x14ac:dyDescent="0.2">
      <c r="A596" s="265"/>
      <c r="B596" s="405"/>
      <c r="C596" s="448"/>
      <c r="D596" s="266"/>
      <c r="E596" s="266"/>
      <c r="F596" s="182"/>
      <c r="G596" s="24"/>
      <c r="H596" s="241">
        <v>72</v>
      </c>
      <c r="I596" s="22" t="s">
        <v>4409</v>
      </c>
      <c r="J596" s="24">
        <v>400</v>
      </c>
      <c r="K596" s="371">
        <v>132.30000000000001</v>
      </c>
      <c r="L596" s="371">
        <v>112.38095238095238</v>
      </c>
      <c r="M596" s="371">
        <v>168</v>
      </c>
      <c r="N596" s="29"/>
      <c r="O596" s="25">
        <f t="shared" si="62"/>
        <v>137.56031746031746</v>
      </c>
      <c r="P596" s="26">
        <f t="shared" si="64"/>
        <v>0.23881999559082895</v>
      </c>
      <c r="Q596" s="26"/>
      <c r="R596" s="28" t="s">
        <v>2213</v>
      </c>
      <c r="S596" s="24">
        <v>400</v>
      </c>
      <c r="T596" s="371">
        <v>0</v>
      </c>
      <c r="U596" s="371">
        <v>0</v>
      </c>
      <c r="V596" s="371">
        <v>0</v>
      </c>
      <c r="W596" s="21"/>
      <c r="X596" s="25">
        <f t="shared" si="68"/>
        <v>0</v>
      </c>
      <c r="Y596" s="26">
        <f t="shared" si="69"/>
        <v>0</v>
      </c>
      <c r="Z596" s="428"/>
      <c r="AA596" s="673"/>
      <c r="AB596" s="672"/>
    </row>
    <row r="597" spans="1:28" ht="13.15" customHeight="1" x14ac:dyDescent="0.2">
      <c r="A597" s="265"/>
      <c r="B597" s="405"/>
      <c r="C597" s="448"/>
      <c r="D597" s="266"/>
      <c r="E597" s="266"/>
      <c r="F597" s="182"/>
      <c r="G597" s="24"/>
      <c r="H597" s="241">
        <v>72</v>
      </c>
      <c r="I597" s="22" t="s">
        <v>58</v>
      </c>
      <c r="J597" s="24">
        <v>400</v>
      </c>
      <c r="K597" s="371">
        <v>21</v>
      </c>
      <c r="L597" s="371">
        <v>18.095238095238095</v>
      </c>
      <c r="M597" s="371">
        <v>23.1</v>
      </c>
      <c r="N597" s="29"/>
      <c r="O597" s="25">
        <f t="shared" si="62"/>
        <v>20.731746031746031</v>
      </c>
      <c r="P597" s="26">
        <f t="shared" si="64"/>
        <v>3.5992614638447974E-2</v>
      </c>
      <c r="Q597" s="26"/>
      <c r="R597" s="28" t="s">
        <v>1830</v>
      </c>
      <c r="S597" s="24">
        <v>400</v>
      </c>
      <c r="T597" s="371">
        <v>0</v>
      </c>
      <c r="U597" s="371">
        <v>0</v>
      </c>
      <c r="V597" s="371">
        <v>0</v>
      </c>
      <c r="W597" s="21"/>
      <c r="X597" s="25">
        <f t="shared" si="68"/>
        <v>0</v>
      </c>
      <c r="Y597" s="26">
        <f t="shared" si="69"/>
        <v>0</v>
      </c>
      <c r="Z597" s="428"/>
      <c r="AA597" s="673"/>
      <c r="AB597" s="672"/>
    </row>
    <row r="598" spans="1:28" ht="13.15" customHeight="1" x14ac:dyDescent="0.2">
      <c r="A598" s="265"/>
      <c r="B598" s="405"/>
      <c r="C598" s="448"/>
      <c r="D598" s="266"/>
      <c r="E598" s="266"/>
      <c r="F598" s="182"/>
      <c r="G598" s="24"/>
      <c r="H598" s="241">
        <v>72</v>
      </c>
      <c r="I598" s="22" t="s">
        <v>4411</v>
      </c>
      <c r="J598" s="24">
        <v>400</v>
      </c>
      <c r="K598" s="371">
        <v>0</v>
      </c>
      <c r="L598" s="371">
        <v>0</v>
      </c>
      <c r="M598" s="371">
        <v>0</v>
      </c>
      <c r="N598" s="29"/>
      <c r="O598" s="25">
        <f t="shared" si="62"/>
        <v>0</v>
      </c>
      <c r="P598" s="26">
        <f t="shared" si="64"/>
        <v>0</v>
      </c>
      <c r="Q598" s="26"/>
      <c r="R598" s="28" t="s">
        <v>2002</v>
      </c>
      <c r="S598" s="24">
        <v>400</v>
      </c>
      <c r="T598" s="371">
        <v>65.714285714285708</v>
      </c>
      <c r="U598" s="371">
        <v>77.7</v>
      </c>
      <c r="V598" s="371">
        <v>69.3</v>
      </c>
      <c r="W598" s="21"/>
      <c r="X598" s="25">
        <f t="shared" si="68"/>
        <v>70.904761904761912</v>
      </c>
      <c r="Y598" s="26">
        <f t="shared" si="69"/>
        <v>0.123098544973545</v>
      </c>
      <c r="Z598" s="428"/>
      <c r="AA598" s="673"/>
      <c r="AB598" s="672"/>
    </row>
    <row r="599" spans="1:28" ht="13.9" customHeight="1" thickBot="1" x14ac:dyDescent="0.25">
      <c r="A599" s="267"/>
      <c r="B599" s="406"/>
      <c r="C599" s="449"/>
      <c r="D599" s="268"/>
      <c r="E599" s="269"/>
      <c r="F599" s="184"/>
      <c r="G599" s="70"/>
      <c r="H599" s="242">
        <v>72</v>
      </c>
      <c r="I599" s="76"/>
      <c r="J599" s="70"/>
      <c r="K599" s="559"/>
      <c r="L599" s="559"/>
      <c r="M599" s="559"/>
      <c r="N599" s="79"/>
      <c r="O599" s="73"/>
      <c r="P599" s="74"/>
      <c r="Q599" s="74"/>
      <c r="R599" s="75" t="s">
        <v>1831</v>
      </c>
      <c r="S599" s="70">
        <v>400</v>
      </c>
      <c r="T599" s="559">
        <v>90.476190476190467</v>
      </c>
      <c r="U599" s="559">
        <v>85.05</v>
      </c>
      <c r="V599" s="559">
        <v>108.15</v>
      </c>
      <c r="W599" s="72"/>
      <c r="X599" s="73">
        <f t="shared" si="68"/>
        <v>94.558730158730157</v>
      </c>
      <c r="Y599" s="74">
        <f t="shared" si="69"/>
        <v>0.16416446208112875</v>
      </c>
      <c r="Z599" s="646"/>
      <c r="AA599" s="676"/>
      <c r="AB599" s="674"/>
    </row>
    <row r="600" spans="1:28" s="7" customFormat="1" ht="13.9" customHeight="1" x14ac:dyDescent="0.2">
      <c r="A600" s="260">
        <v>43035</v>
      </c>
      <c r="B600" s="403">
        <v>0.48958333333333331</v>
      </c>
      <c r="C600" s="454">
        <v>1</v>
      </c>
      <c r="D600" s="263">
        <f>(MAX(K600:M600))/J600/1.44</f>
        <v>0.39517195767195767</v>
      </c>
      <c r="E600" s="264">
        <f>(MAX(T600:V600))/S600/1.44</f>
        <v>0.52317708333333335</v>
      </c>
      <c r="F600" s="181" t="s">
        <v>1909</v>
      </c>
      <c r="G600" s="69" t="s">
        <v>3136</v>
      </c>
      <c r="H600" s="240">
        <v>73</v>
      </c>
      <c r="I600" s="35" t="s">
        <v>685</v>
      </c>
      <c r="J600" s="24">
        <v>400</v>
      </c>
      <c r="K600" s="367">
        <v>213.15</v>
      </c>
      <c r="L600" s="367">
        <v>227.61904761904762</v>
      </c>
      <c r="M600" s="367">
        <v>186.9</v>
      </c>
      <c r="N600" s="36" t="s">
        <v>4109</v>
      </c>
      <c r="O600" s="37">
        <f t="shared" ref="O600:O639" si="70">(K600+L600+M600)/3</f>
        <v>209.2230158730159</v>
      </c>
      <c r="P600" s="38">
        <f t="shared" ref="P600:P639" si="71">O600/J600/1.44</f>
        <v>0.36323440255731931</v>
      </c>
      <c r="Q600" s="39" t="s">
        <v>984</v>
      </c>
      <c r="R600" s="40" t="s">
        <v>686</v>
      </c>
      <c r="S600" s="24">
        <v>400</v>
      </c>
      <c r="T600" s="367">
        <v>300</v>
      </c>
      <c r="U600" s="367">
        <v>301.35000000000002</v>
      </c>
      <c r="V600" s="367">
        <v>276.15000000000003</v>
      </c>
      <c r="W600" s="36" t="s">
        <v>4110</v>
      </c>
      <c r="X600" s="37">
        <f t="shared" si="68"/>
        <v>292.5</v>
      </c>
      <c r="Y600" s="38">
        <f t="shared" si="69"/>
        <v>0.5078125</v>
      </c>
      <c r="Z600" s="653" t="s">
        <v>655</v>
      </c>
      <c r="AA600" s="672">
        <f>P600+Y600</f>
        <v>0.87104690255731931</v>
      </c>
      <c r="AB600" s="672">
        <f t="shared" si="67"/>
        <v>68.603047839506146</v>
      </c>
    </row>
    <row r="601" spans="1:28" s="7" customFormat="1" ht="13.15" customHeight="1" x14ac:dyDescent="0.2">
      <c r="A601" s="265"/>
      <c r="B601" s="405"/>
      <c r="C601" s="448"/>
      <c r="D601" s="266"/>
      <c r="E601" s="266"/>
      <c r="F601" s="187"/>
      <c r="G601" s="22"/>
      <c r="H601" s="241">
        <v>73</v>
      </c>
      <c r="I601" s="22" t="s">
        <v>770</v>
      </c>
      <c r="J601" s="24">
        <v>400</v>
      </c>
      <c r="K601" s="371">
        <v>29.400000000000002</v>
      </c>
      <c r="L601" s="371">
        <v>14.285714285714285</v>
      </c>
      <c r="M601" s="371">
        <v>19.95</v>
      </c>
      <c r="N601" s="21"/>
      <c r="O601" s="25">
        <f t="shared" si="70"/>
        <v>21.211904761904762</v>
      </c>
      <c r="P601" s="26">
        <f t="shared" si="71"/>
        <v>3.6826223544973551E-2</v>
      </c>
      <c r="Q601" s="27"/>
      <c r="R601" s="28" t="s">
        <v>3255</v>
      </c>
      <c r="S601" s="24">
        <v>400</v>
      </c>
      <c r="T601" s="371">
        <v>233.33333333333331</v>
      </c>
      <c r="U601" s="371">
        <v>225.75</v>
      </c>
      <c r="V601" s="371">
        <v>176.4</v>
      </c>
      <c r="W601" s="21"/>
      <c r="X601" s="25">
        <f t="shared" si="68"/>
        <v>211.82777777777778</v>
      </c>
      <c r="Y601" s="26">
        <f t="shared" si="69"/>
        <v>0.36775655864197532</v>
      </c>
      <c r="Z601" s="654"/>
      <c r="AA601" s="672"/>
      <c r="AB601" s="672"/>
    </row>
    <row r="602" spans="1:28" s="7" customFormat="1" ht="13.15" customHeight="1" x14ac:dyDescent="0.2">
      <c r="A602" s="265"/>
      <c r="B602" s="405"/>
      <c r="C602" s="448"/>
      <c r="D602" s="266"/>
      <c r="E602" s="266"/>
      <c r="F602" s="187"/>
      <c r="G602" s="22"/>
      <c r="H602" s="241">
        <v>73</v>
      </c>
      <c r="I602" s="22" t="s">
        <v>347</v>
      </c>
      <c r="J602" s="24">
        <v>400</v>
      </c>
      <c r="K602" s="371">
        <v>1.05</v>
      </c>
      <c r="L602" s="371">
        <v>13.333333333333332</v>
      </c>
      <c r="M602" s="371">
        <v>8.4</v>
      </c>
      <c r="N602" s="21"/>
      <c r="O602" s="25">
        <f t="shared" si="70"/>
        <v>7.5944444444444441</v>
      </c>
      <c r="P602" s="26">
        <f t="shared" si="71"/>
        <v>1.3184799382716049E-2</v>
      </c>
      <c r="Q602" s="27"/>
      <c r="R602" s="28" t="s">
        <v>3256</v>
      </c>
      <c r="S602" s="24">
        <v>400</v>
      </c>
      <c r="T602" s="371">
        <v>0</v>
      </c>
      <c r="U602" s="371">
        <v>0</v>
      </c>
      <c r="V602" s="371">
        <v>0</v>
      </c>
      <c r="W602" s="21"/>
      <c r="X602" s="25">
        <f t="shared" si="68"/>
        <v>0</v>
      </c>
      <c r="Y602" s="26">
        <f t="shared" si="69"/>
        <v>0</v>
      </c>
      <c r="Z602" s="654"/>
      <c r="AA602" s="672"/>
      <c r="AB602" s="672"/>
    </row>
    <row r="603" spans="1:28" s="7" customFormat="1" ht="13.15" customHeight="1" x14ac:dyDescent="0.2">
      <c r="A603" s="265"/>
      <c r="B603" s="405"/>
      <c r="C603" s="448"/>
      <c r="D603" s="266"/>
      <c r="E603" s="266"/>
      <c r="F603" s="187"/>
      <c r="G603" s="22"/>
      <c r="H603" s="241">
        <v>73</v>
      </c>
      <c r="I603" s="22" t="s">
        <v>3252</v>
      </c>
      <c r="J603" s="24">
        <v>400</v>
      </c>
      <c r="K603" s="371">
        <v>0</v>
      </c>
      <c r="L603" s="371">
        <v>0</v>
      </c>
      <c r="M603" s="371">
        <v>0</v>
      </c>
      <c r="N603" s="21"/>
      <c r="O603" s="25">
        <f t="shared" si="70"/>
        <v>0</v>
      </c>
      <c r="P603" s="26">
        <f t="shared" si="71"/>
        <v>0</v>
      </c>
      <c r="Q603" s="27"/>
      <c r="R603" s="28" t="s">
        <v>2732</v>
      </c>
      <c r="S603" s="24">
        <v>400</v>
      </c>
      <c r="T603" s="371">
        <v>0</v>
      </c>
      <c r="U603" s="371">
        <v>1.05</v>
      </c>
      <c r="V603" s="371">
        <v>6.3000000000000007</v>
      </c>
      <c r="W603" s="21"/>
      <c r="X603" s="25">
        <f t="shared" si="68"/>
        <v>2.4500000000000002</v>
      </c>
      <c r="Y603" s="26">
        <f t="shared" si="69"/>
        <v>4.2534722222222227E-3</v>
      </c>
      <c r="Z603" s="654"/>
      <c r="AA603" s="672"/>
      <c r="AB603" s="672"/>
    </row>
    <row r="604" spans="1:28" s="7" customFormat="1" ht="13.15" customHeight="1" x14ac:dyDescent="0.2">
      <c r="A604" s="265"/>
      <c r="B604" s="405"/>
      <c r="C604" s="448"/>
      <c r="D604" s="266"/>
      <c r="E604" s="266"/>
      <c r="F604" s="192"/>
      <c r="G604" s="128"/>
      <c r="H604" s="244">
        <v>73</v>
      </c>
      <c r="I604" s="128" t="s">
        <v>2731</v>
      </c>
      <c r="J604" s="24">
        <v>400</v>
      </c>
      <c r="K604" s="548">
        <v>0</v>
      </c>
      <c r="L604" s="548">
        <v>0</v>
      </c>
      <c r="M604" s="548">
        <v>0</v>
      </c>
      <c r="N604" s="123"/>
      <c r="O604" s="124">
        <f>(K604+L604+M604)/3</f>
        <v>0</v>
      </c>
      <c r="P604" s="125">
        <f>O604/J604/1.44</f>
        <v>0</v>
      </c>
      <c r="Q604" s="143"/>
      <c r="R604" s="28" t="s">
        <v>3257</v>
      </c>
      <c r="S604" s="121">
        <v>400</v>
      </c>
      <c r="T604" s="548">
        <v>110.47619047619047</v>
      </c>
      <c r="U604" s="548">
        <v>88.2</v>
      </c>
      <c r="V604" s="548">
        <v>76.650000000000006</v>
      </c>
      <c r="W604" s="123"/>
      <c r="X604" s="124">
        <f t="shared" si="68"/>
        <v>91.77539682539684</v>
      </c>
      <c r="Y604" s="125">
        <f t="shared" si="69"/>
        <v>0.15933228615520284</v>
      </c>
      <c r="Z604" s="664"/>
      <c r="AA604" s="672"/>
      <c r="AB604" s="672"/>
    </row>
    <row r="605" spans="1:28" s="7" customFormat="1" ht="13.15" customHeight="1" x14ac:dyDescent="0.2">
      <c r="A605" s="265"/>
      <c r="B605" s="405"/>
      <c r="C605" s="448"/>
      <c r="D605" s="266"/>
      <c r="E605" s="266"/>
      <c r="F605" s="192"/>
      <c r="G605" s="128"/>
      <c r="H605" s="244">
        <v>73</v>
      </c>
      <c r="I605" s="128" t="s">
        <v>3254</v>
      </c>
      <c r="J605" s="24">
        <v>400</v>
      </c>
      <c r="K605" s="548">
        <v>0</v>
      </c>
      <c r="L605" s="548">
        <v>0</v>
      </c>
      <c r="M605" s="548">
        <v>0</v>
      </c>
      <c r="N605" s="123"/>
      <c r="O605" s="124">
        <f>(K605+L605+M605)/3</f>
        <v>0</v>
      </c>
      <c r="P605" s="125">
        <f>O605/J605/1.44</f>
        <v>0</v>
      </c>
      <c r="Q605" s="143"/>
      <c r="R605" s="28"/>
      <c r="S605" s="121"/>
      <c r="T605" s="548"/>
      <c r="U605" s="548"/>
      <c r="V605" s="548"/>
      <c r="W605" s="123"/>
      <c r="X605" s="124"/>
      <c r="Y605" s="125"/>
      <c r="Z605" s="664"/>
      <c r="AA605" s="672"/>
      <c r="AB605" s="672"/>
    </row>
    <row r="606" spans="1:28" s="7" customFormat="1" ht="13.15" customHeight="1" x14ac:dyDescent="0.2">
      <c r="A606" s="265"/>
      <c r="B606" s="405"/>
      <c r="C606" s="448"/>
      <c r="D606" s="266"/>
      <c r="E606" s="266"/>
      <c r="F606" s="192"/>
      <c r="G606" s="128"/>
      <c r="H606" s="244">
        <v>73</v>
      </c>
      <c r="I606" s="128" t="s">
        <v>3253</v>
      </c>
      <c r="J606" s="24">
        <v>400</v>
      </c>
      <c r="K606" s="548">
        <v>128.1</v>
      </c>
      <c r="L606" s="548">
        <v>164.76190476190476</v>
      </c>
      <c r="M606" s="548">
        <v>99.75</v>
      </c>
      <c r="N606" s="123"/>
      <c r="O606" s="124">
        <f t="shared" si="70"/>
        <v>130.8706349206349</v>
      </c>
      <c r="P606" s="125">
        <f t="shared" si="71"/>
        <v>0.22720596340388005</v>
      </c>
      <c r="Q606" s="143"/>
      <c r="R606" s="126"/>
      <c r="S606" s="121"/>
      <c r="T606" s="548"/>
      <c r="U606" s="548"/>
      <c r="V606" s="548"/>
      <c r="W606" s="123"/>
      <c r="X606" s="124"/>
      <c r="Y606" s="125"/>
      <c r="Z606" s="664"/>
      <c r="AA606" s="672"/>
      <c r="AB606" s="672"/>
    </row>
    <row r="607" spans="1:28" s="7" customFormat="1" ht="13.9" customHeight="1" thickBot="1" x14ac:dyDescent="0.25">
      <c r="A607" s="267"/>
      <c r="B607" s="406"/>
      <c r="C607" s="449"/>
      <c r="D607" s="268"/>
      <c r="E607" s="269"/>
      <c r="F607" s="189"/>
      <c r="G607" s="76"/>
      <c r="H607" s="242"/>
      <c r="I607" s="76" t="s">
        <v>4111</v>
      </c>
      <c r="J607" s="70">
        <v>400</v>
      </c>
      <c r="K607" s="559">
        <v>94.5</v>
      </c>
      <c r="L607" s="559">
        <v>75.238095238095241</v>
      </c>
      <c r="M607" s="559">
        <v>47.25</v>
      </c>
      <c r="N607" s="72"/>
      <c r="O607" s="73">
        <f>(K607+L607+M607)/3</f>
        <v>72.329365079365076</v>
      </c>
      <c r="P607" s="74">
        <f>O607/J607/1.44</f>
        <v>0.12557181437389769</v>
      </c>
      <c r="Q607" s="80"/>
      <c r="R607" s="75"/>
      <c r="S607" s="70"/>
      <c r="T607" s="559"/>
      <c r="U607" s="559"/>
      <c r="V607" s="559"/>
      <c r="W607" s="72"/>
      <c r="X607" s="73"/>
      <c r="Y607" s="74"/>
      <c r="Z607" s="655"/>
      <c r="AA607" s="672"/>
      <c r="AB607" s="672"/>
    </row>
    <row r="608" spans="1:28" s="7" customFormat="1" ht="13.9" customHeight="1" x14ac:dyDescent="0.2">
      <c r="A608" s="260">
        <v>43047</v>
      </c>
      <c r="B608" s="403">
        <v>0.84375</v>
      </c>
      <c r="C608" s="454">
        <v>0</v>
      </c>
      <c r="D608" s="263">
        <f>(MAX(K608:M608))/J608/1.44</f>
        <v>0.37187500000000007</v>
      </c>
      <c r="E608" s="264">
        <f>(MAX(T608:V608))/S608/1.44</f>
        <v>0.25628306878306883</v>
      </c>
      <c r="F608" s="181" t="s">
        <v>1909</v>
      </c>
      <c r="G608" s="69" t="s">
        <v>3136</v>
      </c>
      <c r="H608" s="240">
        <v>74</v>
      </c>
      <c r="I608" s="35" t="s">
        <v>685</v>
      </c>
      <c r="J608" s="34">
        <v>400</v>
      </c>
      <c r="K608" s="367">
        <v>147</v>
      </c>
      <c r="L608" s="367">
        <v>80.952380952380949</v>
      </c>
      <c r="M608" s="367">
        <v>214.20000000000002</v>
      </c>
      <c r="N608" s="36" t="s">
        <v>4027</v>
      </c>
      <c r="O608" s="37">
        <f t="shared" si="70"/>
        <v>147.38412698412699</v>
      </c>
      <c r="P608" s="38">
        <f t="shared" si="71"/>
        <v>0.25587522045855382</v>
      </c>
      <c r="Q608" s="39" t="s">
        <v>492</v>
      </c>
      <c r="R608" s="40" t="s">
        <v>686</v>
      </c>
      <c r="S608" s="34">
        <v>400</v>
      </c>
      <c r="T608" s="367">
        <v>147.61904761904762</v>
      </c>
      <c r="U608" s="367">
        <v>130.20000000000002</v>
      </c>
      <c r="V608" s="367">
        <v>136.5</v>
      </c>
      <c r="W608" s="36" t="s">
        <v>4412</v>
      </c>
      <c r="X608" s="37">
        <f t="shared" ref="X608:X639" si="72">(T608+U608+V608)/3</f>
        <v>138.10634920634922</v>
      </c>
      <c r="Y608" s="38">
        <f t="shared" ref="Y608:Y639" si="73">X608/S608/1.44</f>
        <v>0.2397679673721341</v>
      </c>
      <c r="Z608" s="653" t="s">
        <v>492</v>
      </c>
      <c r="AA608" s="671">
        <f>P608+Y608</f>
        <v>0.49564318783068795</v>
      </c>
      <c r="AB608" s="671">
        <f t="shared" si="67"/>
        <v>268.317824074074</v>
      </c>
    </row>
    <row r="609" spans="1:28" ht="13.15" customHeight="1" x14ac:dyDescent="0.2">
      <c r="A609" s="265"/>
      <c r="B609" s="405"/>
      <c r="C609" s="448"/>
      <c r="D609" s="266"/>
      <c r="E609" s="266"/>
      <c r="F609" s="182"/>
      <c r="G609" s="24"/>
      <c r="H609" s="241">
        <v>74</v>
      </c>
      <c r="I609" s="22" t="s">
        <v>1832</v>
      </c>
      <c r="J609" s="24">
        <v>400</v>
      </c>
      <c r="K609" s="371">
        <v>15.75</v>
      </c>
      <c r="L609" s="371">
        <v>15.238095238095237</v>
      </c>
      <c r="M609" s="371">
        <v>13.65</v>
      </c>
      <c r="N609" s="21"/>
      <c r="O609" s="25">
        <f t="shared" si="70"/>
        <v>14.87936507936508</v>
      </c>
      <c r="P609" s="26">
        <f t="shared" si="71"/>
        <v>2.5832231040564379E-2</v>
      </c>
      <c r="Q609" s="26"/>
      <c r="R609" s="28" t="s">
        <v>204</v>
      </c>
      <c r="S609" s="24">
        <v>400</v>
      </c>
      <c r="T609" s="371">
        <v>8.5714285714285712</v>
      </c>
      <c r="U609" s="371">
        <v>8.4</v>
      </c>
      <c r="V609" s="371">
        <v>8.4</v>
      </c>
      <c r="W609" s="21"/>
      <c r="X609" s="25">
        <f t="shared" si="72"/>
        <v>8.4571428571428573</v>
      </c>
      <c r="Y609" s="26">
        <f t="shared" si="73"/>
        <v>1.4682539682539684E-2</v>
      </c>
      <c r="Z609" s="428"/>
      <c r="AA609" s="673"/>
      <c r="AB609" s="672"/>
    </row>
    <row r="610" spans="1:28" ht="13.15" customHeight="1" x14ac:dyDescent="0.2">
      <c r="A610" s="265"/>
      <c r="B610" s="405"/>
      <c r="C610" s="448"/>
      <c r="D610" s="266"/>
      <c r="E610" s="266"/>
      <c r="F610" s="182"/>
      <c r="G610" s="24"/>
      <c r="H610" s="241">
        <v>74</v>
      </c>
      <c r="I610" s="23" t="s">
        <v>964</v>
      </c>
      <c r="J610" s="24">
        <v>400</v>
      </c>
      <c r="K610" s="371">
        <v>57.75</v>
      </c>
      <c r="L610" s="371">
        <v>18.095238095238095</v>
      </c>
      <c r="M610" s="371">
        <v>53.550000000000004</v>
      </c>
      <c r="N610" s="21"/>
      <c r="O610" s="25">
        <f t="shared" si="70"/>
        <v>43.13174603174604</v>
      </c>
      <c r="P610" s="26">
        <f t="shared" si="71"/>
        <v>7.4881503527336871E-2</v>
      </c>
      <c r="Q610" s="26"/>
      <c r="R610" s="33" t="s">
        <v>965</v>
      </c>
      <c r="S610" s="24">
        <v>400</v>
      </c>
      <c r="T610" s="371">
        <v>60</v>
      </c>
      <c r="U610" s="371">
        <v>35.700000000000003</v>
      </c>
      <c r="V610" s="371">
        <v>31.5</v>
      </c>
      <c r="W610" s="21"/>
      <c r="X610" s="25">
        <f t="shared" si="72"/>
        <v>42.4</v>
      </c>
      <c r="Y610" s="26">
        <f t="shared" si="73"/>
        <v>7.3611111111111113E-2</v>
      </c>
      <c r="Z610" s="428"/>
      <c r="AA610" s="673"/>
      <c r="AB610" s="672"/>
    </row>
    <row r="611" spans="1:28" ht="13.15" customHeight="1" x14ac:dyDescent="0.2">
      <c r="A611" s="265"/>
      <c r="B611" s="405"/>
      <c r="C611" s="448"/>
      <c r="D611" s="266"/>
      <c r="E611" s="266"/>
      <c r="F611" s="182"/>
      <c r="G611" s="24"/>
      <c r="H611" s="241">
        <v>74</v>
      </c>
      <c r="I611" s="22" t="s">
        <v>966</v>
      </c>
      <c r="J611" s="24">
        <v>400</v>
      </c>
      <c r="K611" s="371">
        <v>70.350000000000009</v>
      </c>
      <c r="L611" s="371">
        <v>40</v>
      </c>
      <c r="M611" s="371">
        <v>51.45</v>
      </c>
      <c r="N611" s="21"/>
      <c r="O611" s="25">
        <f t="shared" si="70"/>
        <v>53.933333333333337</v>
      </c>
      <c r="P611" s="26">
        <f t="shared" si="71"/>
        <v>9.3634259259259264E-2</v>
      </c>
      <c r="Q611" s="26"/>
      <c r="R611" s="28" t="s">
        <v>4413</v>
      </c>
      <c r="S611" s="24">
        <v>400</v>
      </c>
      <c r="T611" s="371">
        <v>6.6666666666666661</v>
      </c>
      <c r="U611" s="371">
        <v>8.4</v>
      </c>
      <c r="V611" s="371">
        <v>8.4</v>
      </c>
      <c r="W611" s="21"/>
      <c r="X611" s="25">
        <f t="shared" si="72"/>
        <v>7.8222222222222229</v>
      </c>
      <c r="Y611" s="26">
        <f t="shared" si="73"/>
        <v>1.358024691358025E-2</v>
      </c>
      <c r="Z611" s="428"/>
      <c r="AA611" s="673"/>
      <c r="AB611" s="672"/>
    </row>
    <row r="612" spans="1:28" ht="13.15" customHeight="1" x14ac:dyDescent="0.2">
      <c r="A612" s="265"/>
      <c r="B612" s="405"/>
      <c r="C612" s="448"/>
      <c r="D612" s="266"/>
      <c r="E612" s="266"/>
      <c r="F612" s="182"/>
      <c r="G612" s="24"/>
      <c r="H612" s="241">
        <v>74</v>
      </c>
      <c r="I612" s="22" t="s">
        <v>968</v>
      </c>
      <c r="J612" s="24">
        <v>400</v>
      </c>
      <c r="K612" s="371">
        <v>0</v>
      </c>
      <c r="L612" s="371">
        <v>1.9047619047619047</v>
      </c>
      <c r="M612" s="371">
        <v>1.05</v>
      </c>
      <c r="N612" s="21"/>
      <c r="O612" s="25">
        <f t="shared" si="70"/>
        <v>0.98492063492063497</v>
      </c>
      <c r="P612" s="26">
        <f t="shared" si="71"/>
        <v>1.7099316578483249E-3</v>
      </c>
      <c r="Q612" s="26"/>
      <c r="R612" s="28" t="s">
        <v>969</v>
      </c>
      <c r="S612" s="24">
        <v>400</v>
      </c>
      <c r="T612" s="371">
        <v>31.428571428571427</v>
      </c>
      <c r="U612" s="371">
        <v>21</v>
      </c>
      <c r="V612" s="371">
        <v>58.800000000000004</v>
      </c>
      <c r="W612" s="21"/>
      <c r="X612" s="25">
        <f t="shared" si="72"/>
        <v>37.076190476190476</v>
      </c>
      <c r="Y612" s="26">
        <f t="shared" si="73"/>
        <v>6.4368386243386241E-2</v>
      </c>
      <c r="Z612" s="428"/>
      <c r="AA612" s="673"/>
      <c r="AB612" s="672"/>
    </row>
    <row r="613" spans="1:28" ht="13.15" customHeight="1" x14ac:dyDescent="0.2">
      <c r="A613" s="265"/>
      <c r="B613" s="405"/>
      <c r="C613" s="448"/>
      <c r="D613" s="266"/>
      <c r="E613" s="266"/>
      <c r="F613" s="182"/>
      <c r="G613" s="24"/>
      <c r="H613" s="241">
        <v>74</v>
      </c>
      <c r="I613" s="22" t="s">
        <v>970</v>
      </c>
      <c r="J613" s="24">
        <v>400</v>
      </c>
      <c r="K613" s="371">
        <v>33.6</v>
      </c>
      <c r="L613" s="371">
        <v>29.523809523809522</v>
      </c>
      <c r="M613" s="371">
        <v>80.850000000000009</v>
      </c>
      <c r="N613" s="21"/>
      <c r="O613" s="25">
        <f t="shared" si="70"/>
        <v>47.991269841269848</v>
      </c>
      <c r="P613" s="26">
        <f t="shared" si="71"/>
        <v>8.3318176807760158E-2</v>
      </c>
      <c r="Q613" s="26"/>
      <c r="R613" s="28" t="s">
        <v>971</v>
      </c>
      <c r="S613" s="24">
        <v>400</v>
      </c>
      <c r="T613" s="371">
        <v>0</v>
      </c>
      <c r="U613" s="371">
        <v>0</v>
      </c>
      <c r="V613" s="371">
        <v>0</v>
      </c>
      <c r="W613" s="21"/>
      <c r="X613" s="25">
        <f t="shared" si="72"/>
        <v>0</v>
      </c>
      <c r="Y613" s="26">
        <f t="shared" si="73"/>
        <v>0</v>
      </c>
      <c r="Z613" s="428"/>
      <c r="AA613" s="673"/>
      <c r="AB613" s="672"/>
    </row>
    <row r="614" spans="1:28" ht="13.15" customHeight="1" x14ac:dyDescent="0.2">
      <c r="A614" s="265"/>
      <c r="B614" s="405"/>
      <c r="C614" s="448"/>
      <c r="D614" s="266"/>
      <c r="E614" s="266"/>
      <c r="F614" s="182"/>
      <c r="G614" s="24"/>
      <c r="H614" s="241">
        <v>74</v>
      </c>
      <c r="I614" s="28" t="s">
        <v>155</v>
      </c>
      <c r="J614" s="24">
        <v>400</v>
      </c>
      <c r="K614" s="371">
        <v>0</v>
      </c>
      <c r="L614" s="371">
        <v>0</v>
      </c>
      <c r="M614" s="371">
        <v>0</v>
      </c>
      <c r="N614" s="21"/>
      <c r="O614" s="25">
        <f t="shared" si="70"/>
        <v>0</v>
      </c>
      <c r="P614" s="26">
        <f t="shared" si="71"/>
        <v>0</v>
      </c>
      <c r="Q614" s="26"/>
      <c r="R614" s="22" t="s">
        <v>998</v>
      </c>
      <c r="S614" s="24">
        <v>400</v>
      </c>
      <c r="T614" s="371">
        <v>17.142857142857142</v>
      </c>
      <c r="U614" s="371">
        <v>37.800000000000004</v>
      </c>
      <c r="V614" s="371">
        <v>27.3</v>
      </c>
      <c r="W614" s="21"/>
      <c r="X614" s="25">
        <f t="shared" si="72"/>
        <v>27.414285714285715</v>
      </c>
      <c r="Y614" s="26">
        <f t="shared" si="73"/>
        <v>4.7594246031746029E-2</v>
      </c>
      <c r="Z614" s="428"/>
      <c r="AA614" s="673"/>
      <c r="AB614" s="672"/>
    </row>
    <row r="615" spans="1:28" ht="13.9" customHeight="1" thickBot="1" x14ac:dyDescent="0.25">
      <c r="A615" s="267"/>
      <c r="B615" s="406"/>
      <c r="C615" s="449"/>
      <c r="D615" s="268"/>
      <c r="E615" s="269"/>
      <c r="F615" s="184"/>
      <c r="G615" s="70"/>
      <c r="H615" s="242">
        <v>74</v>
      </c>
      <c r="I615" s="76" t="s">
        <v>2764</v>
      </c>
      <c r="J615" s="70">
        <v>400</v>
      </c>
      <c r="K615" s="559">
        <v>4.2</v>
      </c>
      <c r="L615" s="559">
        <v>0</v>
      </c>
      <c r="M615" s="559">
        <v>0</v>
      </c>
      <c r="N615" s="72"/>
      <c r="O615" s="73">
        <f t="shared" si="70"/>
        <v>1.4000000000000001</v>
      </c>
      <c r="P615" s="74">
        <f t="shared" si="71"/>
        <v>2.430555555555556E-3</v>
      </c>
      <c r="Q615" s="74"/>
      <c r="R615" s="75" t="s">
        <v>972</v>
      </c>
      <c r="S615" s="70">
        <v>400</v>
      </c>
      <c r="T615" s="559">
        <v>0</v>
      </c>
      <c r="U615" s="559">
        <v>0</v>
      </c>
      <c r="V615" s="559">
        <v>0</v>
      </c>
      <c r="W615" s="72"/>
      <c r="X615" s="73">
        <f t="shared" si="72"/>
        <v>0</v>
      </c>
      <c r="Y615" s="74">
        <f t="shared" si="73"/>
        <v>0</v>
      </c>
      <c r="Z615" s="646"/>
      <c r="AA615" s="676"/>
      <c r="AB615" s="674"/>
    </row>
    <row r="616" spans="1:28" s="7" customFormat="1" ht="13.9" customHeight="1" x14ac:dyDescent="0.2">
      <c r="A616" s="260">
        <v>43044</v>
      </c>
      <c r="B616" s="403">
        <v>0.79166666666666663</v>
      </c>
      <c r="C616" s="454">
        <v>-2</v>
      </c>
      <c r="D616" s="263">
        <f>(MAX(K616:M616))/J616/1.44</f>
        <v>0.71759259259259267</v>
      </c>
      <c r="E616" s="264">
        <f>(MAX(T616:V616))/S616/1.44</f>
        <v>0.62152777777777779</v>
      </c>
      <c r="F616" s="181" t="s">
        <v>1909</v>
      </c>
      <c r="G616" s="69" t="s">
        <v>3136</v>
      </c>
      <c r="H616" s="240">
        <v>75</v>
      </c>
      <c r="I616" s="35" t="s">
        <v>685</v>
      </c>
      <c r="J616" s="34">
        <v>630</v>
      </c>
      <c r="K616" s="367">
        <v>563.85</v>
      </c>
      <c r="L616" s="367">
        <v>628.57142857142856</v>
      </c>
      <c r="M616" s="367">
        <v>651</v>
      </c>
      <c r="N616" s="36" t="s">
        <v>4110</v>
      </c>
      <c r="O616" s="37">
        <f t="shared" si="70"/>
        <v>614.47380952380956</v>
      </c>
      <c r="P616" s="38">
        <f t="shared" si="71"/>
        <v>0.67733003695305294</v>
      </c>
      <c r="Q616" s="39" t="s">
        <v>492</v>
      </c>
      <c r="R616" s="40" t="s">
        <v>686</v>
      </c>
      <c r="S616" s="34">
        <v>630</v>
      </c>
      <c r="T616" s="367">
        <v>502.85714285714283</v>
      </c>
      <c r="U616" s="367">
        <v>519.75</v>
      </c>
      <c r="V616" s="367">
        <v>563.85</v>
      </c>
      <c r="W616" s="36" t="s">
        <v>4110</v>
      </c>
      <c r="X616" s="37">
        <f t="shared" si="72"/>
        <v>528.81904761904764</v>
      </c>
      <c r="Y616" s="38">
        <f t="shared" si="73"/>
        <v>0.58291341227849169</v>
      </c>
      <c r="Z616" s="653" t="s">
        <v>495</v>
      </c>
      <c r="AA616" s="672">
        <f>P616+Y616</f>
        <v>1.2602434492315446</v>
      </c>
      <c r="AB616" s="672">
        <f t="shared" si="67"/>
        <v>0</v>
      </c>
    </row>
    <row r="617" spans="1:28" ht="13.15" customHeight="1" x14ac:dyDescent="0.2">
      <c r="A617" s="265"/>
      <c r="B617" s="405"/>
      <c r="C617" s="448"/>
      <c r="D617" s="266"/>
      <c r="E617" s="266"/>
      <c r="F617" s="182"/>
      <c r="G617" s="24"/>
      <c r="H617" s="241">
        <v>75</v>
      </c>
      <c r="I617" s="23" t="s">
        <v>2269</v>
      </c>
      <c r="J617" s="24">
        <v>630</v>
      </c>
      <c r="K617" s="371">
        <v>6.3000000000000007</v>
      </c>
      <c r="L617" s="371">
        <v>1.9047619047619047</v>
      </c>
      <c r="M617" s="371">
        <v>1.05</v>
      </c>
      <c r="N617" s="21"/>
      <c r="O617" s="25">
        <f t="shared" si="70"/>
        <v>3.0849206349206355</v>
      </c>
      <c r="P617" s="26">
        <f t="shared" si="71"/>
        <v>3.4004857086867677E-3</v>
      </c>
      <c r="Q617" s="26"/>
      <c r="R617" s="28" t="s">
        <v>1197</v>
      </c>
      <c r="S617" s="24">
        <v>630</v>
      </c>
      <c r="T617" s="371">
        <v>5.7142857142857144</v>
      </c>
      <c r="U617" s="371">
        <v>6.3000000000000007</v>
      </c>
      <c r="V617" s="371">
        <v>10.5</v>
      </c>
      <c r="W617" s="21"/>
      <c r="X617" s="25">
        <f t="shared" si="72"/>
        <v>7.5047619047619056</v>
      </c>
      <c r="Y617" s="26">
        <f t="shared" si="73"/>
        <v>8.2724447803812894E-3</v>
      </c>
      <c r="Z617" s="428"/>
      <c r="AA617" s="673"/>
      <c r="AB617" s="672"/>
    </row>
    <row r="618" spans="1:28" ht="13.15" customHeight="1" x14ac:dyDescent="0.2">
      <c r="A618" s="265"/>
      <c r="B618" s="405"/>
      <c r="C618" s="448"/>
      <c r="D618" s="266"/>
      <c r="E618" s="266"/>
      <c r="F618" s="182"/>
      <c r="G618" s="24"/>
      <c r="H618" s="241">
        <v>75</v>
      </c>
      <c r="I618" s="22" t="s">
        <v>973</v>
      </c>
      <c r="J618" s="24">
        <v>630</v>
      </c>
      <c r="K618" s="371">
        <v>107.10000000000001</v>
      </c>
      <c r="L618" s="371">
        <v>145.71428571428569</v>
      </c>
      <c r="M618" s="371">
        <v>114.45</v>
      </c>
      <c r="N618" s="21"/>
      <c r="O618" s="25">
        <f t="shared" si="70"/>
        <v>122.42142857142856</v>
      </c>
      <c r="P618" s="26">
        <f t="shared" si="71"/>
        <v>0.13494425547996977</v>
      </c>
      <c r="Q618" s="26"/>
      <c r="R618" s="33" t="s">
        <v>1878</v>
      </c>
      <c r="S618" s="24">
        <v>630</v>
      </c>
      <c r="T618" s="371">
        <v>64.761904761904759</v>
      </c>
      <c r="U618" s="371">
        <v>63</v>
      </c>
      <c r="V618" s="371">
        <v>57.75</v>
      </c>
      <c r="W618" s="21"/>
      <c r="X618" s="25">
        <f t="shared" si="72"/>
        <v>61.837301587301589</v>
      </c>
      <c r="Y618" s="26">
        <f t="shared" si="73"/>
        <v>6.8162810391646372E-2</v>
      </c>
      <c r="Z618" s="428"/>
      <c r="AA618" s="673"/>
      <c r="AB618" s="672"/>
    </row>
    <row r="619" spans="1:28" ht="13.15" customHeight="1" x14ac:dyDescent="0.2">
      <c r="A619" s="265"/>
      <c r="B619" s="405"/>
      <c r="C619" s="448"/>
      <c r="D619" s="266"/>
      <c r="E619" s="266"/>
      <c r="F619" s="182"/>
      <c r="G619" s="24"/>
      <c r="H619" s="241">
        <v>75</v>
      </c>
      <c r="I619" s="23" t="s">
        <v>698</v>
      </c>
      <c r="J619" s="24">
        <v>630</v>
      </c>
      <c r="K619" s="371">
        <v>31.5</v>
      </c>
      <c r="L619" s="371">
        <v>30.476190476190474</v>
      </c>
      <c r="M619" s="371">
        <v>24.150000000000002</v>
      </c>
      <c r="N619" s="21"/>
      <c r="O619" s="25">
        <f t="shared" si="70"/>
        <v>28.708730158730159</v>
      </c>
      <c r="P619" s="26">
        <f t="shared" si="71"/>
        <v>3.1645425659975926E-2</v>
      </c>
      <c r="Q619" s="26"/>
      <c r="R619" s="33" t="s">
        <v>299</v>
      </c>
      <c r="S619" s="24">
        <v>630</v>
      </c>
      <c r="T619" s="371">
        <v>1.9047619047619047</v>
      </c>
      <c r="U619" s="371">
        <v>1.05</v>
      </c>
      <c r="V619" s="371">
        <v>4.2</v>
      </c>
      <c r="W619" s="21"/>
      <c r="X619" s="25">
        <f t="shared" si="72"/>
        <v>2.3849206349206349</v>
      </c>
      <c r="Y619" s="26">
        <f t="shared" si="73"/>
        <v>2.6288807704151619E-3</v>
      </c>
      <c r="Z619" s="428"/>
      <c r="AA619" s="673"/>
      <c r="AB619" s="672"/>
    </row>
    <row r="620" spans="1:28" ht="13.15" customHeight="1" x14ac:dyDescent="0.2">
      <c r="A620" s="265"/>
      <c r="B620" s="405"/>
      <c r="C620" s="448"/>
      <c r="D620" s="266"/>
      <c r="E620" s="266"/>
      <c r="F620" s="182"/>
      <c r="G620" s="24"/>
      <c r="H620" s="241">
        <v>75</v>
      </c>
      <c r="I620" s="22" t="s">
        <v>1644</v>
      </c>
      <c r="J620" s="24">
        <v>630</v>
      </c>
      <c r="K620" s="371">
        <v>71.400000000000006</v>
      </c>
      <c r="L620" s="371">
        <v>68.571428571428569</v>
      </c>
      <c r="M620" s="371">
        <v>73.5</v>
      </c>
      <c r="N620" s="21"/>
      <c r="O620" s="25">
        <f t="shared" si="70"/>
        <v>71.157142857142858</v>
      </c>
      <c r="P620" s="26">
        <f t="shared" si="71"/>
        <v>7.8436004031242137E-2</v>
      </c>
      <c r="Q620" s="26"/>
      <c r="R620" s="28" t="s">
        <v>699</v>
      </c>
      <c r="S620" s="24">
        <v>630</v>
      </c>
      <c r="T620" s="371">
        <v>30.476190476190474</v>
      </c>
      <c r="U620" s="371">
        <v>27.3</v>
      </c>
      <c r="V620" s="371">
        <v>28.35</v>
      </c>
      <c r="W620" s="21"/>
      <c r="X620" s="25">
        <f t="shared" si="72"/>
        <v>28.708730158730162</v>
      </c>
      <c r="Y620" s="26">
        <f t="shared" si="73"/>
        <v>3.1645425659975933E-2</v>
      </c>
      <c r="Z620" s="428"/>
      <c r="AA620" s="673"/>
      <c r="AB620" s="672"/>
    </row>
    <row r="621" spans="1:28" ht="13.15" customHeight="1" x14ac:dyDescent="0.2">
      <c r="A621" s="265"/>
      <c r="B621" s="405"/>
      <c r="C621" s="448"/>
      <c r="D621" s="266"/>
      <c r="E621" s="266"/>
      <c r="F621" s="182"/>
      <c r="G621" s="24"/>
      <c r="H621" s="241">
        <v>75</v>
      </c>
      <c r="I621" s="22" t="s">
        <v>700</v>
      </c>
      <c r="J621" s="24">
        <v>630</v>
      </c>
      <c r="K621" s="371">
        <v>0</v>
      </c>
      <c r="L621" s="371">
        <v>0</v>
      </c>
      <c r="M621" s="371">
        <v>1.05</v>
      </c>
      <c r="N621" s="21"/>
      <c r="O621" s="25">
        <f t="shared" si="70"/>
        <v>0.35000000000000003</v>
      </c>
      <c r="P621" s="26">
        <f t="shared" si="71"/>
        <v>3.858024691358025E-4</v>
      </c>
      <c r="Q621" s="26"/>
      <c r="R621" s="28" t="s">
        <v>701</v>
      </c>
      <c r="S621" s="24">
        <v>630</v>
      </c>
      <c r="T621" s="371">
        <v>104.76190476190476</v>
      </c>
      <c r="U621" s="371">
        <v>131.25</v>
      </c>
      <c r="V621" s="371">
        <v>147</v>
      </c>
      <c r="W621" s="21"/>
      <c r="X621" s="25">
        <f t="shared" si="72"/>
        <v>127.67063492063492</v>
      </c>
      <c r="Y621" s="26">
        <f t="shared" si="73"/>
        <v>0.1407304176814759</v>
      </c>
      <c r="Z621" s="428"/>
      <c r="AA621" s="673"/>
      <c r="AB621" s="672"/>
    </row>
    <row r="622" spans="1:28" ht="13.15" customHeight="1" x14ac:dyDescent="0.2">
      <c r="A622" s="265"/>
      <c r="B622" s="405"/>
      <c r="C622" s="448"/>
      <c r="D622" s="266"/>
      <c r="E622" s="266"/>
      <c r="F622" s="182"/>
      <c r="G622" s="24"/>
      <c r="H622" s="241">
        <v>75</v>
      </c>
      <c r="I622" s="22" t="s">
        <v>702</v>
      </c>
      <c r="J622" s="24">
        <v>630</v>
      </c>
      <c r="K622" s="371">
        <v>40.950000000000003</v>
      </c>
      <c r="L622" s="371">
        <v>78.095238095238088</v>
      </c>
      <c r="M622" s="371">
        <v>59.85</v>
      </c>
      <c r="N622" s="21"/>
      <c r="O622" s="25">
        <f t="shared" si="70"/>
        <v>59.631746031746026</v>
      </c>
      <c r="P622" s="26">
        <f t="shared" si="71"/>
        <v>6.5731642451219166E-2</v>
      </c>
      <c r="Q622" s="26"/>
      <c r="R622" s="28" t="s">
        <v>703</v>
      </c>
      <c r="S622" s="24">
        <v>630</v>
      </c>
      <c r="T622" s="371">
        <v>8.5714285714285712</v>
      </c>
      <c r="U622" s="371">
        <v>11.55</v>
      </c>
      <c r="V622" s="371">
        <v>5.25</v>
      </c>
      <c r="W622" s="21"/>
      <c r="X622" s="25">
        <f t="shared" si="72"/>
        <v>8.4571428571428573</v>
      </c>
      <c r="Y622" s="26">
        <f t="shared" si="73"/>
        <v>9.3222474174855137E-3</v>
      </c>
      <c r="Z622" s="428"/>
      <c r="AA622" s="673"/>
      <c r="AB622" s="672"/>
    </row>
    <row r="623" spans="1:28" ht="13.15" customHeight="1" x14ac:dyDescent="0.2">
      <c r="A623" s="265"/>
      <c r="B623" s="405"/>
      <c r="C623" s="448"/>
      <c r="D623" s="266"/>
      <c r="E623" s="266"/>
      <c r="F623" s="182"/>
      <c r="G623" s="24"/>
      <c r="H623" s="241">
        <v>75</v>
      </c>
      <c r="I623" s="22" t="s">
        <v>704</v>
      </c>
      <c r="J623" s="24">
        <v>630</v>
      </c>
      <c r="K623" s="371">
        <v>38.85</v>
      </c>
      <c r="L623" s="371">
        <v>35.238095238095234</v>
      </c>
      <c r="M623" s="371">
        <v>40.950000000000003</v>
      </c>
      <c r="N623" s="21"/>
      <c r="O623" s="25">
        <f t="shared" si="70"/>
        <v>38.346031746031748</v>
      </c>
      <c r="P623" s="26">
        <f t="shared" si="71"/>
        <v>4.2268553511939762E-2</v>
      </c>
      <c r="Q623" s="26"/>
      <c r="R623" s="28" t="s">
        <v>1880</v>
      </c>
      <c r="S623" s="24">
        <v>630</v>
      </c>
      <c r="T623" s="371">
        <v>130.47619047619048</v>
      </c>
      <c r="U623" s="371">
        <v>161.70000000000002</v>
      </c>
      <c r="V623" s="371">
        <v>128.1</v>
      </c>
      <c r="W623" s="21"/>
      <c r="X623" s="25">
        <f t="shared" si="72"/>
        <v>140.09206349206352</v>
      </c>
      <c r="Y623" s="26">
        <f t="shared" si="73"/>
        <v>0.15442246857590775</v>
      </c>
      <c r="Z623" s="428"/>
      <c r="AA623" s="673"/>
      <c r="AB623" s="672"/>
    </row>
    <row r="624" spans="1:28" ht="13.15" customHeight="1" x14ac:dyDescent="0.2">
      <c r="A624" s="265"/>
      <c r="B624" s="405"/>
      <c r="C624" s="448"/>
      <c r="D624" s="266"/>
      <c r="E624" s="266"/>
      <c r="F624" s="182"/>
      <c r="G624" s="24"/>
      <c r="H624" s="241">
        <v>75</v>
      </c>
      <c r="I624" s="22" t="s">
        <v>296</v>
      </c>
      <c r="J624" s="24">
        <v>630</v>
      </c>
      <c r="K624" s="371">
        <v>194.25</v>
      </c>
      <c r="L624" s="371">
        <v>181.9047619047619</v>
      </c>
      <c r="M624" s="371">
        <v>179.55</v>
      </c>
      <c r="N624" s="21"/>
      <c r="O624" s="25">
        <f t="shared" si="70"/>
        <v>185.23492063492063</v>
      </c>
      <c r="P624" s="26">
        <f t="shared" si="71"/>
        <v>0.20418311357464794</v>
      </c>
      <c r="Q624" s="26"/>
      <c r="R624" s="28" t="s">
        <v>1879</v>
      </c>
      <c r="S624" s="24">
        <v>630</v>
      </c>
      <c r="T624" s="371">
        <v>0</v>
      </c>
      <c r="U624" s="371">
        <v>0</v>
      </c>
      <c r="V624" s="371">
        <v>0</v>
      </c>
      <c r="W624" s="21"/>
      <c r="X624" s="25">
        <f t="shared" si="72"/>
        <v>0</v>
      </c>
      <c r="Y624" s="26">
        <f t="shared" si="73"/>
        <v>0</v>
      </c>
      <c r="Z624" s="428"/>
      <c r="AA624" s="673"/>
      <c r="AB624" s="672"/>
    </row>
    <row r="625" spans="1:28" ht="13.15" customHeight="1" x14ac:dyDescent="0.2">
      <c r="A625" s="265"/>
      <c r="B625" s="405"/>
      <c r="C625" s="448"/>
      <c r="D625" s="266"/>
      <c r="E625" s="266"/>
      <c r="F625" s="182"/>
      <c r="G625" s="24"/>
      <c r="H625" s="241">
        <v>75</v>
      </c>
      <c r="I625" s="22" t="s">
        <v>297</v>
      </c>
      <c r="J625" s="24">
        <v>630</v>
      </c>
      <c r="K625" s="371">
        <v>43.050000000000004</v>
      </c>
      <c r="L625" s="371">
        <v>70.476190476190467</v>
      </c>
      <c r="M625" s="371">
        <v>110.25</v>
      </c>
      <c r="N625" s="21"/>
      <c r="O625" s="25">
        <f t="shared" si="70"/>
        <v>74.592063492063488</v>
      </c>
      <c r="P625" s="26">
        <f t="shared" si="71"/>
        <v>8.2222292209064698E-2</v>
      </c>
      <c r="Q625" s="26"/>
      <c r="R625" s="28" t="s">
        <v>297</v>
      </c>
      <c r="S625" s="24">
        <v>630</v>
      </c>
      <c r="T625" s="371">
        <v>158.0952380952381</v>
      </c>
      <c r="U625" s="371">
        <v>112.35000000000001</v>
      </c>
      <c r="V625" s="371">
        <v>160.65</v>
      </c>
      <c r="W625" s="21"/>
      <c r="X625" s="25">
        <f t="shared" si="72"/>
        <v>143.69841269841268</v>
      </c>
      <c r="Y625" s="26">
        <f t="shared" si="73"/>
        <v>0.15839772122840906</v>
      </c>
      <c r="Z625" s="428"/>
      <c r="AA625" s="673"/>
      <c r="AB625" s="672"/>
    </row>
    <row r="626" spans="1:28" ht="13.9" customHeight="1" thickBot="1" x14ac:dyDescent="0.25">
      <c r="A626" s="267"/>
      <c r="B626" s="406"/>
      <c r="C626" s="449"/>
      <c r="D626" s="268"/>
      <c r="E626" s="269"/>
      <c r="F626" s="184"/>
      <c r="G626" s="70"/>
      <c r="H626" s="242">
        <v>75</v>
      </c>
      <c r="I626" s="76" t="s">
        <v>298</v>
      </c>
      <c r="J626" s="70">
        <v>630</v>
      </c>
      <c r="K626" s="559">
        <v>18.900000000000002</v>
      </c>
      <c r="L626" s="559">
        <v>14.285714285714285</v>
      </c>
      <c r="M626" s="559">
        <v>33.6</v>
      </c>
      <c r="N626" s="72"/>
      <c r="O626" s="73">
        <f t="shared" si="70"/>
        <v>22.261904761904759</v>
      </c>
      <c r="P626" s="74">
        <f t="shared" si="71"/>
        <v>2.4539136642311242E-2</v>
      </c>
      <c r="Q626" s="74"/>
      <c r="R626" s="75" t="s">
        <v>611</v>
      </c>
      <c r="S626" s="70">
        <v>630</v>
      </c>
      <c r="T626" s="559">
        <v>0</v>
      </c>
      <c r="U626" s="559">
        <v>0</v>
      </c>
      <c r="V626" s="559">
        <v>0</v>
      </c>
      <c r="W626" s="72"/>
      <c r="X626" s="73">
        <f t="shared" si="72"/>
        <v>0</v>
      </c>
      <c r="Y626" s="74">
        <f t="shared" si="73"/>
        <v>0</v>
      </c>
      <c r="Z626" s="646"/>
      <c r="AA626" s="673"/>
      <c r="AB626" s="672"/>
    </row>
    <row r="627" spans="1:28" s="7" customFormat="1" ht="14.25" customHeight="1" x14ac:dyDescent="0.2">
      <c r="A627" s="260">
        <v>43045</v>
      </c>
      <c r="B627" s="403">
        <v>0.82638888888888884</v>
      </c>
      <c r="C627" s="454">
        <v>-3</v>
      </c>
      <c r="D627" s="263">
        <f>(MAX(K627:M627))/J627/1.44</f>
        <v>0.65625</v>
      </c>
      <c r="E627" s="264">
        <f>(MAX(T627:V627))/S627/1.44</f>
        <v>0.63291666666666679</v>
      </c>
      <c r="F627" s="181" t="s">
        <v>1909</v>
      </c>
      <c r="G627" s="69" t="s">
        <v>3136</v>
      </c>
      <c r="H627" s="240">
        <v>76</v>
      </c>
      <c r="I627" s="35" t="s">
        <v>685</v>
      </c>
      <c r="J627" s="34">
        <v>250</v>
      </c>
      <c r="K627" s="367">
        <v>186.9</v>
      </c>
      <c r="L627" s="367">
        <v>200.95238095238093</v>
      </c>
      <c r="M627" s="367">
        <v>236.25</v>
      </c>
      <c r="N627" s="36" t="s">
        <v>4139</v>
      </c>
      <c r="O627" s="37">
        <f t="shared" si="70"/>
        <v>208.03412698412697</v>
      </c>
      <c r="P627" s="38">
        <f t="shared" si="71"/>
        <v>0.57787257495590827</v>
      </c>
      <c r="Q627" s="39" t="s">
        <v>493</v>
      </c>
      <c r="R627" s="40" t="s">
        <v>686</v>
      </c>
      <c r="S627" s="34">
        <v>250</v>
      </c>
      <c r="T627" s="367">
        <v>145.71428571428569</v>
      </c>
      <c r="U627" s="367">
        <v>227.85000000000002</v>
      </c>
      <c r="V627" s="367">
        <v>203.70000000000002</v>
      </c>
      <c r="W627" s="36" t="s">
        <v>4414</v>
      </c>
      <c r="X627" s="37">
        <f t="shared" si="72"/>
        <v>192.42142857142858</v>
      </c>
      <c r="Y627" s="38">
        <f t="shared" si="73"/>
        <v>0.53450396825396829</v>
      </c>
      <c r="Z627" s="653" t="s">
        <v>493</v>
      </c>
      <c r="AA627" s="671">
        <f>P627+Y627</f>
        <v>1.1123765432098764</v>
      </c>
      <c r="AB627" s="671">
        <f t="shared" si="67"/>
        <v>0</v>
      </c>
    </row>
    <row r="628" spans="1:28" ht="13.15" customHeight="1" x14ac:dyDescent="0.2">
      <c r="A628" s="265"/>
      <c r="B628" s="405"/>
      <c r="C628" s="448"/>
      <c r="D628" s="266"/>
      <c r="E628" s="266"/>
      <c r="F628" s="182"/>
      <c r="G628" s="24"/>
      <c r="H628" s="241">
        <v>76</v>
      </c>
      <c r="I628" s="41" t="s">
        <v>5</v>
      </c>
      <c r="J628" s="24">
        <v>250</v>
      </c>
      <c r="K628" s="371">
        <v>0</v>
      </c>
      <c r="L628" s="371">
        <v>0</v>
      </c>
      <c r="M628" s="371">
        <v>0</v>
      </c>
      <c r="N628" s="21"/>
      <c r="O628" s="25">
        <f t="shared" si="70"/>
        <v>0</v>
      </c>
      <c r="P628" s="26">
        <f t="shared" si="71"/>
        <v>0</v>
      </c>
      <c r="Q628" s="26"/>
      <c r="R628" s="28" t="s">
        <v>4415</v>
      </c>
      <c r="S628" s="24">
        <v>250</v>
      </c>
      <c r="T628" s="371">
        <v>0</v>
      </c>
      <c r="U628" s="371">
        <v>0</v>
      </c>
      <c r="V628" s="371">
        <v>0</v>
      </c>
      <c r="W628" s="21"/>
      <c r="X628" s="25">
        <f t="shared" si="72"/>
        <v>0</v>
      </c>
      <c r="Y628" s="26">
        <f t="shared" si="73"/>
        <v>0</v>
      </c>
      <c r="Z628" s="428"/>
      <c r="AA628" s="673"/>
      <c r="AB628" s="672"/>
    </row>
    <row r="629" spans="1:28" ht="13.15" customHeight="1" x14ac:dyDescent="0.2">
      <c r="A629" s="265"/>
      <c r="B629" s="405"/>
      <c r="C629" s="448"/>
      <c r="D629" s="266"/>
      <c r="E629" s="266"/>
      <c r="F629" s="182"/>
      <c r="G629" s="24"/>
      <c r="H629" s="241">
        <v>76</v>
      </c>
      <c r="I629" s="22" t="s">
        <v>4416</v>
      </c>
      <c r="J629" s="24">
        <v>250</v>
      </c>
      <c r="K629" s="371">
        <v>9.4500000000000011</v>
      </c>
      <c r="L629" s="371">
        <v>3.8095238095238093</v>
      </c>
      <c r="M629" s="371">
        <v>5.25</v>
      </c>
      <c r="N629" s="21"/>
      <c r="O629" s="25">
        <f t="shared" si="70"/>
        <v>6.1698412698412701</v>
      </c>
      <c r="P629" s="26">
        <f t="shared" si="71"/>
        <v>1.7138447971781309E-2</v>
      </c>
      <c r="Q629" s="26"/>
      <c r="R629" s="28" t="s">
        <v>705</v>
      </c>
      <c r="S629" s="24">
        <v>250</v>
      </c>
      <c r="T629" s="371">
        <v>73.333333333333329</v>
      </c>
      <c r="U629" s="371">
        <v>72.45</v>
      </c>
      <c r="V629" s="371">
        <v>88.2</v>
      </c>
      <c r="W629" s="21"/>
      <c r="X629" s="25">
        <f t="shared" si="72"/>
        <v>77.994444444444454</v>
      </c>
      <c r="Y629" s="26">
        <f t="shared" si="73"/>
        <v>0.21665123456790125</v>
      </c>
      <c r="Z629" s="428"/>
      <c r="AA629" s="673"/>
      <c r="AB629" s="672"/>
    </row>
    <row r="630" spans="1:28" ht="13.15" customHeight="1" x14ac:dyDescent="0.2">
      <c r="A630" s="265"/>
      <c r="B630" s="405"/>
      <c r="C630" s="448"/>
      <c r="D630" s="266"/>
      <c r="E630" s="266"/>
      <c r="F630" s="182"/>
      <c r="G630" s="24"/>
      <c r="H630" s="241">
        <v>76</v>
      </c>
      <c r="I630" s="22" t="s">
        <v>315</v>
      </c>
      <c r="J630" s="24">
        <v>250</v>
      </c>
      <c r="K630" s="371">
        <v>0</v>
      </c>
      <c r="L630" s="371">
        <v>0</v>
      </c>
      <c r="M630" s="371">
        <v>0</v>
      </c>
      <c r="N630" s="21"/>
      <c r="O630" s="25">
        <f t="shared" si="70"/>
        <v>0</v>
      </c>
      <c r="P630" s="26">
        <f t="shared" si="71"/>
        <v>0</v>
      </c>
      <c r="Q630" s="26"/>
      <c r="R630" s="33" t="s">
        <v>3475</v>
      </c>
      <c r="S630" s="24">
        <v>250</v>
      </c>
      <c r="T630" s="371">
        <v>32.38095238095238</v>
      </c>
      <c r="U630" s="371">
        <v>100.80000000000001</v>
      </c>
      <c r="V630" s="371">
        <v>67.2</v>
      </c>
      <c r="W630" s="21"/>
      <c r="X630" s="25">
        <f t="shared" si="72"/>
        <v>66.793650793650798</v>
      </c>
      <c r="Y630" s="26">
        <f t="shared" si="73"/>
        <v>0.18553791887125221</v>
      </c>
      <c r="Z630" s="428"/>
      <c r="AA630" s="673"/>
      <c r="AB630" s="672"/>
    </row>
    <row r="631" spans="1:28" ht="13.15" customHeight="1" x14ac:dyDescent="0.2">
      <c r="A631" s="265"/>
      <c r="B631" s="405"/>
      <c r="C631" s="448"/>
      <c r="D631" s="266"/>
      <c r="E631" s="266"/>
      <c r="F631" s="182"/>
      <c r="G631" s="24"/>
      <c r="H631" s="241">
        <v>76</v>
      </c>
      <c r="I631" s="22" t="s">
        <v>3701</v>
      </c>
      <c r="J631" s="24">
        <v>250</v>
      </c>
      <c r="K631" s="371">
        <v>4.2</v>
      </c>
      <c r="L631" s="371">
        <v>10.476190476190476</v>
      </c>
      <c r="M631" s="371">
        <v>12.600000000000001</v>
      </c>
      <c r="N631" s="21"/>
      <c r="O631" s="25">
        <f t="shared" si="70"/>
        <v>9.0920634920634935</v>
      </c>
      <c r="P631" s="26">
        <f t="shared" si="71"/>
        <v>2.5255731922398595E-2</v>
      </c>
      <c r="Q631" s="26"/>
      <c r="R631" s="33" t="s">
        <v>2765</v>
      </c>
      <c r="S631" s="24">
        <v>250</v>
      </c>
      <c r="T631" s="371">
        <v>40</v>
      </c>
      <c r="U631" s="371">
        <v>39.9</v>
      </c>
      <c r="V631" s="371">
        <v>32.550000000000004</v>
      </c>
      <c r="W631" s="21"/>
      <c r="X631" s="25">
        <f t="shared" si="72"/>
        <v>37.483333333333341</v>
      </c>
      <c r="Y631" s="26">
        <f t="shared" si="73"/>
        <v>0.10412037037037039</v>
      </c>
      <c r="Z631" s="428"/>
      <c r="AA631" s="673"/>
      <c r="AB631" s="672"/>
    </row>
    <row r="632" spans="1:28" ht="13.15" customHeight="1" x14ac:dyDescent="0.2">
      <c r="A632" s="265"/>
      <c r="B632" s="405"/>
      <c r="C632" s="448"/>
      <c r="D632" s="266"/>
      <c r="E632" s="266"/>
      <c r="F632" s="182"/>
      <c r="G632" s="24"/>
      <c r="H632" s="241">
        <v>76</v>
      </c>
      <c r="I632" s="22" t="s">
        <v>84</v>
      </c>
      <c r="J632" s="24">
        <v>250</v>
      </c>
      <c r="K632" s="371">
        <v>0</v>
      </c>
      <c r="L632" s="371">
        <v>10.476190476190476</v>
      </c>
      <c r="M632" s="371">
        <v>9.4500000000000011</v>
      </c>
      <c r="N632" s="21"/>
      <c r="O632" s="25">
        <f t="shared" si="70"/>
        <v>6.6420634920634924</v>
      </c>
      <c r="P632" s="26">
        <f t="shared" si="71"/>
        <v>1.8450176366843034E-2</v>
      </c>
      <c r="Q632" s="26"/>
      <c r="R632" s="33" t="s">
        <v>2766</v>
      </c>
      <c r="S632" s="24">
        <v>250</v>
      </c>
      <c r="T632" s="371">
        <v>0</v>
      </c>
      <c r="U632" s="371">
        <v>2.1</v>
      </c>
      <c r="V632" s="371">
        <v>0</v>
      </c>
      <c r="W632" s="21"/>
      <c r="X632" s="25">
        <f t="shared" si="72"/>
        <v>0.70000000000000007</v>
      </c>
      <c r="Y632" s="26">
        <f t="shared" si="73"/>
        <v>1.9444444444444448E-3</v>
      </c>
      <c r="Z632" s="428"/>
      <c r="AA632" s="673"/>
      <c r="AB632" s="672"/>
    </row>
    <row r="633" spans="1:28" ht="13.15" customHeight="1" x14ac:dyDescent="0.2">
      <c r="A633" s="265"/>
      <c r="B633" s="405"/>
      <c r="C633" s="448"/>
      <c r="D633" s="266"/>
      <c r="E633" s="266"/>
      <c r="F633" s="182"/>
      <c r="G633" s="24"/>
      <c r="H633" s="241">
        <v>76</v>
      </c>
      <c r="I633" s="22" t="s">
        <v>3473</v>
      </c>
      <c r="J633" s="24">
        <v>250</v>
      </c>
      <c r="K633" s="371">
        <v>82.95</v>
      </c>
      <c r="L633" s="371">
        <v>77.142857142857139</v>
      </c>
      <c r="M633" s="371">
        <v>108.15</v>
      </c>
      <c r="N633" s="21"/>
      <c r="O633" s="25">
        <f t="shared" si="70"/>
        <v>89.414285714285711</v>
      </c>
      <c r="P633" s="26">
        <f t="shared" si="71"/>
        <v>0.24837301587301586</v>
      </c>
      <c r="Q633" s="26"/>
      <c r="R633" s="28" t="s">
        <v>3702</v>
      </c>
      <c r="S633" s="24">
        <v>250</v>
      </c>
      <c r="T633" s="371">
        <v>1.9047619047619047</v>
      </c>
      <c r="U633" s="371">
        <v>0</v>
      </c>
      <c r="V633" s="371">
        <v>0</v>
      </c>
      <c r="W633" s="30"/>
      <c r="X633" s="25">
        <f t="shared" si="72"/>
        <v>0.63492063492063489</v>
      </c>
      <c r="Y633" s="26">
        <f t="shared" si="73"/>
        <v>1.7636684303350971E-3</v>
      </c>
      <c r="Z633" s="428"/>
      <c r="AA633" s="673"/>
      <c r="AB633" s="672"/>
    </row>
    <row r="634" spans="1:28" ht="13.9" customHeight="1" thickBot="1" x14ac:dyDescent="0.25">
      <c r="A634" s="267"/>
      <c r="B634" s="406"/>
      <c r="C634" s="449"/>
      <c r="D634" s="268"/>
      <c r="E634" s="269"/>
      <c r="F634" s="184"/>
      <c r="G634" s="70"/>
      <c r="H634" s="242">
        <v>76</v>
      </c>
      <c r="I634" s="76" t="s">
        <v>3474</v>
      </c>
      <c r="J634" s="70">
        <v>250</v>
      </c>
      <c r="K634" s="559">
        <v>73.5</v>
      </c>
      <c r="L634" s="559">
        <v>77.142857142857139</v>
      </c>
      <c r="M634" s="559">
        <v>103.95</v>
      </c>
      <c r="N634" s="72"/>
      <c r="O634" s="73">
        <f t="shared" si="70"/>
        <v>84.864285714285714</v>
      </c>
      <c r="P634" s="74">
        <f t="shared" si="71"/>
        <v>0.23573412698412699</v>
      </c>
      <c r="Q634" s="74"/>
      <c r="R634" s="75"/>
      <c r="S634" s="70"/>
      <c r="T634" s="559"/>
      <c r="U634" s="559"/>
      <c r="V634" s="559"/>
      <c r="W634" s="72"/>
      <c r="X634" s="73"/>
      <c r="Y634" s="74"/>
      <c r="Z634" s="646"/>
      <c r="AA634" s="676"/>
      <c r="AB634" s="674"/>
    </row>
    <row r="635" spans="1:28" s="7" customFormat="1" ht="13.9" customHeight="1" x14ac:dyDescent="0.2">
      <c r="A635" s="260">
        <v>43047</v>
      </c>
      <c r="B635" s="403">
        <v>0.81944444444444453</v>
      </c>
      <c r="C635" s="454">
        <v>0</v>
      </c>
      <c r="D635" s="263">
        <f>(MAX(K635:M635))/J635/1.44</f>
        <v>0.4375</v>
      </c>
      <c r="E635" s="264">
        <f>(MAX(T635:V635))/S635/1.44</f>
        <v>0.41015625</v>
      </c>
      <c r="F635" s="181" t="s">
        <v>1909</v>
      </c>
      <c r="G635" s="69" t="s">
        <v>3136</v>
      </c>
      <c r="H635" s="240">
        <v>77</v>
      </c>
      <c r="I635" s="35" t="s">
        <v>685</v>
      </c>
      <c r="J635" s="34">
        <v>400</v>
      </c>
      <c r="K635" s="367">
        <v>252</v>
      </c>
      <c r="L635" s="367">
        <v>185.71428571428569</v>
      </c>
      <c r="M635" s="367">
        <v>210</v>
      </c>
      <c r="N635" s="36" t="s">
        <v>4025</v>
      </c>
      <c r="O635" s="37">
        <f t="shared" si="70"/>
        <v>215.9047619047619</v>
      </c>
      <c r="P635" s="38">
        <f t="shared" si="71"/>
        <v>0.3748346560846561</v>
      </c>
      <c r="Q635" s="39" t="s">
        <v>983</v>
      </c>
      <c r="R635" s="40" t="s">
        <v>686</v>
      </c>
      <c r="S635" s="34">
        <v>400</v>
      </c>
      <c r="T635" s="367">
        <v>204.76190476190476</v>
      </c>
      <c r="U635" s="367">
        <v>225.75</v>
      </c>
      <c r="V635" s="367">
        <v>236.25</v>
      </c>
      <c r="W635" s="36" t="s">
        <v>3954</v>
      </c>
      <c r="X635" s="37">
        <f t="shared" si="72"/>
        <v>222.25396825396828</v>
      </c>
      <c r="Y635" s="38">
        <f t="shared" si="73"/>
        <v>0.3858575837742505</v>
      </c>
      <c r="Z635" s="653" t="s">
        <v>495</v>
      </c>
      <c r="AA635" s="672">
        <f>P635+Y635</f>
        <v>0.76069223985890666</v>
      </c>
      <c r="AB635" s="672">
        <f t="shared" si="67"/>
        <v>127.31172839506168</v>
      </c>
    </row>
    <row r="636" spans="1:28" ht="13.15" customHeight="1" x14ac:dyDescent="0.2">
      <c r="A636" s="265"/>
      <c r="B636" s="405"/>
      <c r="C636" s="448"/>
      <c r="D636" s="266"/>
      <c r="E636" s="266"/>
      <c r="F636" s="182"/>
      <c r="G636" s="24"/>
      <c r="H636" s="241">
        <v>77</v>
      </c>
      <c r="I636" s="22" t="s">
        <v>300</v>
      </c>
      <c r="J636" s="24">
        <v>400</v>
      </c>
      <c r="K636" s="371">
        <v>136.5</v>
      </c>
      <c r="L636" s="371">
        <v>66.666666666666657</v>
      </c>
      <c r="M636" s="371">
        <v>126</v>
      </c>
      <c r="N636" s="21"/>
      <c r="O636" s="25">
        <f t="shared" si="70"/>
        <v>109.72222222222221</v>
      </c>
      <c r="P636" s="26">
        <f t="shared" si="71"/>
        <v>0.19048996913580246</v>
      </c>
      <c r="Q636" s="26"/>
      <c r="R636" s="28" t="s">
        <v>3477</v>
      </c>
      <c r="S636" s="24">
        <v>400</v>
      </c>
      <c r="T636" s="371">
        <v>19.047619047619047</v>
      </c>
      <c r="U636" s="371">
        <v>15.75</v>
      </c>
      <c r="V636" s="371">
        <v>0</v>
      </c>
      <c r="W636" s="21"/>
      <c r="X636" s="25">
        <f t="shared" si="72"/>
        <v>11.59920634920635</v>
      </c>
      <c r="Y636" s="26">
        <f t="shared" si="73"/>
        <v>2.0137511022927691E-2</v>
      </c>
      <c r="Z636" s="428"/>
      <c r="AA636" s="673"/>
      <c r="AB636" s="672"/>
    </row>
    <row r="637" spans="1:28" ht="13.15" customHeight="1" x14ac:dyDescent="0.2">
      <c r="A637" s="265"/>
      <c r="B637" s="405"/>
      <c r="C637" s="448"/>
      <c r="D637" s="266"/>
      <c r="E637" s="266"/>
      <c r="F637" s="182"/>
      <c r="G637" s="24"/>
      <c r="H637" s="241">
        <v>77</v>
      </c>
      <c r="I637" s="22" t="s">
        <v>3476</v>
      </c>
      <c r="J637" s="24">
        <v>400</v>
      </c>
      <c r="K637" s="371">
        <v>73.5</v>
      </c>
      <c r="L637" s="371">
        <v>95.238095238095241</v>
      </c>
      <c r="M637" s="371">
        <v>52.5</v>
      </c>
      <c r="N637" s="21"/>
      <c r="O637" s="25">
        <f t="shared" si="70"/>
        <v>73.746031746031747</v>
      </c>
      <c r="P637" s="26">
        <f t="shared" si="71"/>
        <v>0.12803130511463845</v>
      </c>
      <c r="Q637" s="26"/>
      <c r="R637" s="28" t="s">
        <v>301</v>
      </c>
      <c r="S637" s="24">
        <v>400</v>
      </c>
      <c r="T637" s="371">
        <v>57.142857142857139</v>
      </c>
      <c r="U637" s="371">
        <v>63</v>
      </c>
      <c r="V637" s="371">
        <v>63</v>
      </c>
      <c r="W637" s="21"/>
      <c r="X637" s="25">
        <f t="shared" si="72"/>
        <v>61.047619047619044</v>
      </c>
      <c r="Y637" s="26">
        <f t="shared" si="73"/>
        <v>0.10598544973544972</v>
      </c>
      <c r="Z637" s="428"/>
      <c r="AA637" s="673"/>
      <c r="AB637" s="672"/>
    </row>
    <row r="638" spans="1:28" ht="13.15" customHeight="1" x14ac:dyDescent="0.2">
      <c r="A638" s="265"/>
      <c r="B638" s="405"/>
      <c r="C638" s="448"/>
      <c r="D638" s="266"/>
      <c r="E638" s="266"/>
      <c r="F638" s="182"/>
      <c r="G638" s="24"/>
      <c r="H638" s="241">
        <v>77</v>
      </c>
      <c r="I638" s="22" t="s">
        <v>302</v>
      </c>
      <c r="J638" s="24">
        <v>400</v>
      </c>
      <c r="K638" s="371">
        <v>10.5</v>
      </c>
      <c r="L638" s="371">
        <v>4.7619047619047619</v>
      </c>
      <c r="M638" s="371">
        <v>0</v>
      </c>
      <c r="N638" s="21"/>
      <c r="O638" s="25">
        <f t="shared" si="70"/>
        <v>5.0873015873015879</v>
      </c>
      <c r="P638" s="26">
        <f t="shared" si="71"/>
        <v>8.8321208112874788E-3</v>
      </c>
      <c r="Q638" s="26"/>
      <c r="R638" s="28" t="s">
        <v>729</v>
      </c>
      <c r="S638" s="24">
        <v>400</v>
      </c>
      <c r="T638" s="371">
        <v>4.7619047619047619</v>
      </c>
      <c r="U638" s="371">
        <v>5.25</v>
      </c>
      <c r="V638" s="371">
        <v>10.5</v>
      </c>
      <c r="W638" s="21"/>
      <c r="X638" s="25">
        <f t="shared" si="72"/>
        <v>6.8373015873015879</v>
      </c>
      <c r="Y638" s="26">
        <f t="shared" si="73"/>
        <v>1.1870315255731923E-2</v>
      </c>
      <c r="Z638" s="428"/>
      <c r="AA638" s="673"/>
      <c r="AB638" s="672"/>
    </row>
    <row r="639" spans="1:28" ht="13.15" customHeight="1" x14ac:dyDescent="0.2">
      <c r="A639" s="265"/>
      <c r="B639" s="405"/>
      <c r="C639" s="448"/>
      <c r="D639" s="266"/>
      <c r="E639" s="266"/>
      <c r="F639" s="182"/>
      <c r="G639" s="24"/>
      <c r="H639" s="241">
        <v>77</v>
      </c>
      <c r="I639" s="22" t="s">
        <v>2214</v>
      </c>
      <c r="J639" s="24">
        <v>400</v>
      </c>
      <c r="K639" s="371">
        <v>31.5</v>
      </c>
      <c r="L639" s="371">
        <v>19.047619047619047</v>
      </c>
      <c r="M639" s="371">
        <v>31.5</v>
      </c>
      <c r="N639" s="21"/>
      <c r="O639" s="25">
        <f t="shared" si="70"/>
        <v>27.349206349206352</v>
      </c>
      <c r="P639" s="26">
        <f t="shared" si="71"/>
        <v>4.7481261022927691E-2</v>
      </c>
      <c r="Q639" s="26"/>
      <c r="R639" s="28" t="s">
        <v>467</v>
      </c>
      <c r="S639" s="24">
        <v>400</v>
      </c>
      <c r="T639" s="371">
        <v>0</v>
      </c>
      <c r="U639" s="371">
        <v>0</v>
      </c>
      <c r="V639" s="371">
        <v>0</v>
      </c>
      <c r="W639" s="21"/>
      <c r="X639" s="25">
        <f t="shared" si="72"/>
        <v>0</v>
      </c>
      <c r="Y639" s="26">
        <f t="shared" si="73"/>
        <v>0</v>
      </c>
      <c r="Z639" s="428"/>
      <c r="AA639" s="673"/>
      <c r="AB639" s="672"/>
    </row>
    <row r="640" spans="1:28" ht="13.15" customHeight="1" x14ac:dyDescent="0.2">
      <c r="A640" s="265"/>
      <c r="B640" s="405"/>
      <c r="C640" s="448"/>
      <c r="D640" s="266"/>
      <c r="E640" s="266"/>
      <c r="F640" s="182"/>
      <c r="G640" s="24"/>
      <c r="H640" s="241">
        <v>77</v>
      </c>
      <c r="I640" s="22"/>
      <c r="J640" s="24"/>
      <c r="K640" s="371"/>
      <c r="L640" s="371"/>
      <c r="M640" s="371"/>
      <c r="N640" s="21"/>
      <c r="O640" s="25"/>
      <c r="P640" s="26"/>
      <c r="Q640" s="26"/>
      <c r="R640" s="28" t="s">
        <v>150</v>
      </c>
      <c r="S640" s="24">
        <v>400</v>
      </c>
      <c r="T640" s="371">
        <v>9.5238095238095237</v>
      </c>
      <c r="U640" s="371">
        <v>15.75</v>
      </c>
      <c r="V640" s="371">
        <v>15.75</v>
      </c>
      <c r="W640" s="21"/>
      <c r="X640" s="25">
        <f t="shared" ref="X640:X680" si="74">(T640+U640+V640)/3</f>
        <v>13.674603174603176</v>
      </c>
      <c r="Y640" s="26">
        <f t="shared" ref="Y640:Y680" si="75">X640/S640/1.44</f>
        <v>2.3740630511463846E-2</v>
      </c>
      <c r="Z640" s="428"/>
      <c r="AA640" s="673"/>
      <c r="AB640" s="672"/>
    </row>
    <row r="641" spans="1:28" ht="13.15" customHeight="1" x14ac:dyDescent="0.2">
      <c r="A641" s="265"/>
      <c r="B641" s="405"/>
      <c r="C641" s="448"/>
      <c r="D641" s="266"/>
      <c r="E641" s="266"/>
      <c r="F641" s="182"/>
      <c r="G641" s="24"/>
      <c r="H641" s="241">
        <v>77</v>
      </c>
      <c r="I641" s="22"/>
      <c r="J641" s="24"/>
      <c r="K641" s="371"/>
      <c r="L641" s="371"/>
      <c r="M641" s="371"/>
      <c r="N641" s="21"/>
      <c r="O641" s="25"/>
      <c r="P641" s="26"/>
      <c r="Q641" s="26"/>
      <c r="R641" s="28" t="s">
        <v>3478</v>
      </c>
      <c r="S641" s="24">
        <v>400</v>
      </c>
      <c r="T641" s="371">
        <v>104.76190476190476</v>
      </c>
      <c r="U641" s="371">
        <v>126</v>
      </c>
      <c r="V641" s="371">
        <v>136.5</v>
      </c>
      <c r="W641" s="21"/>
      <c r="X641" s="25">
        <f t="shared" si="74"/>
        <v>122.42063492063492</v>
      </c>
      <c r="Y641" s="26">
        <f t="shared" si="75"/>
        <v>0.2125358245149912</v>
      </c>
      <c r="Z641" s="428"/>
      <c r="AA641" s="673"/>
      <c r="AB641" s="672"/>
    </row>
    <row r="642" spans="1:28" ht="13.9" customHeight="1" thickBot="1" x14ac:dyDescent="0.25">
      <c r="A642" s="267"/>
      <c r="B642" s="406"/>
      <c r="C642" s="449"/>
      <c r="D642" s="268"/>
      <c r="E642" s="269"/>
      <c r="F642" s="184"/>
      <c r="G642" s="70"/>
      <c r="H642" s="242">
        <v>77</v>
      </c>
      <c r="I642" s="76"/>
      <c r="J642" s="70"/>
      <c r="K642" s="559"/>
      <c r="L642" s="559"/>
      <c r="M642" s="559"/>
      <c r="N642" s="72"/>
      <c r="O642" s="73"/>
      <c r="P642" s="74"/>
      <c r="Q642" s="74"/>
      <c r="R642" s="75" t="s">
        <v>1162</v>
      </c>
      <c r="S642" s="70">
        <v>400</v>
      </c>
      <c r="T642" s="559">
        <v>9.5238095238095237</v>
      </c>
      <c r="U642" s="559">
        <v>0</v>
      </c>
      <c r="V642" s="559">
        <v>10.5</v>
      </c>
      <c r="W642" s="72"/>
      <c r="X642" s="73">
        <f t="shared" si="74"/>
        <v>6.6746031746031749</v>
      </c>
      <c r="Y642" s="74">
        <f t="shared" si="75"/>
        <v>1.1587852733686068E-2</v>
      </c>
      <c r="Z642" s="646"/>
      <c r="AA642" s="673"/>
      <c r="AB642" s="672"/>
    </row>
    <row r="643" spans="1:28" s="7" customFormat="1" ht="13.9" customHeight="1" x14ac:dyDescent="0.2">
      <c r="A643" s="260">
        <v>43047</v>
      </c>
      <c r="B643" s="403">
        <v>0.83333333333333337</v>
      </c>
      <c r="C643" s="454">
        <v>0</v>
      </c>
      <c r="D643" s="263">
        <f>(MAX(K643:M643))/J643/1.44</f>
        <v>0.53819444444444453</v>
      </c>
      <c r="E643" s="264">
        <f>(MAX(T643:V643))/S643/1.44</f>
        <v>0.50925925925925919</v>
      </c>
      <c r="F643" s="181" t="s">
        <v>1909</v>
      </c>
      <c r="G643" s="69" t="s">
        <v>3136</v>
      </c>
      <c r="H643" s="240">
        <v>78</v>
      </c>
      <c r="I643" s="35" t="s">
        <v>685</v>
      </c>
      <c r="J643" s="34">
        <v>630</v>
      </c>
      <c r="K643" s="367">
        <v>488.25</v>
      </c>
      <c r="L643" s="367">
        <v>419.04761904761904</v>
      </c>
      <c r="M643" s="367">
        <v>437.85</v>
      </c>
      <c r="N643" s="36" t="s">
        <v>3978</v>
      </c>
      <c r="O643" s="37">
        <f t="shared" ref="O643:O654" si="76">(K643+L643+M643)/3</f>
        <v>448.38253968253974</v>
      </c>
      <c r="P643" s="38">
        <f t="shared" ref="P643:P654" si="77">O643/J643/1.44</f>
        <v>0.49424883121973079</v>
      </c>
      <c r="Q643" s="39" t="s">
        <v>495</v>
      </c>
      <c r="R643" s="40" t="s">
        <v>686</v>
      </c>
      <c r="S643" s="34">
        <v>630</v>
      </c>
      <c r="T643" s="367">
        <v>414.28571428571428</v>
      </c>
      <c r="U643" s="367">
        <v>462</v>
      </c>
      <c r="V643" s="367">
        <v>399</v>
      </c>
      <c r="W643" s="36" t="s">
        <v>4417</v>
      </c>
      <c r="X643" s="37">
        <f t="shared" si="74"/>
        <v>425.09523809523807</v>
      </c>
      <c r="Y643" s="38">
        <f t="shared" si="75"/>
        <v>0.46857940707147061</v>
      </c>
      <c r="Z643" s="653" t="s">
        <v>495</v>
      </c>
      <c r="AA643" s="671">
        <f>P643+Y643</f>
        <v>0.96282823829120145</v>
      </c>
      <c r="AB643" s="671">
        <f t="shared" si="67"/>
        <v>31.146219135802308</v>
      </c>
    </row>
    <row r="644" spans="1:28" ht="13.15" customHeight="1" x14ac:dyDescent="0.2">
      <c r="A644" s="265"/>
      <c r="B644" s="405"/>
      <c r="C644" s="448"/>
      <c r="D644" s="266"/>
      <c r="E644" s="266"/>
      <c r="F644" s="182"/>
      <c r="G644" s="24"/>
      <c r="H644" s="241">
        <v>78</v>
      </c>
      <c r="I644" s="22" t="s">
        <v>303</v>
      </c>
      <c r="J644" s="24">
        <v>630</v>
      </c>
      <c r="K644" s="371">
        <v>21</v>
      </c>
      <c r="L644" s="371">
        <v>34.285714285714285</v>
      </c>
      <c r="M644" s="371">
        <v>25.200000000000003</v>
      </c>
      <c r="N644" s="21"/>
      <c r="O644" s="25">
        <f t="shared" si="76"/>
        <v>26.828571428571433</v>
      </c>
      <c r="P644" s="26">
        <f t="shared" si="77"/>
        <v>2.9572940287226009E-2</v>
      </c>
      <c r="Q644" s="26"/>
      <c r="R644" s="28" t="s">
        <v>304</v>
      </c>
      <c r="S644" s="24">
        <v>630</v>
      </c>
      <c r="T644" s="371">
        <v>17.142857142857142</v>
      </c>
      <c r="U644" s="371">
        <v>11.55</v>
      </c>
      <c r="V644" s="371">
        <v>9.4500000000000011</v>
      </c>
      <c r="W644" s="21"/>
      <c r="X644" s="25">
        <f t="shared" si="74"/>
        <v>12.714285714285715</v>
      </c>
      <c r="Y644" s="26">
        <f t="shared" si="75"/>
        <v>1.4014865205341396E-2</v>
      </c>
      <c r="Z644" s="428"/>
      <c r="AA644" s="673"/>
      <c r="AB644" s="672"/>
    </row>
    <row r="645" spans="1:28" ht="13.15" customHeight="1" x14ac:dyDescent="0.2">
      <c r="A645" s="265"/>
      <c r="B645" s="405"/>
      <c r="C645" s="448"/>
      <c r="D645" s="266"/>
      <c r="E645" s="266"/>
      <c r="F645" s="182"/>
      <c r="G645" s="24"/>
      <c r="H645" s="241">
        <v>78</v>
      </c>
      <c r="I645" s="22" t="s">
        <v>305</v>
      </c>
      <c r="J645" s="24">
        <v>630</v>
      </c>
      <c r="K645" s="371">
        <v>0</v>
      </c>
      <c r="L645" s="371">
        <v>0</v>
      </c>
      <c r="M645" s="371">
        <v>0</v>
      </c>
      <c r="N645" s="21"/>
      <c r="O645" s="25">
        <f t="shared" si="76"/>
        <v>0</v>
      </c>
      <c r="P645" s="26">
        <f t="shared" si="77"/>
        <v>0</v>
      </c>
      <c r="Q645" s="26"/>
      <c r="R645" s="28" t="s">
        <v>306</v>
      </c>
      <c r="S645" s="24">
        <v>630</v>
      </c>
      <c r="T645" s="371">
        <v>23.80952380952381</v>
      </c>
      <c r="U645" s="371">
        <v>31.5</v>
      </c>
      <c r="V645" s="371">
        <v>28.35</v>
      </c>
      <c r="W645" s="21"/>
      <c r="X645" s="25">
        <f t="shared" si="74"/>
        <v>27.88650793650794</v>
      </c>
      <c r="Y645" s="26">
        <f t="shared" si="75"/>
        <v>3.0739096049942616E-2</v>
      </c>
      <c r="Z645" s="428"/>
      <c r="AA645" s="673"/>
      <c r="AB645" s="672"/>
    </row>
    <row r="646" spans="1:28" ht="13.15" customHeight="1" x14ac:dyDescent="0.2">
      <c r="A646" s="265"/>
      <c r="B646" s="405"/>
      <c r="C646" s="448"/>
      <c r="D646" s="266"/>
      <c r="E646" s="266"/>
      <c r="F646" s="182"/>
      <c r="G646" s="24"/>
      <c r="H646" s="241">
        <v>78</v>
      </c>
      <c r="I646" s="22" t="s">
        <v>1473</v>
      </c>
      <c r="J646" s="24">
        <v>630</v>
      </c>
      <c r="K646" s="371">
        <v>4.2</v>
      </c>
      <c r="L646" s="371">
        <v>0</v>
      </c>
      <c r="M646" s="371">
        <v>10.5</v>
      </c>
      <c r="N646" s="21"/>
      <c r="O646" s="25">
        <f t="shared" si="76"/>
        <v>4.8999999999999995</v>
      </c>
      <c r="P646" s="26">
        <f t="shared" si="77"/>
        <v>5.4012345679012343E-3</v>
      </c>
      <c r="Q646" s="26"/>
      <c r="R646" s="28" t="s">
        <v>3259</v>
      </c>
      <c r="S646" s="24">
        <v>630</v>
      </c>
      <c r="T646" s="371">
        <v>81.904761904761898</v>
      </c>
      <c r="U646" s="371">
        <v>56.7</v>
      </c>
      <c r="V646" s="371">
        <v>42</v>
      </c>
      <c r="W646" s="21"/>
      <c r="X646" s="25">
        <f t="shared" si="74"/>
        <v>60.201587301587303</v>
      </c>
      <c r="Y646" s="26">
        <f t="shared" si="75"/>
        <v>6.6359774362419868E-2</v>
      </c>
      <c r="Z646" s="428"/>
      <c r="AA646" s="673"/>
      <c r="AB646" s="672"/>
    </row>
    <row r="647" spans="1:28" ht="13.15" customHeight="1" x14ac:dyDescent="0.2">
      <c r="A647" s="265"/>
      <c r="B647" s="405"/>
      <c r="C647" s="448"/>
      <c r="D647" s="266"/>
      <c r="E647" s="266"/>
      <c r="F647" s="182"/>
      <c r="G647" s="24"/>
      <c r="H647" s="241">
        <v>78</v>
      </c>
      <c r="I647" s="22" t="s">
        <v>307</v>
      </c>
      <c r="J647" s="24">
        <v>630</v>
      </c>
      <c r="K647" s="371">
        <v>36.75</v>
      </c>
      <c r="L647" s="371">
        <v>28.571428571428569</v>
      </c>
      <c r="M647" s="371">
        <v>54.6</v>
      </c>
      <c r="N647" s="21"/>
      <c r="O647" s="25">
        <f t="shared" si="76"/>
        <v>39.973809523809528</v>
      </c>
      <c r="P647" s="26">
        <f t="shared" si="77"/>
        <v>4.4062841185857064E-2</v>
      </c>
      <c r="Q647" s="26"/>
      <c r="R647" s="28" t="s">
        <v>307</v>
      </c>
      <c r="S647" s="24">
        <v>630</v>
      </c>
      <c r="T647" s="371">
        <v>49.523809523809518</v>
      </c>
      <c r="U647" s="371">
        <v>78.75</v>
      </c>
      <c r="V647" s="371">
        <v>60.900000000000006</v>
      </c>
      <c r="W647" s="21"/>
      <c r="X647" s="25">
        <f t="shared" si="74"/>
        <v>63.05793650793651</v>
      </c>
      <c r="Y647" s="26">
        <f t="shared" si="75"/>
        <v>6.9508307438201633E-2</v>
      </c>
      <c r="Z647" s="428"/>
      <c r="AA647" s="673"/>
      <c r="AB647" s="672"/>
    </row>
    <row r="648" spans="1:28" ht="13.15" customHeight="1" x14ac:dyDescent="0.2">
      <c r="A648" s="265"/>
      <c r="B648" s="405"/>
      <c r="C648" s="448"/>
      <c r="D648" s="266"/>
      <c r="E648" s="266"/>
      <c r="F648" s="182"/>
      <c r="G648" s="24"/>
      <c r="H648" s="241">
        <v>78</v>
      </c>
      <c r="I648" s="22" t="s">
        <v>3703</v>
      </c>
      <c r="J648" s="24">
        <v>630</v>
      </c>
      <c r="K648" s="371">
        <v>6.3000000000000007</v>
      </c>
      <c r="L648" s="371">
        <v>0</v>
      </c>
      <c r="M648" s="371">
        <v>0</v>
      </c>
      <c r="N648" s="21"/>
      <c r="O648" s="25">
        <f t="shared" si="76"/>
        <v>2.1</v>
      </c>
      <c r="P648" s="26">
        <f t="shared" si="77"/>
        <v>2.3148148148148151E-3</v>
      </c>
      <c r="Q648" s="26"/>
      <c r="R648" s="28" t="s">
        <v>1474</v>
      </c>
      <c r="S648" s="24">
        <v>630</v>
      </c>
      <c r="T648" s="371">
        <v>0</v>
      </c>
      <c r="U648" s="371">
        <v>7.3500000000000005</v>
      </c>
      <c r="V648" s="371">
        <v>0</v>
      </c>
      <c r="W648" s="21"/>
      <c r="X648" s="25">
        <f t="shared" si="74"/>
        <v>2.4500000000000002</v>
      </c>
      <c r="Y648" s="26">
        <f t="shared" si="75"/>
        <v>2.7006172839506176E-3</v>
      </c>
      <c r="Z648" s="428"/>
      <c r="AA648" s="673"/>
      <c r="AB648" s="672"/>
    </row>
    <row r="649" spans="1:28" ht="13.15" customHeight="1" x14ac:dyDescent="0.2">
      <c r="A649" s="265"/>
      <c r="B649" s="405"/>
      <c r="C649" s="448"/>
      <c r="D649" s="266"/>
      <c r="E649" s="266"/>
      <c r="F649" s="182"/>
      <c r="G649" s="24"/>
      <c r="H649" s="241">
        <v>78</v>
      </c>
      <c r="I649" s="22" t="s">
        <v>3258</v>
      </c>
      <c r="J649" s="24">
        <v>630</v>
      </c>
      <c r="K649" s="371">
        <v>135.45000000000002</v>
      </c>
      <c r="L649" s="371">
        <v>135.23809523809524</v>
      </c>
      <c r="M649" s="371">
        <v>126</v>
      </c>
      <c r="N649" s="21"/>
      <c r="O649" s="25">
        <f>(K649+L649+M649)/3</f>
        <v>132.22936507936507</v>
      </c>
      <c r="P649" s="26">
        <f>O649/J649/1.44</f>
        <v>0.14575547297108141</v>
      </c>
      <c r="Q649" s="26"/>
      <c r="R649" s="28" t="s">
        <v>2767</v>
      </c>
      <c r="S649" s="24">
        <v>630</v>
      </c>
      <c r="T649" s="371">
        <v>133.33333333333331</v>
      </c>
      <c r="U649" s="371">
        <v>112.35000000000001</v>
      </c>
      <c r="V649" s="371">
        <v>79.8</v>
      </c>
      <c r="W649" s="21"/>
      <c r="X649" s="25">
        <f>(T649+U649+V649)/3</f>
        <v>108.49444444444445</v>
      </c>
      <c r="Y649" s="26">
        <f>X649/S649/1.44</f>
        <v>0.11959264158338234</v>
      </c>
      <c r="Z649" s="428"/>
      <c r="AA649" s="673"/>
      <c r="AB649" s="672"/>
    </row>
    <row r="650" spans="1:28" ht="13.15" customHeight="1" x14ac:dyDescent="0.2">
      <c r="A650" s="265"/>
      <c r="B650" s="405"/>
      <c r="C650" s="448"/>
      <c r="D650" s="266"/>
      <c r="E650" s="266"/>
      <c r="F650" s="182"/>
      <c r="G650" s="24"/>
      <c r="H650" s="241">
        <v>78</v>
      </c>
      <c r="I650" s="22" t="s">
        <v>2768</v>
      </c>
      <c r="J650" s="24">
        <v>630</v>
      </c>
      <c r="K650" s="371">
        <v>178.5</v>
      </c>
      <c r="L650" s="371">
        <v>136.19047619047618</v>
      </c>
      <c r="M650" s="371">
        <v>108.15</v>
      </c>
      <c r="N650" s="21"/>
      <c r="O650" s="25">
        <f>(K650+L650+M650)/3</f>
        <v>140.94682539682537</v>
      </c>
      <c r="P650" s="26">
        <f>O650/J650/1.44</f>
        <v>0.15536466644270874</v>
      </c>
      <c r="Q650" s="26"/>
      <c r="R650" s="28" t="s">
        <v>1162</v>
      </c>
      <c r="S650" s="24">
        <v>630</v>
      </c>
      <c r="T650" s="371">
        <v>45.714285714285715</v>
      </c>
      <c r="U650" s="371">
        <v>49.35</v>
      </c>
      <c r="V650" s="371">
        <v>24.150000000000002</v>
      </c>
      <c r="W650" s="21"/>
      <c r="X650" s="25">
        <f>(T650+U650+V650)/3</f>
        <v>39.738095238095241</v>
      </c>
      <c r="Y650" s="26">
        <f>X650/S650/1.44</f>
        <v>4.3803015033173763E-2</v>
      </c>
      <c r="Z650" s="428"/>
      <c r="AA650" s="673"/>
      <c r="AB650" s="672"/>
    </row>
    <row r="651" spans="1:28" ht="13.15" customHeight="1" x14ac:dyDescent="0.2">
      <c r="A651" s="265"/>
      <c r="B651" s="405"/>
      <c r="C651" s="448"/>
      <c r="D651" s="266"/>
      <c r="E651" s="266"/>
      <c r="F651" s="182"/>
      <c r="G651" s="24"/>
      <c r="H651" s="241">
        <v>78</v>
      </c>
      <c r="I651" s="22" t="s">
        <v>2769</v>
      </c>
      <c r="J651" s="24">
        <v>630</v>
      </c>
      <c r="K651" s="371">
        <v>54.6</v>
      </c>
      <c r="L651" s="371">
        <v>63.80952380952381</v>
      </c>
      <c r="M651" s="371">
        <v>59.85</v>
      </c>
      <c r="N651" s="21"/>
      <c r="O651" s="25">
        <f t="shared" si="76"/>
        <v>59.419841269841271</v>
      </c>
      <c r="P651" s="26">
        <f t="shared" si="77"/>
        <v>6.5498061364463483E-2</v>
      </c>
      <c r="Q651" s="26"/>
      <c r="R651" s="28" t="s">
        <v>3704</v>
      </c>
      <c r="S651" s="24">
        <v>630</v>
      </c>
      <c r="T651" s="371">
        <v>13.333333333333332</v>
      </c>
      <c r="U651" s="371">
        <v>0</v>
      </c>
      <c r="V651" s="371">
        <v>0</v>
      </c>
      <c r="W651" s="21"/>
      <c r="X651" s="37">
        <f t="shared" si="74"/>
        <v>4.4444444444444438</v>
      </c>
      <c r="Y651" s="38">
        <f t="shared" si="75"/>
        <v>4.8990789731530463E-3</v>
      </c>
      <c r="Z651" s="428"/>
      <c r="AA651" s="673"/>
      <c r="AB651" s="672"/>
    </row>
    <row r="652" spans="1:28" ht="13.15" customHeight="1" x14ac:dyDescent="0.2">
      <c r="A652" s="265"/>
      <c r="B652" s="405"/>
      <c r="C652" s="448"/>
      <c r="D652" s="266"/>
      <c r="E652" s="266"/>
      <c r="F652" s="186"/>
      <c r="G652" s="121"/>
      <c r="H652" s="244">
        <v>78</v>
      </c>
      <c r="I652" s="128"/>
      <c r="J652" s="121"/>
      <c r="K652" s="548"/>
      <c r="L652" s="548"/>
      <c r="M652" s="548"/>
      <c r="N652" s="123"/>
      <c r="O652" s="124"/>
      <c r="P652" s="125"/>
      <c r="Q652" s="125"/>
      <c r="R652" s="126" t="s">
        <v>3705</v>
      </c>
      <c r="S652" s="121">
        <v>630</v>
      </c>
      <c r="T652" s="548">
        <v>0</v>
      </c>
      <c r="U652" s="548">
        <v>0</v>
      </c>
      <c r="V652" s="548">
        <v>0</v>
      </c>
      <c r="W652" s="123"/>
      <c r="X652" s="134">
        <f t="shared" si="74"/>
        <v>0</v>
      </c>
      <c r="Y652" s="135">
        <f t="shared" si="75"/>
        <v>0</v>
      </c>
      <c r="Z652" s="634"/>
      <c r="AA652" s="673"/>
      <c r="AB652" s="672"/>
    </row>
    <row r="653" spans="1:28" ht="13.9" customHeight="1" thickBot="1" x14ac:dyDescent="0.25">
      <c r="A653" s="267"/>
      <c r="B653" s="406"/>
      <c r="C653" s="449"/>
      <c r="D653" s="268"/>
      <c r="E653" s="269"/>
      <c r="F653" s="184"/>
      <c r="G653" s="70"/>
      <c r="H653" s="242">
        <v>78</v>
      </c>
      <c r="I653" s="76"/>
      <c r="J653" s="70"/>
      <c r="K653" s="559"/>
      <c r="L653" s="559"/>
      <c r="M653" s="559"/>
      <c r="N653" s="72"/>
      <c r="O653" s="73"/>
      <c r="P653" s="74"/>
      <c r="Q653" s="74"/>
      <c r="R653" s="101" t="s">
        <v>3706</v>
      </c>
      <c r="S653" s="70">
        <v>630</v>
      </c>
      <c r="T653" s="559">
        <v>0</v>
      </c>
      <c r="U653" s="559">
        <v>0</v>
      </c>
      <c r="V653" s="559">
        <v>0</v>
      </c>
      <c r="W653" s="72"/>
      <c r="X653" s="73">
        <f t="shared" si="74"/>
        <v>0</v>
      </c>
      <c r="Y653" s="74">
        <f t="shared" si="75"/>
        <v>0</v>
      </c>
      <c r="Z653" s="646"/>
      <c r="AA653" s="676"/>
      <c r="AB653" s="674"/>
    </row>
    <row r="654" spans="1:28" s="7" customFormat="1" ht="13.9" customHeight="1" x14ac:dyDescent="0.2">
      <c r="A654" s="260">
        <v>43044</v>
      </c>
      <c r="B654" s="403">
        <v>0.76736111111111116</v>
      </c>
      <c r="C654" s="454">
        <v>-2</v>
      </c>
      <c r="D654" s="263">
        <f>(MAX(K654:M654))/J654/1.44</f>
        <v>0.49583333333333335</v>
      </c>
      <c r="E654" s="264">
        <f>(MAX(T654:V654))/S654/1.44</f>
        <v>0.54249999999999998</v>
      </c>
      <c r="F654" s="181" t="s">
        <v>1909</v>
      </c>
      <c r="G654" s="69" t="s">
        <v>3136</v>
      </c>
      <c r="H654" s="240">
        <v>79</v>
      </c>
      <c r="I654" s="35" t="s">
        <v>685</v>
      </c>
      <c r="J654" s="34">
        <v>250</v>
      </c>
      <c r="K654" s="367">
        <v>178.5</v>
      </c>
      <c r="L654" s="367">
        <v>148.57142857142856</v>
      </c>
      <c r="M654" s="367">
        <v>155.4</v>
      </c>
      <c r="N654" s="36" t="s">
        <v>3919</v>
      </c>
      <c r="O654" s="37">
        <f t="shared" si="76"/>
        <v>160.8238095238095</v>
      </c>
      <c r="P654" s="38">
        <f t="shared" si="77"/>
        <v>0.4467328042328042</v>
      </c>
      <c r="Q654" s="39" t="s">
        <v>495</v>
      </c>
      <c r="R654" s="40" t="s">
        <v>686</v>
      </c>
      <c r="S654" s="34">
        <v>250</v>
      </c>
      <c r="T654" s="367">
        <v>181.9047619047619</v>
      </c>
      <c r="U654" s="367">
        <v>155.4</v>
      </c>
      <c r="V654" s="367">
        <v>195.3</v>
      </c>
      <c r="W654" s="36" t="s">
        <v>3898</v>
      </c>
      <c r="X654" s="37">
        <f t="shared" si="74"/>
        <v>177.53492063492067</v>
      </c>
      <c r="Y654" s="38">
        <f t="shared" si="75"/>
        <v>0.49315255731922408</v>
      </c>
      <c r="Z654" s="653" t="s">
        <v>495</v>
      </c>
      <c r="AA654" s="672">
        <f>P654+Y654</f>
        <v>0.93988536155202829</v>
      </c>
      <c r="AB654" s="672">
        <f t="shared" ref="AB654:AB715" si="78">IF(AA654 &gt;1,0,(((J654+S654)*0.95)-((J654+S654)*0.95)*AA654)*0.7)</f>
        <v>19.988117283950604</v>
      </c>
    </row>
    <row r="655" spans="1:28" ht="13.9" customHeight="1" x14ac:dyDescent="0.2">
      <c r="A655" s="265"/>
      <c r="B655" s="405"/>
      <c r="C655" s="448"/>
      <c r="D655" s="266"/>
      <c r="E655" s="266"/>
      <c r="F655" s="182"/>
      <c r="G655" s="24"/>
      <c r="H655" s="241">
        <v>79</v>
      </c>
      <c r="I655" s="22" t="s">
        <v>2270</v>
      </c>
      <c r="J655" s="24">
        <v>250</v>
      </c>
      <c r="K655" s="371">
        <v>46.2</v>
      </c>
      <c r="L655" s="371">
        <v>112.38095238095238</v>
      </c>
      <c r="M655" s="371">
        <v>21</v>
      </c>
      <c r="N655" s="21"/>
      <c r="O655" s="25">
        <f t="shared" ref="O655:O661" si="79">(K655+L655+M655)/3</f>
        <v>59.860317460317468</v>
      </c>
      <c r="P655" s="26">
        <f t="shared" ref="P655:P661" si="80">O655/J655/1.44</f>
        <v>0.16627865961199298</v>
      </c>
      <c r="Q655" s="26"/>
      <c r="R655" s="28" t="s">
        <v>2270</v>
      </c>
      <c r="S655" s="24">
        <v>250</v>
      </c>
      <c r="T655" s="371">
        <v>0</v>
      </c>
      <c r="U655" s="371">
        <v>2.1</v>
      </c>
      <c r="V655" s="371">
        <v>2.1</v>
      </c>
      <c r="W655" s="21"/>
      <c r="X655" s="25">
        <f t="shared" si="74"/>
        <v>1.4000000000000001</v>
      </c>
      <c r="Y655" s="26">
        <f t="shared" si="75"/>
        <v>3.8888888888888896E-3</v>
      </c>
      <c r="Z655" s="428"/>
      <c r="AA655" s="673"/>
      <c r="AB655" s="672"/>
    </row>
    <row r="656" spans="1:28" ht="13.9" customHeight="1" x14ac:dyDescent="0.2">
      <c r="A656" s="265"/>
      <c r="B656" s="405"/>
      <c r="C656" s="448"/>
      <c r="D656" s="266"/>
      <c r="E656" s="266"/>
      <c r="F656" s="182"/>
      <c r="G656" s="24"/>
      <c r="H656" s="241">
        <v>79</v>
      </c>
      <c r="I656" s="22" t="s">
        <v>468</v>
      </c>
      <c r="J656" s="24">
        <v>250</v>
      </c>
      <c r="K656" s="371">
        <v>0</v>
      </c>
      <c r="L656" s="371">
        <v>0.95238095238095233</v>
      </c>
      <c r="M656" s="371">
        <v>1.05</v>
      </c>
      <c r="N656" s="21"/>
      <c r="O656" s="25">
        <f t="shared" si="79"/>
        <v>0.66746031746031742</v>
      </c>
      <c r="P656" s="26">
        <f t="shared" si="80"/>
        <v>1.8540564373897706E-3</v>
      </c>
      <c r="Q656" s="26"/>
      <c r="R656" s="28" t="s">
        <v>800</v>
      </c>
      <c r="S656" s="24">
        <v>250</v>
      </c>
      <c r="T656" s="371">
        <v>76.19047619047619</v>
      </c>
      <c r="U656" s="371">
        <v>86.100000000000009</v>
      </c>
      <c r="V656" s="371">
        <v>69.3</v>
      </c>
      <c r="W656" s="21"/>
      <c r="X656" s="25">
        <f t="shared" si="74"/>
        <v>77.196825396825389</v>
      </c>
      <c r="Y656" s="26">
        <f t="shared" si="75"/>
        <v>0.21443562610229275</v>
      </c>
      <c r="Z656" s="428"/>
      <c r="AA656" s="673"/>
      <c r="AB656" s="672"/>
    </row>
    <row r="657" spans="1:28" ht="13.9" customHeight="1" x14ac:dyDescent="0.2">
      <c r="A657" s="265"/>
      <c r="B657" s="405"/>
      <c r="C657" s="448"/>
      <c r="D657" s="266"/>
      <c r="E657" s="266"/>
      <c r="F657" s="182"/>
      <c r="G657" s="24"/>
      <c r="H657" s="241">
        <v>79</v>
      </c>
      <c r="I657" s="22" t="s">
        <v>255</v>
      </c>
      <c r="J657" s="24">
        <v>250</v>
      </c>
      <c r="K657" s="371">
        <v>0</v>
      </c>
      <c r="L657" s="371">
        <v>0</v>
      </c>
      <c r="M657" s="371">
        <v>1.05</v>
      </c>
      <c r="N657" s="21"/>
      <c r="O657" s="25">
        <f t="shared" si="79"/>
        <v>0.35000000000000003</v>
      </c>
      <c r="P657" s="26">
        <f t="shared" si="80"/>
        <v>9.7222222222222241E-4</v>
      </c>
      <c r="Q657" s="26"/>
      <c r="R657" s="28" t="s">
        <v>801</v>
      </c>
      <c r="S657" s="24">
        <v>250</v>
      </c>
      <c r="T657" s="371">
        <v>44.761904761904759</v>
      </c>
      <c r="U657" s="371">
        <v>46.2</v>
      </c>
      <c r="V657" s="371">
        <v>23.1</v>
      </c>
      <c r="W657" s="21"/>
      <c r="X657" s="25">
        <f t="shared" si="74"/>
        <v>38.020634920634926</v>
      </c>
      <c r="Y657" s="26">
        <f t="shared" si="75"/>
        <v>0.10561287477954147</v>
      </c>
      <c r="Z657" s="428"/>
      <c r="AA657" s="673"/>
      <c r="AB657" s="672"/>
    </row>
    <row r="658" spans="1:28" ht="13.9" customHeight="1" x14ac:dyDescent="0.2">
      <c r="A658" s="265"/>
      <c r="B658" s="405"/>
      <c r="C658" s="448"/>
      <c r="D658" s="266"/>
      <c r="E658" s="266"/>
      <c r="F658" s="186"/>
      <c r="G658" s="121"/>
      <c r="H658" s="241">
        <v>79</v>
      </c>
      <c r="I658" s="128" t="s">
        <v>2770</v>
      </c>
      <c r="J658" s="24">
        <v>250</v>
      </c>
      <c r="K658" s="548">
        <v>63</v>
      </c>
      <c r="L658" s="548">
        <v>45.714285714285715</v>
      </c>
      <c r="M658" s="548">
        <v>54.6</v>
      </c>
      <c r="N658" s="123"/>
      <c r="O658" s="124">
        <f t="shared" si="79"/>
        <v>54.438095238095237</v>
      </c>
      <c r="P658" s="125">
        <f t="shared" si="80"/>
        <v>0.15121693121693122</v>
      </c>
      <c r="Q658" s="125"/>
      <c r="R658" s="126" t="s">
        <v>469</v>
      </c>
      <c r="S658" s="121">
        <v>250</v>
      </c>
      <c r="T658" s="548">
        <v>9.5238095238095237</v>
      </c>
      <c r="U658" s="548">
        <v>0</v>
      </c>
      <c r="V658" s="548">
        <v>4.2</v>
      </c>
      <c r="W658" s="123"/>
      <c r="X658" s="124">
        <f t="shared" si="74"/>
        <v>4.5746031746031752</v>
      </c>
      <c r="Y658" s="125">
        <f t="shared" si="75"/>
        <v>1.2707231040564374E-2</v>
      </c>
      <c r="Z658" s="634"/>
      <c r="AA658" s="673"/>
      <c r="AB658" s="672"/>
    </row>
    <row r="659" spans="1:28" ht="13.9" customHeight="1" thickBot="1" x14ac:dyDescent="0.25">
      <c r="A659" s="267"/>
      <c r="B659" s="406"/>
      <c r="C659" s="458"/>
      <c r="D659" s="279"/>
      <c r="E659" s="269"/>
      <c r="F659" s="184"/>
      <c r="G659" s="70"/>
      <c r="H659" s="242">
        <v>79</v>
      </c>
      <c r="I659" s="76" t="s">
        <v>2771</v>
      </c>
      <c r="J659" s="70">
        <v>250</v>
      </c>
      <c r="K659" s="559">
        <v>3.1500000000000004</v>
      </c>
      <c r="L659" s="559">
        <v>0.95238095238095233</v>
      </c>
      <c r="M659" s="559">
        <v>9.4500000000000011</v>
      </c>
      <c r="N659" s="72"/>
      <c r="O659" s="73">
        <f t="shared" si="79"/>
        <v>4.5174603174603183</v>
      </c>
      <c r="P659" s="74">
        <f t="shared" si="80"/>
        <v>1.2548500881834219E-2</v>
      </c>
      <c r="Q659" s="74"/>
      <c r="R659" s="75" t="s">
        <v>629</v>
      </c>
      <c r="S659" s="70">
        <v>250</v>
      </c>
      <c r="T659" s="559">
        <v>21.904761904761905</v>
      </c>
      <c r="U659" s="559">
        <v>27.3</v>
      </c>
      <c r="V659" s="559">
        <v>39.9</v>
      </c>
      <c r="W659" s="72"/>
      <c r="X659" s="73">
        <f t="shared" si="74"/>
        <v>29.701587301587306</v>
      </c>
      <c r="Y659" s="74">
        <f t="shared" si="75"/>
        <v>8.2504409171075849E-2</v>
      </c>
      <c r="Z659" s="646"/>
      <c r="AA659" s="673"/>
      <c r="AB659" s="672"/>
    </row>
    <row r="660" spans="1:28" s="7" customFormat="1" ht="14.45" customHeight="1" x14ac:dyDescent="0.2">
      <c r="A660" s="270">
        <v>43037</v>
      </c>
      <c r="B660" s="407">
        <v>0.41666666666666669</v>
      </c>
      <c r="C660" s="450">
        <v>0</v>
      </c>
      <c r="D660" s="271">
        <f>(MAX(K660:M660))/J660/1.44</f>
        <v>8.4583333333333344E-2</v>
      </c>
      <c r="E660" s="272">
        <f>(MAX(T660:V660))/S660/1.44</f>
        <v>0.25666666666666671</v>
      </c>
      <c r="F660" s="248" t="s">
        <v>1909</v>
      </c>
      <c r="G660" s="114" t="s">
        <v>3136</v>
      </c>
      <c r="H660" s="243">
        <v>80</v>
      </c>
      <c r="I660" s="113" t="s">
        <v>685</v>
      </c>
      <c r="J660" s="115">
        <v>250</v>
      </c>
      <c r="K660" s="619">
        <v>30.450000000000003</v>
      </c>
      <c r="L660" s="619">
        <v>24.761904761904759</v>
      </c>
      <c r="M660" s="619">
        <v>29.400000000000002</v>
      </c>
      <c r="N660" s="116" t="s">
        <v>4249</v>
      </c>
      <c r="O660" s="117">
        <f t="shared" si="79"/>
        <v>28.203968253968256</v>
      </c>
      <c r="P660" s="118">
        <f t="shared" si="80"/>
        <v>7.8344356261022929E-2</v>
      </c>
      <c r="Q660" s="119" t="s">
        <v>983</v>
      </c>
      <c r="R660" s="120" t="s">
        <v>686</v>
      </c>
      <c r="S660" s="115">
        <v>250</v>
      </c>
      <c r="T660" s="619">
        <v>70.476190476190467</v>
      </c>
      <c r="U660" s="619">
        <v>92.4</v>
      </c>
      <c r="V660" s="619">
        <v>77.7</v>
      </c>
      <c r="W660" s="116" t="s">
        <v>4250</v>
      </c>
      <c r="X660" s="117">
        <f t="shared" si="74"/>
        <v>80.192063492063482</v>
      </c>
      <c r="Y660" s="118">
        <f t="shared" si="75"/>
        <v>0.22275573192239856</v>
      </c>
      <c r="Z660" s="660" t="s">
        <v>492</v>
      </c>
      <c r="AA660" s="671">
        <f>P660+Y660</f>
        <v>0.30110008818342149</v>
      </c>
      <c r="AB660" s="671">
        <f t="shared" si="78"/>
        <v>232.38422067901234</v>
      </c>
    </row>
    <row r="661" spans="1:28" s="7" customFormat="1" ht="14.45" customHeight="1" thickBot="1" x14ac:dyDescent="0.25">
      <c r="A661" s="256"/>
      <c r="B661" s="408"/>
      <c r="C661" s="459"/>
      <c r="D661" s="437"/>
      <c r="E661" s="283"/>
      <c r="F661" s="213"/>
      <c r="G661" s="102"/>
      <c r="H661" s="242">
        <v>80</v>
      </c>
      <c r="I661" s="76" t="s">
        <v>2797</v>
      </c>
      <c r="J661" s="70">
        <v>250</v>
      </c>
      <c r="K661" s="559">
        <v>30.450000000000003</v>
      </c>
      <c r="L661" s="559">
        <v>24.761904761904759</v>
      </c>
      <c r="M661" s="559">
        <v>29.400000000000002</v>
      </c>
      <c r="N661" s="72"/>
      <c r="O661" s="73">
        <f t="shared" si="79"/>
        <v>28.203968253968256</v>
      </c>
      <c r="P661" s="74">
        <f t="shared" si="80"/>
        <v>7.8344356261022929E-2</v>
      </c>
      <c r="Q661" s="80"/>
      <c r="R661" s="75" t="s">
        <v>1866</v>
      </c>
      <c r="S661" s="70">
        <v>250</v>
      </c>
      <c r="T661" s="559">
        <v>70.476190476190467</v>
      </c>
      <c r="U661" s="559">
        <v>92.4</v>
      </c>
      <c r="V661" s="559">
        <v>77.7</v>
      </c>
      <c r="W661" s="72"/>
      <c r="X661" s="73">
        <f t="shared" si="74"/>
        <v>80.192063492063482</v>
      </c>
      <c r="Y661" s="74">
        <f t="shared" si="75"/>
        <v>0.22275573192239856</v>
      </c>
      <c r="Z661" s="655"/>
      <c r="AA661" s="674"/>
      <c r="AB661" s="674"/>
    </row>
    <row r="662" spans="1:28" s="7" customFormat="1" ht="13.9" customHeight="1" x14ac:dyDescent="0.2">
      <c r="A662" s="270">
        <v>43035</v>
      </c>
      <c r="B662" s="407">
        <v>0.82638888888888884</v>
      </c>
      <c r="C662" s="450">
        <v>1</v>
      </c>
      <c r="D662" s="263">
        <f>(MAX(K662:M662))/J662/1.44</f>
        <v>0.65260416666666676</v>
      </c>
      <c r="E662" s="264">
        <f>(MAX(T662:V662))/S662/1.44</f>
        <v>0.4174479166666667</v>
      </c>
      <c r="F662" s="181" t="s">
        <v>1909</v>
      </c>
      <c r="G662" s="69" t="s">
        <v>3136</v>
      </c>
      <c r="H662" s="240">
        <v>81</v>
      </c>
      <c r="I662" s="35" t="s">
        <v>685</v>
      </c>
      <c r="J662" s="34">
        <v>400</v>
      </c>
      <c r="K662" s="367">
        <v>247.8</v>
      </c>
      <c r="L662" s="367">
        <v>275.23809523809524</v>
      </c>
      <c r="M662" s="367">
        <v>375.90000000000003</v>
      </c>
      <c r="N662" s="36" t="s">
        <v>4110</v>
      </c>
      <c r="O662" s="37">
        <f>(K662+L662+M662)/3</f>
        <v>299.64603174603172</v>
      </c>
      <c r="P662" s="38">
        <f>O662/J662/1.44</f>
        <v>0.52021880511463836</v>
      </c>
      <c r="Q662" s="39" t="s">
        <v>492</v>
      </c>
      <c r="R662" s="40" t="s">
        <v>686</v>
      </c>
      <c r="S662" s="34">
        <v>400</v>
      </c>
      <c r="T662" s="367">
        <v>172.38095238095238</v>
      </c>
      <c r="U662" s="367">
        <v>196.35</v>
      </c>
      <c r="V662" s="367">
        <v>240.45000000000002</v>
      </c>
      <c r="W662" s="36" t="s">
        <v>4026</v>
      </c>
      <c r="X662" s="37">
        <f t="shared" si="74"/>
        <v>203.06031746031746</v>
      </c>
      <c r="Y662" s="38">
        <f t="shared" si="75"/>
        <v>0.35253527336860674</v>
      </c>
      <c r="Z662" s="653" t="s">
        <v>492</v>
      </c>
      <c r="AA662" s="672">
        <f>P662+Y662</f>
        <v>0.87275407848324504</v>
      </c>
      <c r="AB662" s="672">
        <f t="shared" si="78"/>
        <v>67.694830246913639</v>
      </c>
    </row>
    <row r="663" spans="1:28" ht="13.15" customHeight="1" x14ac:dyDescent="0.2">
      <c r="A663" s="265"/>
      <c r="B663" s="405"/>
      <c r="C663" s="448"/>
      <c r="D663" s="266"/>
      <c r="E663" s="266"/>
      <c r="F663" s="182"/>
      <c r="G663" s="24"/>
      <c r="H663" s="241">
        <v>81</v>
      </c>
      <c r="I663" s="23" t="s">
        <v>802</v>
      </c>
      <c r="J663" s="24">
        <v>400</v>
      </c>
      <c r="K663" s="371">
        <v>22.05</v>
      </c>
      <c r="L663" s="371">
        <v>20</v>
      </c>
      <c r="M663" s="371">
        <v>5.25</v>
      </c>
      <c r="N663" s="21"/>
      <c r="O663" s="25">
        <f>(K663+L663+M663)/3</f>
        <v>15.766666666666666</v>
      </c>
      <c r="P663" s="26">
        <f>O663/J663/1.44</f>
        <v>2.7372685185185184E-2</v>
      </c>
      <c r="Q663" s="26"/>
      <c r="R663" s="28" t="s">
        <v>802</v>
      </c>
      <c r="S663" s="24">
        <v>400</v>
      </c>
      <c r="T663" s="371">
        <v>27.619047619047617</v>
      </c>
      <c r="U663" s="371">
        <v>38.85</v>
      </c>
      <c r="V663" s="371">
        <v>53.550000000000004</v>
      </c>
      <c r="W663" s="21"/>
      <c r="X663" s="25">
        <f t="shared" si="74"/>
        <v>40.006349206349206</v>
      </c>
      <c r="Y663" s="26">
        <f t="shared" si="75"/>
        <v>6.9455467372134039E-2</v>
      </c>
      <c r="Z663" s="428"/>
      <c r="AA663" s="673"/>
      <c r="AB663" s="672"/>
    </row>
    <row r="664" spans="1:28" ht="13.15" customHeight="1" x14ac:dyDescent="0.2">
      <c r="A664" s="265"/>
      <c r="B664" s="405"/>
      <c r="C664" s="448"/>
      <c r="D664" s="266"/>
      <c r="E664" s="266"/>
      <c r="F664" s="182"/>
      <c r="G664" s="24"/>
      <c r="H664" s="241">
        <v>81</v>
      </c>
      <c r="I664" s="23" t="s">
        <v>2063</v>
      </c>
      <c r="J664" s="24">
        <v>400</v>
      </c>
      <c r="K664" s="371">
        <v>28.35</v>
      </c>
      <c r="L664" s="371">
        <v>22.857142857142858</v>
      </c>
      <c r="M664" s="371">
        <v>31.5</v>
      </c>
      <c r="N664" s="21"/>
      <c r="O664" s="25">
        <f t="shared" ref="O664:O672" si="81">(K664+L664+M664)/3</f>
        <v>27.56904761904762</v>
      </c>
      <c r="P664" s="26">
        <f>O664/J664/1.44</f>
        <v>4.7862929894179902E-2</v>
      </c>
      <c r="Q664" s="26"/>
      <c r="R664" s="28" t="s">
        <v>803</v>
      </c>
      <c r="S664" s="24">
        <v>400</v>
      </c>
      <c r="T664" s="371">
        <v>36.19047619047619</v>
      </c>
      <c r="U664" s="371">
        <v>30.450000000000003</v>
      </c>
      <c r="V664" s="371">
        <v>27.3</v>
      </c>
      <c r="W664" s="21"/>
      <c r="X664" s="25">
        <f t="shared" si="74"/>
        <v>31.313492063492063</v>
      </c>
      <c r="Y664" s="26">
        <f t="shared" si="75"/>
        <v>5.4363701499118171E-2</v>
      </c>
      <c r="Z664" s="428"/>
      <c r="AA664" s="673"/>
      <c r="AB664" s="672"/>
    </row>
    <row r="665" spans="1:28" ht="13.15" customHeight="1" x14ac:dyDescent="0.2">
      <c r="A665" s="265"/>
      <c r="B665" s="405"/>
      <c r="C665" s="448"/>
      <c r="D665" s="266"/>
      <c r="E665" s="266"/>
      <c r="F665" s="182"/>
      <c r="G665" s="24"/>
      <c r="H665" s="241">
        <v>81</v>
      </c>
      <c r="I665" s="28" t="s">
        <v>804</v>
      </c>
      <c r="J665" s="24">
        <v>400</v>
      </c>
      <c r="K665" s="371">
        <v>88.2</v>
      </c>
      <c r="L665" s="371">
        <v>77.142857142857139</v>
      </c>
      <c r="M665" s="371">
        <v>78.75</v>
      </c>
      <c r="N665" s="21"/>
      <c r="O665" s="25">
        <f t="shared" si="81"/>
        <v>81.364285714285714</v>
      </c>
      <c r="P665" s="26">
        <f t="shared" ref="P665:P672" si="82">O665/J665/1.44</f>
        <v>0.14125744047619049</v>
      </c>
      <c r="Q665" s="26"/>
      <c r="R665" s="28" t="s">
        <v>804</v>
      </c>
      <c r="S665" s="24">
        <v>400</v>
      </c>
      <c r="T665" s="371">
        <v>35.238095238095234</v>
      </c>
      <c r="U665" s="371">
        <v>29.400000000000002</v>
      </c>
      <c r="V665" s="371">
        <v>38.85</v>
      </c>
      <c r="W665" s="21"/>
      <c r="X665" s="25">
        <f t="shared" si="74"/>
        <v>34.496031746031747</v>
      </c>
      <c r="Y665" s="26">
        <f t="shared" si="75"/>
        <v>5.9888944003527338E-2</v>
      </c>
      <c r="Z665" s="428"/>
      <c r="AA665" s="673"/>
      <c r="AB665" s="672"/>
    </row>
    <row r="666" spans="1:28" ht="13.15" customHeight="1" x14ac:dyDescent="0.2">
      <c r="A666" s="265"/>
      <c r="B666" s="405"/>
      <c r="C666" s="448"/>
      <c r="D666" s="266"/>
      <c r="E666" s="266"/>
      <c r="F666" s="182"/>
      <c r="G666" s="24"/>
      <c r="H666" s="241">
        <v>81</v>
      </c>
      <c r="I666" s="22" t="s">
        <v>828</v>
      </c>
      <c r="J666" s="24">
        <v>400</v>
      </c>
      <c r="K666" s="371">
        <v>28.35</v>
      </c>
      <c r="L666" s="371">
        <v>30.476190476190474</v>
      </c>
      <c r="M666" s="371">
        <v>28.35</v>
      </c>
      <c r="N666" s="21"/>
      <c r="O666" s="25">
        <f t="shared" si="81"/>
        <v>29.058730158730157</v>
      </c>
      <c r="P666" s="26">
        <f t="shared" si="82"/>
        <v>5.044918430335097E-2</v>
      </c>
      <c r="Q666" s="26"/>
      <c r="R666" s="28" t="s">
        <v>828</v>
      </c>
      <c r="S666" s="24">
        <v>400</v>
      </c>
      <c r="T666" s="371">
        <v>23.80952380952381</v>
      </c>
      <c r="U666" s="371">
        <v>28.35</v>
      </c>
      <c r="V666" s="371">
        <v>24.150000000000002</v>
      </c>
      <c r="W666" s="21"/>
      <c r="X666" s="25">
        <f t="shared" si="74"/>
        <v>25.436507936507937</v>
      </c>
      <c r="Y666" s="26">
        <f t="shared" si="75"/>
        <v>4.4160604056437389E-2</v>
      </c>
      <c r="Z666" s="428"/>
      <c r="AA666" s="673"/>
      <c r="AB666" s="672"/>
    </row>
    <row r="667" spans="1:28" ht="13.15" customHeight="1" x14ac:dyDescent="0.2">
      <c r="A667" s="265"/>
      <c r="B667" s="405"/>
      <c r="C667" s="448"/>
      <c r="D667" s="266"/>
      <c r="E667" s="266"/>
      <c r="F667" s="182"/>
      <c r="G667" s="24"/>
      <c r="H667" s="241">
        <v>81</v>
      </c>
      <c r="I667" s="22" t="s">
        <v>981</v>
      </c>
      <c r="J667" s="24">
        <v>400</v>
      </c>
      <c r="K667" s="371">
        <v>0</v>
      </c>
      <c r="L667" s="371">
        <v>0</v>
      </c>
      <c r="M667" s="371">
        <v>0</v>
      </c>
      <c r="N667" s="21"/>
      <c r="O667" s="25">
        <f t="shared" si="81"/>
        <v>0</v>
      </c>
      <c r="P667" s="26">
        <f t="shared" si="82"/>
        <v>0</v>
      </c>
      <c r="Q667" s="26"/>
      <c r="R667" s="28" t="s">
        <v>3479</v>
      </c>
      <c r="S667" s="24">
        <v>400</v>
      </c>
      <c r="T667" s="371">
        <v>0</v>
      </c>
      <c r="U667" s="371">
        <v>0</v>
      </c>
      <c r="V667" s="371">
        <v>0</v>
      </c>
      <c r="W667" s="21"/>
      <c r="X667" s="25">
        <f t="shared" si="74"/>
        <v>0</v>
      </c>
      <c r="Y667" s="26">
        <f t="shared" si="75"/>
        <v>0</v>
      </c>
      <c r="Z667" s="428"/>
      <c r="AA667" s="673"/>
      <c r="AB667" s="672"/>
    </row>
    <row r="668" spans="1:28" ht="13.15" customHeight="1" x14ac:dyDescent="0.2">
      <c r="A668" s="265"/>
      <c r="B668" s="405"/>
      <c r="C668" s="448"/>
      <c r="D668" s="266"/>
      <c r="E668" s="266"/>
      <c r="F668" s="182"/>
      <c r="G668" s="24"/>
      <c r="H668" s="241">
        <v>81</v>
      </c>
      <c r="I668" s="22" t="s">
        <v>1337</v>
      </c>
      <c r="J668" s="24">
        <v>400</v>
      </c>
      <c r="K668" s="371">
        <v>29.400000000000002</v>
      </c>
      <c r="L668" s="371">
        <v>7.6190476190476186</v>
      </c>
      <c r="M668" s="371">
        <v>30.450000000000003</v>
      </c>
      <c r="N668" s="21"/>
      <c r="O668" s="25">
        <f t="shared" si="81"/>
        <v>22.489682539682537</v>
      </c>
      <c r="P668" s="26">
        <f t="shared" si="82"/>
        <v>3.9044587742504404E-2</v>
      </c>
      <c r="Q668" s="26"/>
      <c r="R668" s="28" t="s">
        <v>565</v>
      </c>
      <c r="S668" s="24">
        <v>400</v>
      </c>
      <c r="T668" s="371">
        <v>7.6190476190476186</v>
      </c>
      <c r="U668" s="371">
        <v>19.95</v>
      </c>
      <c r="V668" s="371">
        <v>14.700000000000001</v>
      </c>
      <c r="W668" s="21"/>
      <c r="X668" s="25">
        <f t="shared" si="74"/>
        <v>14.08968253968254</v>
      </c>
      <c r="Y668" s="26">
        <f t="shared" si="75"/>
        <v>2.4461254409171077E-2</v>
      </c>
      <c r="Z668" s="428"/>
      <c r="AA668" s="673"/>
      <c r="AB668" s="672"/>
    </row>
    <row r="669" spans="1:28" ht="13.15" customHeight="1" x14ac:dyDescent="0.2">
      <c r="A669" s="265"/>
      <c r="B669" s="405"/>
      <c r="C669" s="448"/>
      <c r="D669" s="266"/>
      <c r="E669" s="266"/>
      <c r="F669" s="186"/>
      <c r="G669" s="121"/>
      <c r="H669" s="244">
        <v>81</v>
      </c>
      <c r="I669" s="128" t="s">
        <v>3707</v>
      </c>
      <c r="J669" s="121">
        <v>400</v>
      </c>
      <c r="K669" s="548">
        <v>11.55</v>
      </c>
      <c r="L669" s="548">
        <v>4.7619047619047619</v>
      </c>
      <c r="M669" s="548">
        <v>1.05</v>
      </c>
      <c r="N669" s="123"/>
      <c r="O669" s="124">
        <f t="shared" si="81"/>
        <v>5.7873015873015881</v>
      </c>
      <c r="P669" s="125">
        <f t="shared" si="82"/>
        <v>1.0047398589065257E-2</v>
      </c>
      <c r="Q669" s="125"/>
      <c r="R669" s="126" t="s">
        <v>4251</v>
      </c>
      <c r="S669" s="121">
        <v>400</v>
      </c>
      <c r="T669" s="548">
        <v>0</v>
      </c>
      <c r="U669" s="548">
        <v>0</v>
      </c>
      <c r="V669" s="548">
        <v>0</v>
      </c>
      <c r="W669" s="123"/>
      <c r="X669" s="124">
        <f t="shared" si="74"/>
        <v>0</v>
      </c>
      <c r="Y669" s="125">
        <f>X669/S669/1.44</f>
        <v>0</v>
      </c>
      <c r="Z669" s="634"/>
      <c r="AA669" s="673"/>
      <c r="AB669" s="672"/>
    </row>
    <row r="670" spans="1:28" ht="13.15" customHeight="1" x14ac:dyDescent="0.2">
      <c r="A670" s="265"/>
      <c r="B670" s="405"/>
      <c r="C670" s="448"/>
      <c r="D670" s="266"/>
      <c r="E670" s="266"/>
      <c r="F670" s="186"/>
      <c r="G670" s="121"/>
      <c r="H670" s="244">
        <v>81</v>
      </c>
      <c r="I670" s="128" t="s">
        <v>2408</v>
      </c>
      <c r="J670" s="121">
        <v>400</v>
      </c>
      <c r="K670" s="548">
        <v>63</v>
      </c>
      <c r="L670" s="548">
        <v>72.38095238095238</v>
      </c>
      <c r="M670" s="548">
        <v>50.400000000000006</v>
      </c>
      <c r="N670" s="123"/>
      <c r="O670" s="124">
        <f t="shared" si="81"/>
        <v>61.926984126984131</v>
      </c>
      <c r="P670" s="125">
        <f t="shared" si="82"/>
        <v>0.10751212522045857</v>
      </c>
      <c r="Q670" s="125"/>
      <c r="R670" s="126" t="s">
        <v>1039</v>
      </c>
      <c r="S670" s="121">
        <v>400</v>
      </c>
      <c r="T670" s="548">
        <v>0</v>
      </c>
      <c r="U670" s="548">
        <v>0</v>
      </c>
      <c r="V670" s="548">
        <v>0</v>
      </c>
      <c r="W670" s="123"/>
      <c r="X670" s="124">
        <f t="shared" si="74"/>
        <v>0</v>
      </c>
      <c r="Y670" s="125">
        <f>X670/S670/1.44</f>
        <v>0</v>
      </c>
      <c r="Z670" s="634"/>
      <c r="AA670" s="673"/>
      <c r="AB670" s="672"/>
    </row>
    <row r="671" spans="1:28" ht="13.15" customHeight="1" x14ac:dyDescent="0.2">
      <c r="A671" s="265"/>
      <c r="B671" s="405"/>
      <c r="C671" s="448"/>
      <c r="D671" s="266"/>
      <c r="E671" s="266"/>
      <c r="F671" s="186"/>
      <c r="G671" s="121"/>
      <c r="H671" s="244">
        <v>81</v>
      </c>
      <c r="I671" s="128" t="s">
        <v>1943</v>
      </c>
      <c r="J671" s="121">
        <v>400</v>
      </c>
      <c r="K671" s="548">
        <v>48.300000000000004</v>
      </c>
      <c r="L671" s="548">
        <v>49.523809523809518</v>
      </c>
      <c r="M671" s="548">
        <v>60.900000000000006</v>
      </c>
      <c r="N671" s="123"/>
      <c r="O671" s="124">
        <f t="shared" si="81"/>
        <v>52.907936507936512</v>
      </c>
      <c r="P671" s="125">
        <f t="shared" si="82"/>
        <v>9.1854056437389781E-2</v>
      </c>
      <c r="Q671" s="125"/>
      <c r="R671" s="126" t="s">
        <v>2409</v>
      </c>
      <c r="S671" s="121">
        <v>400</v>
      </c>
      <c r="T671" s="548">
        <v>1.9047619047619047</v>
      </c>
      <c r="U671" s="548">
        <v>2.1</v>
      </c>
      <c r="V671" s="548">
        <v>1.05</v>
      </c>
      <c r="W671" s="123"/>
      <c r="X671" s="124">
        <f t="shared" si="74"/>
        <v>1.6849206349206349</v>
      </c>
      <c r="Y671" s="125">
        <f>X671/S671/1.44</f>
        <v>2.9252094356261027E-3</v>
      </c>
      <c r="Z671" s="634"/>
      <c r="AA671" s="673"/>
      <c r="AB671" s="672"/>
    </row>
    <row r="672" spans="1:28" ht="13.9" customHeight="1" thickBot="1" x14ac:dyDescent="0.25">
      <c r="A672" s="267"/>
      <c r="B672" s="406"/>
      <c r="C672" s="449"/>
      <c r="D672" s="279"/>
      <c r="E672" s="279"/>
      <c r="F672" s="184"/>
      <c r="G672" s="70"/>
      <c r="H672" s="242">
        <v>81</v>
      </c>
      <c r="I672" s="76" t="s">
        <v>2648</v>
      </c>
      <c r="J672" s="70">
        <v>400</v>
      </c>
      <c r="K672" s="559">
        <v>6.3000000000000007</v>
      </c>
      <c r="L672" s="559">
        <v>2.8571428571428572</v>
      </c>
      <c r="M672" s="559">
        <v>1.05</v>
      </c>
      <c r="N672" s="72"/>
      <c r="O672" s="73">
        <f t="shared" si="81"/>
        <v>3.4023809523809532</v>
      </c>
      <c r="P672" s="74">
        <f t="shared" si="82"/>
        <v>5.9069113756613778E-3</v>
      </c>
      <c r="Q672" s="74"/>
      <c r="R672" s="75" t="s">
        <v>2410</v>
      </c>
      <c r="S672" s="70">
        <v>400</v>
      </c>
      <c r="T672" s="559">
        <v>42.857142857142854</v>
      </c>
      <c r="U672" s="559">
        <v>70.350000000000009</v>
      </c>
      <c r="V672" s="559">
        <v>58.800000000000004</v>
      </c>
      <c r="W672" s="72"/>
      <c r="X672" s="73">
        <f t="shared" si="74"/>
        <v>57.335714285714289</v>
      </c>
      <c r="Y672" s="74">
        <f t="shared" si="75"/>
        <v>9.9541170634920642E-2</v>
      </c>
      <c r="Z672" s="646"/>
      <c r="AA672" s="673"/>
      <c r="AB672" s="672"/>
    </row>
    <row r="673" spans="1:28" s="7" customFormat="1" ht="13.9" customHeight="1" x14ac:dyDescent="0.2">
      <c r="A673" s="260">
        <v>43047</v>
      </c>
      <c r="B673" s="403">
        <v>0.85416666666666663</v>
      </c>
      <c r="C673" s="454">
        <v>0</v>
      </c>
      <c r="D673" s="286">
        <f>(MAX(K673:M673))/J673/1.44</f>
        <v>0.42838541666666663</v>
      </c>
      <c r="E673" s="287">
        <f>(MAX(T673:V673))/S673/1.44</f>
        <v>0.29100529100529104</v>
      </c>
      <c r="F673" s="181" t="s">
        <v>1909</v>
      </c>
      <c r="G673" s="69" t="s">
        <v>3136</v>
      </c>
      <c r="H673" s="240">
        <v>82</v>
      </c>
      <c r="I673" s="35" t="s">
        <v>685</v>
      </c>
      <c r="J673" s="34">
        <v>400</v>
      </c>
      <c r="K673" s="367">
        <v>246.75</v>
      </c>
      <c r="L673" s="367">
        <v>200.95238095238093</v>
      </c>
      <c r="M673" s="367">
        <v>210</v>
      </c>
      <c r="N673" s="36" t="s">
        <v>3860</v>
      </c>
      <c r="O673" s="37">
        <f>(K673+L673+M673)/3</f>
        <v>219.23412698412699</v>
      </c>
      <c r="P673" s="38">
        <f>O673/J673/1.44</f>
        <v>0.38061480379188717</v>
      </c>
      <c r="Q673" s="39" t="s">
        <v>495</v>
      </c>
      <c r="R673" s="40" t="s">
        <v>686</v>
      </c>
      <c r="S673" s="34">
        <v>400</v>
      </c>
      <c r="T673" s="367">
        <v>167.61904761904762</v>
      </c>
      <c r="U673" s="367">
        <v>165.9</v>
      </c>
      <c r="V673" s="367">
        <v>163.80000000000001</v>
      </c>
      <c r="W673" s="36" t="s">
        <v>3822</v>
      </c>
      <c r="X673" s="37">
        <f t="shared" si="74"/>
        <v>165.77301587301588</v>
      </c>
      <c r="Y673" s="38">
        <f t="shared" si="75"/>
        <v>0.28780037477954146</v>
      </c>
      <c r="Z673" s="653" t="s">
        <v>495</v>
      </c>
      <c r="AA673" s="671">
        <f>P673+Y673</f>
        <v>0.66841517857142863</v>
      </c>
      <c r="AB673" s="671">
        <f t="shared" si="78"/>
        <v>176.40312499999993</v>
      </c>
    </row>
    <row r="674" spans="1:28" ht="13.15" customHeight="1" x14ac:dyDescent="0.2">
      <c r="A674" s="265"/>
      <c r="B674" s="405"/>
      <c r="C674" s="448"/>
      <c r="D674" s="266"/>
      <c r="E674" s="266"/>
      <c r="F674" s="182"/>
      <c r="G674" s="24"/>
      <c r="H674" s="241">
        <v>82</v>
      </c>
      <c r="I674" s="22" t="s">
        <v>3762</v>
      </c>
      <c r="J674" s="24">
        <v>400</v>
      </c>
      <c r="K674" s="371">
        <v>0</v>
      </c>
      <c r="L674" s="371">
        <v>0</v>
      </c>
      <c r="M674" s="371">
        <v>0</v>
      </c>
      <c r="N674" s="21"/>
      <c r="O674" s="25">
        <f>(K674+L674+M674)/3</f>
        <v>0</v>
      </c>
      <c r="P674" s="26">
        <f>O674/J674/1.44</f>
        <v>0</v>
      </c>
      <c r="Q674" s="26"/>
      <c r="R674" s="28" t="s">
        <v>1338</v>
      </c>
      <c r="S674" s="24">
        <v>400</v>
      </c>
      <c r="T674" s="371">
        <v>20</v>
      </c>
      <c r="U674" s="371">
        <v>17.850000000000001</v>
      </c>
      <c r="V674" s="371">
        <v>16.8</v>
      </c>
      <c r="W674" s="21"/>
      <c r="X674" s="25">
        <f t="shared" si="74"/>
        <v>18.216666666666669</v>
      </c>
      <c r="Y674" s="26">
        <f t="shared" si="75"/>
        <v>3.1626157407407415E-2</v>
      </c>
      <c r="Z674" s="428"/>
      <c r="AA674" s="673"/>
      <c r="AB674" s="672"/>
    </row>
    <row r="675" spans="1:28" ht="13.15" customHeight="1" x14ac:dyDescent="0.2">
      <c r="A675" s="265"/>
      <c r="B675" s="405"/>
      <c r="C675" s="448"/>
      <c r="D675" s="266"/>
      <c r="E675" s="266"/>
      <c r="F675" s="182"/>
      <c r="G675" s="24"/>
      <c r="H675" s="241">
        <v>82</v>
      </c>
      <c r="I675" s="22" t="s">
        <v>313</v>
      </c>
      <c r="J675" s="24">
        <v>400</v>
      </c>
      <c r="K675" s="371">
        <v>23.1</v>
      </c>
      <c r="L675" s="371">
        <v>21.904761904761905</v>
      </c>
      <c r="M675" s="371">
        <v>22.05</v>
      </c>
      <c r="N675" s="21"/>
      <c r="O675" s="25">
        <f>(K675+L675+M675)/3</f>
        <v>22.351587301587301</v>
      </c>
      <c r="P675" s="26">
        <f>O675/J675/1.44</f>
        <v>3.8804839065255732E-2</v>
      </c>
      <c r="Q675" s="26"/>
      <c r="R675" s="28" t="s">
        <v>313</v>
      </c>
      <c r="S675" s="24">
        <v>400</v>
      </c>
      <c r="T675" s="371">
        <v>0</v>
      </c>
      <c r="U675" s="371">
        <v>0</v>
      </c>
      <c r="V675" s="371">
        <v>0</v>
      </c>
      <c r="W675" s="21"/>
      <c r="X675" s="25">
        <f t="shared" si="74"/>
        <v>0</v>
      </c>
      <c r="Y675" s="26">
        <f t="shared" si="75"/>
        <v>0</v>
      </c>
      <c r="Z675" s="428"/>
      <c r="AA675" s="673"/>
      <c r="AB675" s="672"/>
    </row>
    <row r="676" spans="1:28" ht="13.15" customHeight="1" x14ac:dyDescent="0.2">
      <c r="A676" s="265"/>
      <c r="B676" s="405"/>
      <c r="C676" s="448"/>
      <c r="D676" s="266"/>
      <c r="E676" s="266"/>
      <c r="F676" s="182"/>
      <c r="G676" s="24"/>
      <c r="H676" s="241">
        <v>82</v>
      </c>
      <c r="I676" s="22" t="s">
        <v>1339</v>
      </c>
      <c r="J676" s="24">
        <v>400</v>
      </c>
      <c r="K676" s="371">
        <v>23.1</v>
      </c>
      <c r="L676" s="371">
        <v>23.80952380952381</v>
      </c>
      <c r="M676" s="371">
        <v>40.950000000000003</v>
      </c>
      <c r="N676" s="21"/>
      <c r="O676" s="25">
        <f>(K676+L676+M676)/3</f>
        <v>29.286507936507935</v>
      </c>
      <c r="P676" s="26">
        <f>O676/J676/1.44</f>
        <v>5.0844631834215163E-2</v>
      </c>
      <c r="Q676" s="26"/>
      <c r="R676" s="28" t="s">
        <v>26</v>
      </c>
      <c r="S676" s="24">
        <v>400</v>
      </c>
      <c r="T676" s="371">
        <v>40.952380952380949</v>
      </c>
      <c r="U676" s="371">
        <v>54.6</v>
      </c>
      <c r="V676" s="371">
        <v>30.450000000000003</v>
      </c>
      <c r="W676" s="21"/>
      <c r="X676" s="25">
        <f t="shared" si="74"/>
        <v>42.000793650793653</v>
      </c>
      <c r="Y676" s="26">
        <f t="shared" si="75"/>
        <v>7.2918044532627874E-2</v>
      </c>
      <c r="Z676" s="428"/>
      <c r="AA676" s="673"/>
      <c r="AB676" s="672"/>
    </row>
    <row r="677" spans="1:28" ht="13.15" customHeight="1" x14ac:dyDescent="0.2">
      <c r="A677" s="265"/>
      <c r="B677" s="405"/>
      <c r="C677" s="448"/>
      <c r="D677" s="266"/>
      <c r="E677" s="266"/>
      <c r="F677" s="182"/>
      <c r="G677" s="24"/>
      <c r="H677" s="241">
        <v>82</v>
      </c>
      <c r="I677" s="22" t="s">
        <v>1341</v>
      </c>
      <c r="J677" s="24">
        <v>400</v>
      </c>
      <c r="K677" s="371">
        <v>136.5</v>
      </c>
      <c r="L677" s="371">
        <v>90.476190476190467</v>
      </c>
      <c r="M677" s="371">
        <v>98.7</v>
      </c>
      <c r="N677" s="21"/>
      <c r="O677" s="25">
        <f>(K677+L677+M677)/3</f>
        <v>108.55873015873016</v>
      </c>
      <c r="P677" s="26">
        <f>O677/J677/1.44</f>
        <v>0.18847001763668433</v>
      </c>
      <c r="Q677" s="26"/>
      <c r="R677" s="33" t="s">
        <v>1341</v>
      </c>
      <c r="S677" s="24">
        <v>400</v>
      </c>
      <c r="T677" s="371">
        <v>0</v>
      </c>
      <c r="U677" s="371">
        <v>0</v>
      </c>
      <c r="V677" s="371">
        <v>0</v>
      </c>
      <c r="W677" s="21"/>
      <c r="X677" s="25">
        <f t="shared" si="74"/>
        <v>0</v>
      </c>
      <c r="Y677" s="26">
        <f t="shared" si="75"/>
        <v>0</v>
      </c>
      <c r="Z677" s="428"/>
      <c r="AA677" s="673"/>
      <c r="AB677" s="672"/>
    </row>
    <row r="678" spans="1:28" ht="13.15" customHeight="1" x14ac:dyDescent="0.2">
      <c r="A678" s="265"/>
      <c r="B678" s="405"/>
      <c r="C678" s="448"/>
      <c r="D678" s="266"/>
      <c r="E678" s="266"/>
      <c r="F678" s="182"/>
      <c r="G678" s="24"/>
      <c r="H678" s="241">
        <v>82</v>
      </c>
      <c r="I678" s="22" t="s">
        <v>3763</v>
      </c>
      <c r="J678" s="24">
        <v>400</v>
      </c>
      <c r="K678" s="371">
        <v>72.45</v>
      </c>
      <c r="L678" s="371">
        <v>68.571428571428569</v>
      </c>
      <c r="M678" s="371">
        <v>120.75</v>
      </c>
      <c r="N678" s="21"/>
      <c r="O678" s="25">
        <f t="shared" ref="O678:O679" si="83">(K678+L678+M678)/3</f>
        <v>87.257142857142867</v>
      </c>
      <c r="P678" s="26">
        <f t="shared" ref="P678:P679" si="84">O678/J678/1.44</f>
        <v>0.15148809523809526</v>
      </c>
      <c r="Q678" s="26"/>
      <c r="R678" s="28" t="s">
        <v>2772</v>
      </c>
      <c r="S678" s="24">
        <v>400</v>
      </c>
      <c r="T678" s="371">
        <v>35.238095238095234</v>
      </c>
      <c r="U678" s="371">
        <v>21</v>
      </c>
      <c r="V678" s="371">
        <v>14.700000000000001</v>
      </c>
      <c r="W678" s="21"/>
      <c r="X678" s="25">
        <f>(T678+U678+V678)/3</f>
        <v>23.646031746031742</v>
      </c>
      <c r="Y678" s="26">
        <f>X678/S678/1.44</f>
        <v>4.105213844797178E-2</v>
      </c>
      <c r="Z678" s="428"/>
      <c r="AA678" s="673"/>
      <c r="AB678" s="672"/>
    </row>
    <row r="679" spans="1:28" ht="13.15" customHeight="1" x14ac:dyDescent="0.2">
      <c r="A679" s="265"/>
      <c r="B679" s="405"/>
      <c r="C679" s="448"/>
      <c r="D679" s="266"/>
      <c r="E679" s="266"/>
      <c r="F679" s="182"/>
      <c r="G679" s="24"/>
      <c r="H679" s="241">
        <v>82</v>
      </c>
      <c r="I679" s="22" t="s">
        <v>4418</v>
      </c>
      <c r="J679" s="24">
        <v>400</v>
      </c>
      <c r="K679" s="371">
        <v>0</v>
      </c>
      <c r="L679" s="371">
        <v>0</v>
      </c>
      <c r="M679" s="371">
        <v>0</v>
      </c>
      <c r="N679" s="21"/>
      <c r="O679" s="25">
        <f t="shared" si="83"/>
        <v>0</v>
      </c>
      <c r="P679" s="26">
        <f t="shared" si="84"/>
        <v>0</v>
      </c>
      <c r="Q679" s="26"/>
      <c r="R679" s="28" t="s">
        <v>1647</v>
      </c>
      <c r="S679" s="24">
        <v>400</v>
      </c>
      <c r="T679" s="371">
        <v>0</v>
      </c>
      <c r="U679" s="371">
        <v>12.600000000000001</v>
      </c>
      <c r="V679" s="371">
        <v>0</v>
      </c>
      <c r="W679" s="21"/>
      <c r="X679" s="25">
        <f t="shared" si="74"/>
        <v>4.2</v>
      </c>
      <c r="Y679" s="26">
        <f t="shared" si="75"/>
        <v>7.2916666666666676E-3</v>
      </c>
      <c r="Z679" s="428"/>
      <c r="AA679" s="673"/>
      <c r="AB679" s="672"/>
    </row>
    <row r="680" spans="1:28" ht="13.9" customHeight="1" thickBot="1" x14ac:dyDescent="0.25">
      <c r="A680" s="267"/>
      <c r="B680" s="406"/>
      <c r="C680" s="449"/>
      <c r="D680" s="268"/>
      <c r="E680" s="269"/>
      <c r="F680" s="184"/>
      <c r="G680" s="70"/>
      <c r="H680" s="242">
        <v>82</v>
      </c>
      <c r="I680" s="76"/>
      <c r="J680" s="70"/>
      <c r="K680" s="559"/>
      <c r="L680" s="559"/>
      <c r="M680" s="559"/>
      <c r="N680" s="72"/>
      <c r="O680" s="73"/>
      <c r="P680" s="74"/>
      <c r="Q680" s="74"/>
      <c r="R680" s="75" t="s">
        <v>3764</v>
      </c>
      <c r="S680" s="70">
        <v>400</v>
      </c>
      <c r="T680" s="559">
        <v>3.8095238095238093</v>
      </c>
      <c r="U680" s="559">
        <v>2.1</v>
      </c>
      <c r="V680" s="559">
        <v>12.600000000000001</v>
      </c>
      <c r="W680" s="72"/>
      <c r="X680" s="73">
        <f t="shared" si="74"/>
        <v>6.169841269841271</v>
      </c>
      <c r="Y680" s="74">
        <f t="shared" si="75"/>
        <v>1.0711529982363318E-2</v>
      </c>
      <c r="Z680" s="646"/>
      <c r="AA680" s="676"/>
      <c r="AB680" s="674"/>
    </row>
    <row r="681" spans="1:28" s="7" customFormat="1" ht="13.9" customHeight="1" x14ac:dyDescent="0.2">
      <c r="A681" s="260">
        <v>43047</v>
      </c>
      <c r="B681" s="403">
        <v>0.82638888888888884</v>
      </c>
      <c r="C681" s="454">
        <v>0</v>
      </c>
      <c r="D681" s="263">
        <f>(MAX(K681:M681))/J681/1.44</f>
        <v>0.37187500000000007</v>
      </c>
      <c r="E681" s="264">
        <f>(MAX(T681:V681))/S681/1.44</f>
        <v>0.47395833333333337</v>
      </c>
      <c r="F681" s="181" t="s">
        <v>1909</v>
      </c>
      <c r="G681" s="69" t="s">
        <v>3136</v>
      </c>
      <c r="H681" s="240">
        <v>83</v>
      </c>
      <c r="I681" s="35" t="s">
        <v>685</v>
      </c>
      <c r="J681" s="34">
        <v>400</v>
      </c>
      <c r="K681" s="367">
        <v>150.15</v>
      </c>
      <c r="L681" s="367">
        <v>137.14285714285714</v>
      </c>
      <c r="M681" s="367">
        <v>214.20000000000002</v>
      </c>
      <c r="N681" s="36" t="s">
        <v>3846</v>
      </c>
      <c r="O681" s="37">
        <f t="shared" ref="O681:O707" si="85">(K681+L681+M681)/3</f>
        <v>167.16428571428571</v>
      </c>
      <c r="P681" s="38">
        <f t="shared" ref="P681:P707" si="86">O681/J681/1.44</f>
        <v>0.29021577380952385</v>
      </c>
      <c r="Q681" s="39" t="s">
        <v>495</v>
      </c>
      <c r="R681" s="40" t="s">
        <v>686</v>
      </c>
      <c r="S681" s="34">
        <v>400</v>
      </c>
      <c r="T681" s="367">
        <v>266.66666666666663</v>
      </c>
      <c r="U681" s="367">
        <v>273</v>
      </c>
      <c r="V681" s="367">
        <v>273</v>
      </c>
      <c r="W681" s="36" t="s">
        <v>3845</v>
      </c>
      <c r="X681" s="37">
        <f t="shared" ref="X681:X689" si="87">(T681+U681+V681)/3</f>
        <v>270.88888888888886</v>
      </c>
      <c r="Y681" s="38">
        <f t="shared" ref="Y681:Y689" si="88">X681/S681/1.44</f>
        <v>0.47029320987654322</v>
      </c>
      <c r="Z681" s="653" t="s">
        <v>495</v>
      </c>
      <c r="AA681" s="672">
        <f>P681+Y681</f>
        <v>0.76050898368606701</v>
      </c>
      <c r="AB681" s="672">
        <f t="shared" si="78"/>
        <v>127.40922067901234</v>
      </c>
    </row>
    <row r="682" spans="1:28" ht="13.15" customHeight="1" x14ac:dyDescent="0.2">
      <c r="A682" s="265"/>
      <c r="B682" s="405"/>
      <c r="C682" s="448"/>
      <c r="D682" s="266"/>
      <c r="E682" s="266"/>
      <c r="F682" s="182"/>
      <c r="G682" s="24"/>
      <c r="H682" s="241">
        <v>83</v>
      </c>
      <c r="I682" s="22" t="s">
        <v>1832</v>
      </c>
      <c r="J682" s="24">
        <v>400</v>
      </c>
      <c r="K682" s="371">
        <v>0</v>
      </c>
      <c r="L682" s="371">
        <v>0</v>
      </c>
      <c r="M682" s="371">
        <v>0</v>
      </c>
      <c r="N682" s="21"/>
      <c r="O682" s="25">
        <f t="shared" si="85"/>
        <v>0</v>
      </c>
      <c r="P682" s="26">
        <f t="shared" si="86"/>
        <v>0</v>
      </c>
      <c r="Q682" s="26"/>
      <c r="R682" s="28" t="s">
        <v>1832</v>
      </c>
      <c r="S682" s="24">
        <v>400</v>
      </c>
      <c r="T682" s="371">
        <v>15.238095238095237</v>
      </c>
      <c r="U682" s="371">
        <v>22.05</v>
      </c>
      <c r="V682" s="371">
        <v>22.05</v>
      </c>
      <c r="W682" s="21"/>
      <c r="X682" s="25">
        <f t="shared" si="87"/>
        <v>19.779365079365078</v>
      </c>
      <c r="Y682" s="26">
        <f t="shared" si="88"/>
        <v>3.4339175485008817E-2</v>
      </c>
      <c r="Z682" s="428"/>
      <c r="AA682" s="673"/>
      <c r="AB682" s="672"/>
    </row>
    <row r="683" spans="1:28" ht="13.15" customHeight="1" x14ac:dyDescent="0.2">
      <c r="A683" s="265"/>
      <c r="B683" s="405"/>
      <c r="C683" s="448"/>
      <c r="D683" s="266"/>
      <c r="E683" s="266"/>
      <c r="F683" s="182"/>
      <c r="G683" s="24"/>
      <c r="H683" s="241">
        <v>83</v>
      </c>
      <c r="I683" s="22" t="s">
        <v>1303</v>
      </c>
      <c r="J683" s="24">
        <v>400</v>
      </c>
      <c r="K683" s="371">
        <v>31.5</v>
      </c>
      <c r="L683" s="371">
        <v>62.857142857142854</v>
      </c>
      <c r="M683" s="371">
        <v>49.35</v>
      </c>
      <c r="N683" s="21"/>
      <c r="O683" s="25">
        <f t="shared" si="85"/>
        <v>47.902380952380952</v>
      </c>
      <c r="P683" s="26">
        <f t="shared" si="86"/>
        <v>8.3163855820105825E-2</v>
      </c>
      <c r="Q683" s="26"/>
      <c r="R683" s="28" t="s">
        <v>1303</v>
      </c>
      <c r="S683" s="24">
        <v>400</v>
      </c>
      <c r="T683" s="371">
        <v>46.666666666666664</v>
      </c>
      <c r="U683" s="371">
        <v>33.6</v>
      </c>
      <c r="V683" s="371">
        <v>52.5</v>
      </c>
      <c r="W683" s="21"/>
      <c r="X683" s="25">
        <f t="shared" si="87"/>
        <v>44.255555555555553</v>
      </c>
      <c r="Y683" s="26">
        <f t="shared" si="88"/>
        <v>7.683256172839506E-2</v>
      </c>
      <c r="Z683" s="428"/>
      <c r="AA683" s="673"/>
      <c r="AB683" s="672"/>
    </row>
    <row r="684" spans="1:28" ht="13.15" customHeight="1" x14ac:dyDescent="0.2">
      <c r="A684" s="265"/>
      <c r="B684" s="405"/>
      <c r="C684" s="448"/>
      <c r="D684" s="266"/>
      <c r="E684" s="266"/>
      <c r="F684" s="182"/>
      <c r="G684" s="24"/>
      <c r="H684" s="241">
        <v>83</v>
      </c>
      <c r="I684" s="22" t="s">
        <v>687</v>
      </c>
      <c r="J684" s="24">
        <v>400</v>
      </c>
      <c r="K684" s="371">
        <v>0</v>
      </c>
      <c r="L684" s="371">
        <v>0</v>
      </c>
      <c r="M684" s="371">
        <v>0</v>
      </c>
      <c r="N684" s="21"/>
      <c r="O684" s="25">
        <f t="shared" si="85"/>
        <v>0</v>
      </c>
      <c r="P684" s="26">
        <f t="shared" si="86"/>
        <v>0</v>
      </c>
      <c r="Q684" s="26"/>
      <c r="R684" s="28" t="s">
        <v>687</v>
      </c>
      <c r="S684" s="24">
        <v>400</v>
      </c>
      <c r="T684" s="371">
        <v>7.6190476190476186</v>
      </c>
      <c r="U684" s="371">
        <v>8.4</v>
      </c>
      <c r="V684" s="371">
        <v>7.3500000000000005</v>
      </c>
      <c r="W684" s="21"/>
      <c r="X684" s="25">
        <f t="shared" si="87"/>
        <v>7.7896825396825404</v>
      </c>
      <c r="Y684" s="26">
        <f t="shared" si="88"/>
        <v>1.3523754409171078E-2</v>
      </c>
      <c r="Z684" s="428"/>
      <c r="AA684" s="673"/>
      <c r="AB684" s="672"/>
    </row>
    <row r="685" spans="1:28" ht="13.15" customHeight="1" x14ac:dyDescent="0.2">
      <c r="A685" s="265"/>
      <c r="B685" s="405"/>
      <c r="C685" s="448"/>
      <c r="D685" s="266"/>
      <c r="E685" s="266"/>
      <c r="F685" s="182"/>
      <c r="G685" s="24"/>
      <c r="H685" s="241">
        <v>83</v>
      </c>
      <c r="I685" s="22" t="s">
        <v>1304</v>
      </c>
      <c r="J685" s="24">
        <v>400</v>
      </c>
      <c r="K685" s="371">
        <v>19.95</v>
      </c>
      <c r="L685" s="371">
        <v>40</v>
      </c>
      <c r="M685" s="371">
        <v>37.800000000000004</v>
      </c>
      <c r="N685" s="21"/>
      <c r="O685" s="25">
        <f t="shared" si="85"/>
        <v>32.583333333333336</v>
      </c>
      <c r="P685" s="26">
        <f t="shared" si="86"/>
        <v>5.6568287037037042E-2</v>
      </c>
      <c r="Q685" s="26"/>
      <c r="R685" s="28" t="s">
        <v>1304</v>
      </c>
      <c r="S685" s="24">
        <v>400</v>
      </c>
      <c r="T685" s="371">
        <v>47.61904761904762</v>
      </c>
      <c r="U685" s="371">
        <v>33.6</v>
      </c>
      <c r="V685" s="371">
        <v>28.35</v>
      </c>
      <c r="W685" s="21"/>
      <c r="X685" s="25">
        <f t="shared" si="87"/>
        <v>36.523015873015872</v>
      </c>
      <c r="Y685" s="26">
        <f t="shared" si="88"/>
        <v>6.3408013668430338E-2</v>
      </c>
      <c r="Z685" s="428"/>
      <c r="AA685" s="673"/>
      <c r="AB685" s="672"/>
    </row>
    <row r="686" spans="1:28" ht="13.15" customHeight="1" x14ac:dyDescent="0.2">
      <c r="A686" s="265"/>
      <c r="B686" s="405"/>
      <c r="C686" s="448"/>
      <c r="D686" s="266"/>
      <c r="E686" s="266"/>
      <c r="F686" s="182"/>
      <c r="G686" s="24"/>
      <c r="H686" s="241">
        <v>83</v>
      </c>
      <c r="I686" s="22" t="s">
        <v>1503</v>
      </c>
      <c r="J686" s="24">
        <v>400</v>
      </c>
      <c r="K686" s="371">
        <v>0</v>
      </c>
      <c r="L686" s="371">
        <v>8.5714285714285712</v>
      </c>
      <c r="M686" s="371">
        <v>25.200000000000003</v>
      </c>
      <c r="N686" s="21"/>
      <c r="O686" s="25">
        <f t="shared" si="85"/>
        <v>11.257142857142858</v>
      </c>
      <c r="P686" s="26">
        <f t="shared" si="86"/>
        <v>1.9543650793650797E-2</v>
      </c>
      <c r="Q686" s="26"/>
      <c r="R686" s="28" t="s">
        <v>470</v>
      </c>
      <c r="S686" s="24">
        <v>400</v>
      </c>
      <c r="T686" s="371">
        <v>9.5238095238095237</v>
      </c>
      <c r="U686" s="371">
        <v>7.3500000000000005</v>
      </c>
      <c r="V686" s="371">
        <v>6.3000000000000007</v>
      </c>
      <c r="W686" s="21"/>
      <c r="X686" s="25">
        <f t="shared" si="87"/>
        <v>7.7246031746031747</v>
      </c>
      <c r="Y686" s="26">
        <f t="shared" si="88"/>
        <v>1.3410769400352733E-2</v>
      </c>
      <c r="Z686" s="428"/>
      <c r="AA686" s="673"/>
      <c r="AB686" s="672"/>
    </row>
    <row r="687" spans="1:28" ht="13.15" customHeight="1" x14ac:dyDescent="0.2">
      <c r="A687" s="265"/>
      <c r="B687" s="405"/>
      <c r="C687" s="448"/>
      <c r="D687" s="266"/>
      <c r="E687" s="266"/>
      <c r="F687" s="182"/>
      <c r="G687" s="24"/>
      <c r="H687" s="241">
        <v>83</v>
      </c>
      <c r="I687" s="22" t="s">
        <v>1305</v>
      </c>
      <c r="J687" s="24">
        <v>400</v>
      </c>
      <c r="K687" s="371">
        <v>38.85</v>
      </c>
      <c r="L687" s="371">
        <v>24.761904761904759</v>
      </c>
      <c r="M687" s="371">
        <v>42</v>
      </c>
      <c r="N687" s="21"/>
      <c r="O687" s="25">
        <f t="shared" si="85"/>
        <v>35.203968253968249</v>
      </c>
      <c r="P687" s="26">
        <f t="shared" si="86"/>
        <v>6.11180004409171E-2</v>
      </c>
      <c r="Q687" s="26"/>
      <c r="R687" s="28" t="s">
        <v>1305</v>
      </c>
      <c r="S687" s="24">
        <v>400</v>
      </c>
      <c r="T687" s="371">
        <v>99.047619047619037</v>
      </c>
      <c r="U687" s="371">
        <v>66.150000000000006</v>
      </c>
      <c r="V687" s="371">
        <v>86.100000000000009</v>
      </c>
      <c r="W687" s="21"/>
      <c r="X687" s="25">
        <f t="shared" si="87"/>
        <v>83.765873015873012</v>
      </c>
      <c r="Y687" s="26">
        <f t="shared" si="88"/>
        <v>0.14542686287477954</v>
      </c>
      <c r="Z687" s="428"/>
      <c r="AA687" s="673"/>
      <c r="AB687" s="672"/>
    </row>
    <row r="688" spans="1:28" ht="13.15" customHeight="1" x14ac:dyDescent="0.2">
      <c r="A688" s="265"/>
      <c r="B688" s="405"/>
      <c r="C688" s="448"/>
      <c r="D688" s="266"/>
      <c r="E688" s="266"/>
      <c r="F688" s="182"/>
      <c r="G688" s="24"/>
      <c r="H688" s="241">
        <v>83</v>
      </c>
      <c r="I688" s="22" t="s">
        <v>1504</v>
      </c>
      <c r="J688" s="24">
        <v>400</v>
      </c>
      <c r="K688" s="371">
        <v>0</v>
      </c>
      <c r="L688" s="371">
        <v>0</v>
      </c>
      <c r="M688" s="371">
        <v>0</v>
      </c>
      <c r="N688" s="21"/>
      <c r="O688" s="25">
        <f t="shared" si="85"/>
        <v>0</v>
      </c>
      <c r="P688" s="26">
        <f t="shared" si="86"/>
        <v>0</v>
      </c>
      <c r="Q688" s="26"/>
      <c r="R688" s="28" t="s">
        <v>1306</v>
      </c>
      <c r="S688" s="24">
        <v>400</v>
      </c>
      <c r="T688" s="371">
        <v>28.571428571428569</v>
      </c>
      <c r="U688" s="371">
        <v>66.150000000000006</v>
      </c>
      <c r="V688" s="371">
        <v>25.200000000000003</v>
      </c>
      <c r="W688" s="21"/>
      <c r="X688" s="25">
        <f t="shared" si="87"/>
        <v>39.973809523809528</v>
      </c>
      <c r="Y688" s="26">
        <f t="shared" si="88"/>
        <v>6.939897486772488E-2</v>
      </c>
      <c r="Z688" s="428"/>
      <c r="AA688" s="673"/>
      <c r="AB688" s="672"/>
    </row>
    <row r="689" spans="1:28" ht="13.9" customHeight="1" thickBot="1" x14ac:dyDescent="0.25">
      <c r="A689" s="267"/>
      <c r="B689" s="406"/>
      <c r="C689" s="449"/>
      <c r="D689" s="268"/>
      <c r="E689" s="269"/>
      <c r="F689" s="184"/>
      <c r="G689" s="70"/>
      <c r="H689" s="242">
        <v>83</v>
      </c>
      <c r="I689" s="76" t="s">
        <v>2075</v>
      </c>
      <c r="J689" s="70">
        <v>400</v>
      </c>
      <c r="K689" s="559">
        <v>52.5</v>
      </c>
      <c r="L689" s="559">
        <v>60</v>
      </c>
      <c r="M689" s="559">
        <v>40.950000000000003</v>
      </c>
      <c r="N689" s="72"/>
      <c r="O689" s="73">
        <f t="shared" si="85"/>
        <v>51.15</v>
      </c>
      <c r="P689" s="74">
        <f t="shared" si="86"/>
        <v>8.8802083333333323E-2</v>
      </c>
      <c r="Q689" s="74"/>
      <c r="R689" s="75" t="s">
        <v>1039</v>
      </c>
      <c r="S689" s="70">
        <v>400</v>
      </c>
      <c r="T689" s="559">
        <v>10.476190476190476</v>
      </c>
      <c r="U689" s="559">
        <v>0</v>
      </c>
      <c r="V689" s="559">
        <v>10.5</v>
      </c>
      <c r="W689" s="72"/>
      <c r="X689" s="73">
        <f t="shared" si="87"/>
        <v>6.9920634920634912</v>
      </c>
      <c r="Y689" s="74">
        <f t="shared" si="88"/>
        <v>1.2138999118165784E-2</v>
      </c>
      <c r="Z689" s="646"/>
      <c r="AA689" s="673"/>
      <c r="AB689" s="672"/>
    </row>
    <row r="690" spans="1:28" s="7" customFormat="1" ht="13.9" customHeight="1" x14ac:dyDescent="0.2">
      <c r="A690" s="260">
        <v>43033</v>
      </c>
      <c r="B690" s="403">
        <v>0.63888888888888895</v>
      </c>
      <c r="C690" s="454">
        <v>3</v>
      </c>
      <c r="D690" s="263">
        <f>(MAX(K690:M690))/J690/1.44</f>
        <v>0.77875000000000016</v>
      </c>
      <c r="E690" s="264"/>
      <c r="F690" s="181" t="s">
        <v>569</v>
      </c>
      <c r="G690" s="69" t="s">
        <v>3136</v>
      </c>
      <c r="H690" s="240">
        <v>84</v>
      </c>
      <c r="I690" s="35" t="s">
        <v>685</v>
      </c>
      <c r="J690" s="34">
        <v>250</v>
      </c>
      <c r="K690" s="367">
        <v>280.35000000000002</v>
      </c>
      <c r="L690" s="367">
        <v>233.33333333333331</v>
      </c>
      <c r="M690" s="367">
        <v>252</v>
      </c>
      <c r="N690" s="36" t="s">
        <v>4112</v>
      </c>
      <c r="O690" s="37">
        <f t="shared" si="85"/>
        <v>255.22777777777779</v>
      </c>
      <c r="P690" s="38">
        <f t="shared" si="86"/>
        <v>0.70896604938271612</v>
      </c>
      <c r="Q690" s="77" t="s">
        <v>983</v>
      </c>
      <c r="R690" s="40"/>
      <c r="S690" s="81"/>
      <c r="T690" s="367"/>
      <c r="U690" s="367"/>
      <c r="V690" s="367"/>
      <c r="W690" s="36"/>
      <c r="X690" s="37"/>
      <c r="Y690" s="38"/>
      <c r="Z690" s="645"/>
      <c r="AA690" s="671">
        <f>P690+Y690</f>
        <v>0.70896604938271612</v>
      </c>
      <c r="AB690" s="671">
        <f t="shared" si="78"/>
        <v>48.384394290123431</v>
      </c>
    </row>
    <row r="691" spans="1:28" s="7" customFormat="1" ht="13.9" customHeight="1" x14ac:dyDescent="0.2">
      <c r="A691" s="260"/>
      <c r="B691" s="403"/>
      <c r="C691" s="454"/>
      <c r="D691" s="301"/>
      <c r="E691" s="301"/>
      <c r="F691" s="181"/>
      <c r="G691" s="69"/>
      <c r="H691" s="240">
        <v>84</v>
      </c>
      <c r="I691" s="35" t="s">
        <v>1398</v>
      </c>
      <c r="J691" s="34">
        <v>250</v>
      </c>
      <c r="K691" s="367">
        <v>0</v>
      </c>
      <c r="L691" s="367">
        <v>0</v>
      </c>
      <c r="M691" s="367">
        <v>0</v>
      </c>
      <c r="N691" s="36"/>
      <c r="O691" s="25">
        <f t="shared" ref="O691" si="89">(K691+L691+M691)/3</f>
        <v>0</v>
      </c>
      <c r="P691" s="26">
        <f t="shared" ref="P691" si="90">O691/J691/1.44</f>
        <v>0</v>
      </c>
      <c r="Q691" s="77"/>
      <c r="R691" s="40"/>
      <c r="S691" s="81"/>
      <c r="T691" s="367"/>
      <c r="U691" s="367"/>
      <c r="V691" s="367"/>
      <c r="W691" s="36"/>
      <c r="X691" s="37"/>
      <c r="Y691" s="38"/>
      <c r="Z691" s="645"/>
      <c r="AA691" s="672"/>
      <c r="AB691" s="672"/>
    </row>
    <row r="692" spans="1:28" s="7" customFormat="1" ht="13.15" customHeight="1" x14ac:dyDescent="0.2">
      <c r="A692" s="265"/>
      <c r="B692" s="405"/>
      <c r="C692" s="448"/>
      <c r="D692" s="266"/>
      <c r="E692" s="266"/>
      <c r="F692" s="187"/>
      <c r="G692" s="22"/>
      <c r="H692" s="241">
        <v>84</v>
      </c>
      <c r="I692" s="22" t="s">
        <v>2411</v>
      </c>
      <c r="J692" s="24">
        <v>250</v>
      </c>
      <c r="K692" s="371">
        <v>0</v>
      </c>
      <c r="L692" s="371">
        <v>0</v>
      </c>
      <c r="M692" s="371">
        <v>0</v>
      </c>
      <c r="N692" s="21"/>
      <c r="O692" s="25">
        <f t="shared" si="85"/>
        <v>0</v>
      </c>
      <c r="P692" s="26">
        <f t="shared" si="86"/>
        <v>0</v>
      </c>
      <c r="Q692" s="26"/>
      <c r="R692" s="28"/>
      <c r="S692" s="30"/>
      <c r="T692" s="371"/>
      <c r="U692" s="371"/>
      <c r="V692" s="371"/>
      <c r="W692" s="21"/>
      <c r="X692" s="25"/>
      <c r="Y692" s="26"/>
      <c r="Z692" s="428"/>
      <c r="AA692" s="672"/>
      <c r="AB692" s="672"/>
    </row>
    <row r="693" spans="1:28" s="7" customFormat="1" ht="13.9" customHeight="1" thickBot="1" x14ac:dyDescent="0.25">
      <c r="A693" s="267"/>
      <c r="B693" s="406"/>
      <c r="C693" s="449"/>
      <c r="D693" s="268"/>
      <c r="E693" s="269"/>
      <c r="F693" s="189"/>
      <c r="G693" s="76"/>
      <c r="H693" s="242">
        <v>84</v>
      </c>
      <c r="I693" s="76" t="s">
        <v>2412</v>
      </c>
      <c r="J693" s="70">
        <v>250</v>
      </c>
      <c r="K693" s="559">
        <v>0</v>
      </c>
      <c r="L693" s="559">
        <v>0</v>
      </c>
      <c r="M693" s="559">
        <v>0</v>
      </c>
      <c r="N693" s="72"/>
      <c r="O693" s="73">
        <f t="shared" si="85"/>
        <v>0</v>
      </c>
      <c r="P693" s="74">
        <f t="shared" si="86"/>
        <v>0</v>
      </c>
      <c r="Q693" s="74"/>
      <c r="R693" s="75"/>
      <c r="S693" s="78"/>
      <c r="T693" s="559"/>
      <c r="U693" s="559"/>
      <c r="V693" s="559"/>
      <c r="W693" s="72"/>
      <c r="X693" s="73"/>
      <c r="Y693" s="74"/>
      <c r="Z693" s="646"/>
      <c r="AA693" s="674"/>
      <c r="AB693" s="674"/>
    </row>
    <row r="694" spans="1:28" s="7" customFormat="1" ht="13.9" customHeight="1" x14ac:dyDescent="0.2">
      <c r="A694" s="270">
        <v>43037</v>
      </c>
      <c r="B694" s="407">
        <v>0.42708333333333331</v>
      </c>
      <c r="C694" s="450">
        <v>0</v>
      </c>
      <c r="D694" s="263">
        <f>(MAX(K694:M694))/J694/1.44</f>
        <v>0.51669973544973535</v>
      </c>
      <c r="E694" s="264"/>
      <c r="F694" s="181" t="s">
        <v>569</v>
      </c>
      <c r="G694" s="69" t="s">
        <v>3136</v>
      </c>
      <c r="H694" s="240">
        <v>85</v>
      </c>
      <c r="I694" s="35" t="s">
        <v>685</v>
      </c>
      <c r="J694" s="34">
        <v>160</v>
      </c>
      <c r="K694" s="367">
        <v>80.850000000000009</v>
      </c>
      <c r="L694" s="367">
        <v>119.04761904761904</v>
      </c>
      <c r="M694" s="367">
        <v>27.3</v>
      </c>
      <c r="N694" s="36" t="s">
        <v>4252</v>
      </c>
      <c r="O694" s="37">
        <f t="shared" si="85"/>
        <v>75.732539682539695</v>
      </c>
      <c r="P694" s="38">
        <f t="shared" si="86"/>
        <v>0.32870025903880079</v>
      </c>
      <c r="Q694" s="39" t="s">
        <v>1783</v>
      </c>
      <c r="R694" s="40"/>
      <c r="S694" s="81"/>
      <c r="T694" s="367"/>
      <c r="U694" s="367"/>
      <c r="V694" s="367"/>
      <c r="W694" s="36"/>
      <c r="X694" s="37"/>
      <c r="Y694" s="38"/>
      <c r="Z694" s="645"/>
      <c r="AA694" s="672">
        <f>P694+Y694</f>
        <v>0.32870025903880079</v>
      </c>
      <c r="AB694" s="672">
        <f t="shared" si="78"/>
        <v>71.426292438271588</v>
      </c>
    </row>
    <row r="695" spans="1:28" s="7" customFormat="1" ht="13.15" customHeight="1" x14ac:dyDescent="0.2">
      <c r="A695" s="265"/>
      <c r="B695" s="405"/>
      <c r="C695" s="448"/>
      <c r="D695" s="266"/>
      <c r="E695" s="266"/>
      <c r="F695" s="181"/>
      <c r="G695" s="69"/>
      <c r="H695" s="240">
        <v>85</v>
      </c>
      <c r="I695" s="35" t="s">
        <v>2776</v>
      </c>
      <c r="J695" s="34">
        <v>160</v>
      </c>
      <c r="K695" s="367">
        <v>0</v>
      </c>
      <c r="L695" s="367">
        <v>5.7142857142857144</v>
      </c>
      <c r="M695" s="367">
        <v>1.05</v>
      </c>
      <c r="N695" s="36"/>
      <c r="O695" s="37">
        <f t="shared" si="85"/>
        <v>2.2547619047619047</v>
      </c>
      <c r="P695" s="38">
        <f t="shared" si="86"/>
        <v>9.7862929894179888E-3</v>
      </c>
      <c r="Q695" s="39"/>
      <c r="R695" s="40"/>
      <c r="S695" s="81"/>
      <c r="T695" s="367"/>
      <c r="U695" s="367"/>
      <c r="V695" s="367"/>
      <c r="W695" s="36"/>
      <c r="X695" s="37"/>
      <c r="Y695" s="38"/>
      <c r="Z695" s="645"/>
      <c r="AA695" s="672"/>
      <c r="AB695" s="672"/>
    </row>
    <row r="696" spans="1:28" s="7" customFormat="1" ht="13.15" customHeight="1" x14ac:dyDescent="0.2">
      <c r="A696" s="265"/>
      <c r="B696" s="405"/>
      <c r="C696" s="448"/>
      <c r="D696" s="266"/>
      <c r="E696" s="266"/>
      <c r="F696" s="181"/>
      <c r="G696" s="69"/>
      <c r="H696" s="240">
        <v>85</v>
      </c>
      <c r="I696" s="35" t="s">
        <v>2777</v>
      </c>
      <c r="J696" s="34">
        <v>160</v>
      </c>
      <c r="K696" s="367">
        <v>0</v>
      </c>
      <c r="L696" s="367">
        <v>0</v>
      </c>
      <c r="M696" s="367">
        <v>0</v>
      </c>
      <c r="N696" s="36"/>
      <c r="O696" s="37">
        <f t="shared" si="85"/>
        <v>0</v>
      </c>
      <c r="P696" s="38">
        <f t="shared" si="86"/>
        <v>0</v>
      </c>
      <c r="Q696" s="39"/>
      <c r="R696" s="40"/>
      <c r="S696" s="81"/>
      <c r="T696" s="367"/>
      <c r="U696" s="367"/>
      <c r="V696" s="367"/>
      <c r="W696" s="36"/>
      <c r="X696" s="37"/>
      <c r="Y696" s="38"/>
      <c r="Z696" s="645"/>
      <c r="AA696" s="672"/>
      <c r="AB696" s="672"/>
    </row>
    <row r="697" spans="1:28" s="7" customFormat="1" ht="13.15" customHeight="1" x14ac:dyDescent="0.2">
      <c r="A697" s="265"/>
      <c r="B697" s="405"/>
      <c r="C697" s="448"/>
      <c r="D697" s="266"/>
      <c r="E697" s="266"/>
      <c r="F697" s="181"/>
      <c r="G697" s="69"/>
      <c r="H697" s="240">
        <v>85</v>
      </c>
      <c r="I697" s="35" t="s">
        <v>2778</v>
      </c>
      <c r="J697" s="34">
        <v>160</v>
      </c>
      <c r="K697" s="367">
        <v>67.2</v>
      </c>
      <c r="L697" s="367">
        <v>70.476190476190467</v>
      </c>
      <c r="M697" s="367">
        <v>12.600000000000001</v>
      </c>
      <c r="N697" s="36"/>
      <c r="O697" s="37">
        <f t="shared" si="85"/>
        <v>50.092063492063488</v>
      </c>
      <c r="P697" s="38">
        <f t="shared" si="86"/>
        <v>0.2174134700176367</v>
      </c>
      <c r="Q697" s="39"/>
      <c r="R697" s="40"/>
      <c r="S697" s="81"/>
      <c r="T697" s="367"/>
      <c r="U697" s="367"/>
      <c r="V697" s="367"/>
      <c r="W697" s="36"/>
      <c r="X697" s="37"/>
      <c r="Y697" s="38"/>
      <c r="Z697" s="645"/>
      <c r="AA697" s="672"/>
      <c r="AB697" s="672"/>
    </row>
    <row r="698" spans="1:28" ht="13.9" customHeight="1" thickBot="1" x14ac:dyDescent="0.25">
      <c r="A698" s="267"/>
      <c r="B698" s="406"/>
      <c r="C698" s="449"/>
      <c r="D698" s="268"/>
      <c r="E698" s="269"/>
      <c r="F698" s="184"/>
      <c r="G698" s="70"/>
      <c r="H698" s="242">
        <v>85</v>
      </c>
      <c r="I698" s="76" t="s">
        <v>1867</v>
      </c>
      <c r="J698" s="70">
        <v>160</v>
      </c>
      <c r="K698" s="559">
        <v>6.3000000000000007</v>
      </c>
      <c r="L698" s="559">
        <v>20</v>
      </c>
      <c r="M698" s="559">
        <v>3.1500000000000004</v>
      </c>
      <c r="N698" s="72"/>
      <c r="O698" s="73">
        <f t="shared" si="85"/>
        <v>9.8166666666666682</v>
      </c>
      <c r="P698" s="74">
        <f t="shared" si="86"/>
        <v>4.2607060185185196E-2</v>
      </c>
      <c r="Q698" s="74"/>
      <c r="R698" s="75"/>
      <c r="S698" s="78"/>
      <c r="T698" s="559"/>
      <c r="U698" s="559"/>
      <c r="V698" s="559"/>
      <c r="W698" s="72"/>
      <c r="X698" s="73"/>
      <c r="Y698" s="74"/>
      <c r="Z698" s="646"/>
      <c r="AA698" s="673"/>
      <c r="AB698" s="672"/>
    </row>
    <row r="699" spans="1:28" s="7" customFormat="1" ht="13.9" customHeight="1" x14ac:dyDescent="0.2">
      <c r="A699" s="260">
        <v>43048</v>
      </c>
      <c r="B699" s="403">
        <v>0.82291666666666663</v>
      </c>
      <c r="C699" s="454">
        <v>-1</v>
      </c>
      <c r="D699" s="263">
        <f>(MAX(K699:M699))/J699/1.44</f>
        <v>0.28009259259259262</v>
      </c>
      <c r="E699" s="264">
        <f>(MAX(T699:V699))/S699/1.44</f>
        <v>0.23842592592592593</v>
      </c>
      <c r="F699" s="181" t="s">
        <v>1909</v>
      </c>
      <c r="G699" s="69" t="s">
        <v>3136</v>
      </c>
      <c r="H699" s="240">
        <v>86</v>
      </c>
      <c r="I699" s="35" t="s">
        <v>685</v>
      </c>
      <c r="J699" s="34">
        <v>630</v>
      </c>
      <c r="K699" s="367">
        <v>254.10000000000002</v>
      </c>
      <c r="L699" s="367">
        <v>228.57142857142856</v>
      </c>
      <c r="M699" s="367">
        <v>217.35000000000002</v>
      </c>
      <c r="N699" s="36" t="s">
        <v>3898</v>
      </c>
      <c r="O699" s="37">
        <f t="shared" si="85"/>
        <v>233.34047619047621</v>
      </c>
      <c r="P699" s="38">
        <f t="shared" si="86"/>
        <v>0.2572095196103133</v>
      </c>
      <c r="Q699" s="39" t="s">
        <v>495</v>
      </c>
      <c r="R699" s="40" t="s">
        <v>686</v>
      </c>
      <c r="S699" s="34">
        <v>630</v>
      </c>
      <c r="T699" s="367">
        <v>161.9047619047619</v>
      </c>
      <c r="U699" s="367">
        <v>211.05</v>
      </c>
      <c r="V699" s="367">
        <v>216.3</v>
      </c>
      <c r="W699" s="81" t="s">
        <v>3860</v>
      </c>
      <c r="X699" s="37">
        <f t="shared" ref="X699:X705" si="91">(T699+U699+V699)/3</f>
        <v>196.41825396825394</v>
      </c>
      <c r="Y699" s="38">
        <f t="shared" ref="Y699:Y705" si="92">X699/S699/1.44</f>
        <v>0.21651042104084428</v>
      </c>
      <c r="Z699" s="653" t="s">
        <v>495</v>
      </c>
      <c r="AA699" s="671">
        <f>P699+Y699</f>
        <v>0.47371994065115758</v>
      </c>
      <c r="AB699" s="671">
        <f t="shared" si="78"/>
        <v>440.97006172839502</v>
      </c>
    </row>
    <row r="700" spans="1:28" ht="13.15" customHeight="1" x14ac:dyDescent="0.2">
      <c r="A700" s="265"/>
      <c r="B700" s="405"/>
      <c r="C700" s="448"/>
      <c r="D700" s="266"/>
      <c r="E700" s="266"/>
      <c r="F700" s="182"/>
      <c r="G700" s="24"/>
      <c r="H700" s="241">
        <v>86</v>
      </c>
      <c r="I700" s="23" t="s">
        <v>333</v>
      </c>
      <c r="J700" s="24">
        <v>630</v>
      </c>
      <c r="K700" s="371">
        <v>12.600000000000001</v>
      </c>
      <c r="L700" s="371">
        <v>19.047619047619047</v>
      </c>
      <c r="M700" s="371">
        <v>19.95</v>
      </c>
      <c r="N700" s="21"/>
      <c r="O700" s="25">
        <f t="shared" si="85"/>
        <v>17.199206349206349</v>
      </c>
      <c r="P700" s="26">
        <f t="shared" si="86"/>
        <v>1.8958560790571375E-2</v>
      </c>
      <c r="Q700" s="26"/>
      <c r="R700" s="28" t="s">
        <v>1197</v>
      </c>
      <c r="S700" s="24">
        <v>630</v>
      </c>
      <c r="T700" s="371">
        <v>0</v>
      </c>
      <c r="U700" s="371">
        <v>0</v>
      </c>
      <c r="V700" s="371">
        <v>0</v>
      </c>
      <c r="W700" s="21"/>
      <c r="X700" s="25">
        <f t="shared" si="91"/>
        <v>0</v>
      </c>
      <c r="Y700" s="26">
        <f t="shared" si="92"/>
        <v>0</v>
      </c>
      <c r="Z700" s="428"/>
      <c r="AA700" s="673"/>
      <c r="AB700" s="672"/>
    </row>
    <row r="701" spans="1:28" ht="13.15" customHeight="1" x14ac:dyDescent="0.2">
      <c r="A701" s="265"/>
      <c r="B701" s="405"/>
      <c r="C701" s="448"/>
      <c r="D701" s="266"/>
      <c r="E701" s="266"/>
      <c r="F701" s="182"/>
      <c r="G701" s="24"/>
      <c r="H701" s="241">
        <v>86</v>
      </c>
      <c r="I701" s="22" t="s">
        <v>305</v>
      </c>
      <c r="J701" s="24">
        <v>630</v>
      </c>
      <c r="K701" s="371">
        <v>0</v>
      </c>
      <c r="L701" s="371">
        <v>0</v>
      </c>
      <c r="M701" s="371">
        <v>0</v>
      </c>
      <c r="N701" s="21"/>
      <c r="O701" s="25">
        <f t="shared" si="85"/>
        <v>0</v>
      </c>
      <c r="P701" s="26">
        <f t="shared" si="86"/>
        <v>0</v>
      </c>
      <c r="Q701" s="26"/>
      <c r="R701" s="33" t="s">
        <v>2215</v>
      </c>
      <c r="S701" s="24">
        <v>630</v>
      </c>
      <c r="T701" s="371">
        <v>33.333333333333329</v>
      </c>
      <c r="U701" s="371">
        <v>54.6</v>
      </c>
      <c r="V701" s="371">
        <v>47.25</v>
      </c>
      <c r="W701" s="21"/>
      <c r="X701" s="25">
        <f t="shared" si="91"/>
        <v>45.06111111111111</v>
      </c>
      <c r="Y701" s="26">
        <f t="shared" si="92"/>
        <v>4.967053693905546E-2</v>
      </c>
      <c r="Z701" s="428"/>
      <c r="AA701" s="673"/>
      <c r="AB701" s="672"/>
    </row>
    <row r="702" spans="1:28" ht="13.15" customHeight="1" x14ac:dyDescent="0.2">
      <c r="A702" s="265"/>
      <c r="B702" s="405"/>
      <c r="C702" s="448"/>
      <c r="D702" s="266"/>
      <c r="E702" s="266"/>
      <c r="F702" s="182"/>
      <c r="G702" s="24"/>
      <c r="H702" s="241">
        <v>86</v>
      </c>
      <c r="I702" s="23" t="s">
        <v>2521</v>
      </c>
      <c r="J702" s="24">
        <v>630</v>
      </c>
      <c r="K702" s="371">
        <v>33.6</v>
      </c>
      <c r="L702" s="371">
        <v>47.61904761904762</v>
      </c>
      <c r="M702" s="371">
        <v>46.2</v>
      </c>
      <c r="N702" s="21"/>
      <c r="O702" s="25">
        <f t="shared" si="85"/>
        <v>42.473015873015875</v>
      </c>
      <c r="P702" s="26">
        <f t="shared" si="86"/>
        <v>4.681769827272473E-2</v>
      </c>
      <c r="Q702" s="26"/>
      <c r="R702" s="28" t="s">
        <v>967</v>
      </c>
      <c r="S702" s="24">
        <v>630</v>
      </c>
      <c r="T702" s="371">
        <v>12.38095238095238</v>
      </c>
      <c r="U702" s="371">
        <v>12.600000000000001</v>
      </c>
      <c r="V702" s="371">
        <v>12.600000000000001</v>
      </c>
      <c r="W702" s="21"/>
      <c r="X702" s="25">
        <f t="shared" si="91"/>
        <v>12.526984126984127</v>
      </c>
      <c r="Y702" s="26">
        <f t="shared" si="92"/>
        <v>1.3808404020044233E-2</v>
      </c>
      <c r="Z702" s="428"/>
      <c r="AA702" s="673"/>
      <c r="AB702" s="672"/>
    </row>
    <row r="703" spans="1:28" ht="13.15" customHeight="1" x14ac:dyDescent="0.2">
      <c r="A703" s="265"/>
      <c r="B703" s="405"/>
      <c r="C703" s="448"/>
      <c r="D703" s="266"/>
      <c r="E703" s="266"/>
      <c r="F703" s="182"/>
      <c r="G703" s="24"/>
      <c r="H703" s="241">
        <v>86</v>
      </c>
      <c r="I703" s="22" t="s">
        <v>1307</v>
      </c>
      <c r="J703" s="24">
        <v>630</v>
      </c>
      <c r="K703" s="371">
        <v>1.05</v>
      </c>
      <c r="L703" s="371">
        <v>1.9047619047619047</v>
      </c>
      <c r="M703" s="371">
        <v>1.05</v>
      </c>
      <c r="N703" s="21"/>
      <c r="O703" s="25">
        <f t="shared" si="85"/>
        <v>1.3349206349206348</v>
      </c>
      <c r="P703" s="26">
        <f t="shared" si="86"/>
        <v>1.4714733630077543E-3</v>
      </c>
      <c r="Q703" s="26"/>
      <c r="R703" s="33" t="s">
        <v>57</v>
      </c>
      <c r="S703" s="24">
        <v>630</v>
      </c>
      <c r="T703" s="371">
        <v>0.95238095238095233</v>
      </c>
      <c r="U703" s="371">
        <v>9.4500000000000011</v>
      </c>
      <c r="V703" s="371">
        <v>5.25</v>
      </c>
      <c r="W703" s="21"/>
      <c r="X703" s="25">
        <f t="shared" si="91"/>
        <v>5.2174603174603176</v>
      </c>
      <c r="Y703" s="26">
        <f t="shared" si="92"/>
        <v>5.7511687802693093E-3</v>
      </c>
      <c r="Z703" s="428"/>
      <c r="AA703" s="673"/>
      <c r="AB703" s="672"/>
    </row>
    <row r="704" spans="1:28" ht="13.15" customHeight="1" x14ac:dyDescent="0.2">
      <c r="A704" s="265"/>
      <c r="B704" s="405"/>
      <c r="C704" s="448"/>
      <c r="D704" s="266"/>
      <c r="E704" s="266"/>
      <c r="F704" s="182"/>
      <c r="G704" s="24"/>
      <c r="H704" s="241">
        <v>86</v>
      </c>
      <c r="I704" s="22" t="s">
        <v>1709</v>
      </c>
      <c r="J704" s="24">
        <v>630</v>
      </c>
      <c r="K704" s="371">
        <v>54.6</v>
      </c>
      <c r="L704" s="371">
        <v>57.142857142857139</v>
      </c>
      <c r="M704" s="371">
        <v>67.2</v>
      </c>
      <c r="N704" s="21"/>
      <c r="O704" s="25">
        <f t="shared" si="85"/>
        <v>59.647619047619038</v>
      </c>
      <c r="P704" s="26">
        <f t="shared" si="86"/>
        <v>6.5749139161837569E-2</v>
      </c>
      <c r="Q704" s="26"/>
      <c r="R704" s="33" t="s">
        <v>2216</v>
      </c>
      <c r="S704" s="24">
        <v>630</v>
      </c>
      <c r="T704" s="371">
        <v>20.952380952380953</v>
      </c>
      <c r="U704" s="371">
        <v>28.35</v>
      </c>
      <c r="V704" s="371">
        <v>51.45</v>
      </c>
      <c r="W704" s="21"/>
      <c r="X704" s="25">
        <f t="shared" si="91"/>
        <v>33.584126984126989</v>
      </c>
      <c r="Y704" s="26">
        <f t="shared" si="92"/>
        <v>3.7019540326418639E-2</v>
      </c>
      <c r="Z704" s="428"/>
      <c r="AA704" s="673"/>
      <c r="AB704" s="672"/>
    </row>
    <row r="705" spans="1:28" ht="13.15" customHeight="1" x14ac:dyDescent="0.2">
      <c r="A705" s="265"/>
      <c r="B705" s="405"/>
      <c r="C705" s="448"/>
      <c r="D705" s="266"/>
      <c r="E705" s="266"/>
      <c r="F705" s="186"/>
      <c r="G705" s="121"/>
      <c r="H705" s="241">
        <v>86</v>
      </c>
      <c r="I705" s="128" t="s">
        <v>2064</v>
      </c>
      <c r="J705" s="24">
        <v>630</v>
      </c>
      <c r="K705" s="548">
        <v>36.75</v>
      </c>
      <c r="L705" s="548">
        <v>59.047619047619044</v>
      </c>
      <c r="M705" s="548">
        <v>73.5</v>
      </c>
      <c r="N705" s="123"/>
      <c r="O705" s="124">
        <f t="shared" si="85"/>
        <v>56.432539682539677</v>
      </c>
      <c r="P705" s="125">
        <f t="shared" si="86"/>
        <v>6.2205180426079892E-2</v>
      </c>
      <c r="Q705" s="125"/>
      <c r="R705" s="126" t="s">
        <v>2064</v>
      </c>
      <c r="S705" s="24">
        <v>630</v>
      </c>
      <c r="T705" s="548">
        <v>95.238095238095241</v>
      </c>
      <c r="U705" s="548">
        <v>85.05</v>
      </c>
      <c r="V705" s="548">
        <v>86.100000000000009</v>
      </c>
      <c r="W705" s="123"/>
      <c r="X705" s="124">
        <f t="shared" si="91"/>
        <v>88.796031746031758</v>
      </c>
      <c r="Y705" s="125">
        <f t="shared" si="92"/>
        <v>9.7879223705943305E-2</v>
      </c>
      <c r="Z705" s="634"/>
      <c r="AA705" s="673"/>
      <c r="AB705" s="672"/>
    </row>
    <row r="706" spans="1:28" ht="13.9" customHeight="1" thickBot="1" x14ac:dyDescent="0.25">
      <c r="A706" s="267"/>
      <c r="B706" s="406"/>
      <c r="C706" s="449"/>
      <c r="D706" s="268"/>
      <c r="E706" s="269"/>
      <c r="F706" s="184"/>
      <c r="G706" s="70"/>
      <c r="H706" s="242">
        <v>86</v>
      </c>
      <c r="I706" s="76" t="s">
        <v>1162</v>
      </c>
      <c r="J706" s="70">
        <v>630</v>
      </c>
      <c r="K706" s="559">
        <v>5.25</v>
      </c>
      <c r="L706" s="559">
        <v>2.8571428571428572</v>
      </c>
      <c r="M706" s="559">
        <v>5.25</v>
      </c>
      <c r="N706" s="72"/>
      <c r="O706" s="73">
        <f t="shared" si="85"/>
        <v>4.4523809523809526</v>
      </c>
      <c r="P706" s="74">
        <f t="shared" si="86"/>
        <v>4.9078273284622496E-3</v>
      </c>
      <c r="Q706" s="74"/>
      <c r="R706" s="99"/>
      <c r="S706" s="70"/>
      <c r="T706" s="559"/>
      <c r="U706" s="559"/>
      <c r="V706" s="559"/>
      <c r="W706" s="72"/>
      <c r="X706" s="73"/>
      <c r="Y706" s="74"/>
      <c r="Z706" s="646"/>
      <c r="AA706" s="676"/>
      <c r="AB706" s="674"/>
    </row>
    <row r="707" spans="1:28" s="7" customFormat="1" ht="13.9" customHeight="1" x14ac:dyDescent="0.2">
      <c r="A707" s="270">
        <v>43039</v>
      </c>
      <c r="B707" s="407">
        <v>0.43402777777777773</v>
      </c>
      <c r="C707" s="450">
        <v>-1</v>
      </c>
      <c r="D707" s="263">
        <f>(MAX(K707:M707))/J707/1.44</f>
        <v>0.21412037037037038</v>
      </c>
      <c r="E707" s="264">
        <f>(MAX(T707:V707))/S707/1.44</f>
        <v>0</v>
      </c>
      <c r="F707" s="181" t="s">
        <v>1909</v>
      </c>
      <c r="G707" s="69" t="s">
        <v>3136</v>
      </c>
      <c r="H707" s="240">
        <v>87</v>
      </c>
      <c r="I707" s="35" t="s">
        <v>685</v>
      </c>
      <c r="J707" s="34">
        <v>630</v>
      </c>
      <c r="K707" s="367">
        <v>194.25</v>
      </c>
      <c r="L707" s="367">
        <v>164.76190476190476</v>
      </c>
      <c r="M707" s="367">
        <v>163.80000000000001</v>
      </c>
      <c r="N707" s="36" t="s">
        <v>3836</v>
      </c>
      <c r="O707" s="37">
        <f t="shared" si="85"/>
        <v>174.27063492063493</v>
      </c>
      <c r="P707" s="38">
        <f t="shared" si="86"/>
        <v>0.19209726071498559</v>
      </c>
      <c r="Q707" s="77" t="s">
        <v>492</v>
      </c>
      <c r="R707" s="40" t="s">
        <v>2798</v>
      </c>
      <c r="S707" s="34">
        <v>630</v>
      </c>
      <c r="T707" s="367">
        <v>0</v>
      </c>
      <c r="U707" s="367">
        <v>0</v>
      </c>
      <c r="V707" s="367">
        <v>0</v>
      </c>
      <c r="W707" s="36"/>
      <c r="X707" s="37">
        <f>(T707+U707+V707)/3</f>
        <v>0</v>
      </c>
      <c r="Y707" s="38">
        <f>X707/S707/1.44</f>
        <v>0</v>
      </c>
      <c r="Z707" s="645" t="s">
        <v>492</v>
      </c>
      <c r="AA707" s="672">
        <f>P707+Y707</f>
        <v>0.19209726071498559</v>
      </c>
      <c r="AB707" s="672">
        <f t="shared" si="78"/>
        <v>676.94170524691356</v>
      </c>
    </row>
    <row r="708" spans="1:28" s="7" customFormat="1" ht="13.15" customHeight="1" x14ac:dyDescent="0.2">
      <c r="A708" s="265"/>
      <c r="B708" s="405"/>
      <c r="C708" s="448"/>
      <c r="D708" s="266"/>
      <c r="E708" s="266"/>
      <c r="F708" s="187"/>
      <c r="G708" s="22"/>
      <c r="H708" s="241">
        <v>87</v>
      </c>
      <c r="I708" s="22" t="s">
        <v>484</v>
      </c>
      <c r="J708" s="24">
        <v>630</v>
      </c>
      <c r="K708" s="371">
        <v>0</v>
      </c>
      <c r="L708" s="371">
        <v>0</v>
      </c>
      <c r="M708" s="371">
        <v>0</v>
      </c>
      <c r="N708" s="21"/>
      <c r="O708" s="25">
        <f t="shared" ref="O708:O714" si="93">(K708+L708+M708)/3</f>
        <v>0</v>
      </c>
      <c r="P708" s="26">
        <f t="shared" ref="P708:P714" si="94">O708/J708/1.44</f>
        <v>0</v>
      </c>
      <c r="Q708" s="26"/>
      <c r="R708" s="28" t="s">
        <v>1868</v>
      </c>
      <c r="S708" s="34">
        <v>630</v>
      </c>
      <c r="T708" s="371">
        <v>0</v>
      </c>
      <c r="U708" s="371">
        <v>0</v>
      </c>
      <c r="V708" s="371">
        <v>0</v>
      </c>
      <c r="W708" s="21"/>
      <c r="X708" s="25"/>
      <c r="Y708" s="26"/>
      <c r="Z708" s="428"/>
      <c r="AA708" s="672"/>
      <c r="AB708" s="672"/>
    </row>
    <row r="709" spans="1:28" s="7" customFormat="1" ht="13.15" customHeight="1" x14ac:dyDescent="0.2">
      <c r="A709" s="265"/>
      <c r="B709" s="405"/>
      <c r="C709" s="448"/>
      <c r="D709" s="266"/>
      <c r="E709" s="266"/>
      <c r="F709" s="187"/>
      <c r="G709" s="22"/>
      <c r="H709" s="241">
        <v>87</v>
      </c>
      <c r="I709" s="22" t="s">
        <v>485</v>
      </c>
      <c r="J709" s="24">
        <v>630</v>
      </c>
      <c r="K709" s="371">
        <v>0</v>
      </c>
      <c r="L709" s="371">
        <v>0</v>
      </c>
      <c r="M709" s="371">
        <v>0</v>
      </c>
      <c r="N709" s="21"/>
      <c r="O709" s="25">
        <f t="shared" si="93"/>
        <v>0</v>
      </c>
      <c r="P709" s="26">
        <f t="shared" si="94"/>
        <v>0</v>
      </c>
      <c r="Q709" s="26"/>
      <c r="R709" s="28" t="s">
        <v>2422</v>
      </c>
      <c r="S709" s="34">
        <v>630</v>
      </c>
      <c r="T709" s="371">
        <v>0</v>
      </c>
      <c r="U709" s="371">
        <v>0</v>
      </c>
      <c r="V709" s="371">
        <v>0</v>
      </c>
      <c r="W709" s="21"/>
      <c r="X709" s="25"/>
      <c r="Y709" s="26"/>
      <c r="Z709" s="428"/>
      <c r="AA709" s="672"/>
      <c r="AB709" s="672"/>
    </row>
    <row r="710" spans="1:28" s="7" customFormat="1" ht="13.15" customHeight="1" x14ac:dyDescent="0.2">
      <c r="A710" s="265"/>
      <c r="B710" s="405"/>
      <c r="C710" s="448"/>
      <c r="D710" s="266"/>
      <c r="E710" s="266"/>
      <c r="F710" s="187"/>
      <c r="G710" s="22"/>
      <c r="H710" s="241">
        <v>87</v>
      </c>
      <c r="I710" s="22" t="s">
        <v>3765</v>
      </c>
      <c r="J710" s="24">
        <v>630</v>
      </c>
      <c r="K710" s="371">
        <v>47.25</v>
      </c>
      <c r="L710" s="371">
        <v>63.80952380952381</v>
      </c>
      <c r="M710" s="371">
        <v>58.800000000000004</v>
      </c>
      <c r="N710" s="21"/>
      <c r="O710" s="25">
        <f t="shared" si="93"/>
        <v>56.619841269841267</v>
      </c>
      <c r="P710" s="26">
        <f t="shared" si="94"/>
        <v>6.2411641611377057E-2</v>
      </c>
      <c r="Q710" s="26"/>
      <c r="R710" s="28" t="s">
        <v>2423</v>
      </c>
      <c r="S710" s="34">
        <v>630</v>
      </c>
      <c r="T710" s="371">
        <v>0</v>
      </c>
      <c r="U710" s="371">
        <v>0</v>
      </c>
      <c r="V710" s="371">
        <v>0</v>
      </c>
      <c r="W710" s="21"/>
      <c r="X710" s="25"/>
      <c r="Y710" s="26"/>
      <c r="Z710" s="428"/>
      <c r="AA710" s="672"/>
      <c r="AB710" s="672"/>
    </row>
    <row r="711" spans="1:28" s="7" customFormat="1" ht="13.15" customHeight="1" x14ac:dyDescent="0.2">
      <c r="A711" s="265"/>
      <c r="B711" s="405"/>
      <c r="C711" s="448"/>
      <c r="D711" s="266"/>
      <c r="E711" s="266"/>
      <c r="F711" s="187"/>
      <c r="G711" s="22"/>
      <c r="H711" s="241">
        <v>87</v>
      </c>
      <c r="I711" s="22" t="s">
        <v>2421</v>
      </c>
      <c r="J711" s="24">
        <v>630</v>
      </c>
      <c r="K711" s="371">
        <v>0</v>
      </c>
      <c r="L711" s="371">
        <v>0</v>
      </c>
      <c r="M711" s="371">
        <v>0</v>
      </c>
      <c r="N711" s="21"/>
      <c r="O711" s="25">
        <f t="shared" si="93"/>
        <v>0</v>
      </c>
      <c r="P711" s="26">
        <f t="shared" si="94"/>
        <v>0</v>
      </c>
      <c r="Q711" s="26"/>
      <c r="R711" s="28" t="s">
        <v>2424</v>
      </c>
      <c r="S711" s="34">
        <v>630</v>
      </c>
      <c r="T711" s="371">
        <v>0</v>
      </c>
      <c r="U711" s="371">
        <v>0</v>
      </c>
      <c r="V711" s="371">
        <v>0</v>
      </c>
      <c r="W711" s="21"/>
      <c r="X711" s="25"/>
      <c r="Y711" s="26"/>
      <c r="Z711" s="428"/>
      <c r="AA711" s="672"/>
      <c r="AB711" s="672"/>
    </row>
    <row r="712" spans="1:28" s="7" customFormat="1" ht="13.15" customHeight="1" x14ac:dyDescent="0.2">
      <c r="A712" s="265"/>
      <c r="B712" s="405"/>
      <c r="C712" s="448"/>
      <c r="D712" s="266"/>
      <c r="E712" s="266"/>
      <c r="F712" s="187"/>
      <c r="G712" s="22"/>
      <c r="H712" s="241">
        <v>87</v>
      </c>
      <c r="I712" s="22" t="s">
        <v>2418</v>
      </c>
      <c r="J712" s="24">
        <v>630</v>
      </c>
      <c r="K712" s="371">
        <v>48.300000000000004</v>
      </c>
      <c r="L712" s="371">
        <v>30.476190476190474</v>
      </c>
      <c r="M712" s="371">
        <v>29.400000000000002</v>
      </c>
      <c r="N712" s="21"/>
      <c r="O712" s="25">
        <f t="shared" si="93"/>
        <v>36.058730158730164</v>
      </c>
      <c r="P712" s="26">
        <f t="shared" si="94"/>
        <v>3.9747277511827779E-2</v>
      </c>
      <c r="Q712" s="26"/>
      <c r="R712" s="28" t="s">
        <v>486</v>
      </c>
      <c r="S712" s="34">
        <v>630</v>
      </c>
      <c r="T712" s="371">
        <v>0</v>
      </c>
      <c r="U712" s="371">
        <v>0</v>
      </c>
      <c r="V712" s="371">
        <v>0</v>
      </c>
      <c r="W712" s="21"/>
      <c r="X712" s="25"/>
      <c r="Y712" s="26"/>
      <c r="Z712" s="428"/>
      <c r="AA712" s="672"/>
      <c r="AB712" s="672"/>
    </row>
    <row r="713" spans="1:28" s="7" customFormat="1" ht="13.15" customHeight="1" x14ac:dyDescent="0.2">
      <c r="A713" s="265"/>
      <c r="B713" s="405"/>
      <c r="C713" s="448"/>
      <c r="D713" s="266"/>
      <c r="E713" s="266"/>
      <c r="F713" s="187"/>
      <c r="G713" s="22"/>
      <c r="H713" s="241">
        <v>87</v>
      </c>
      <c r="I713" s="22" t="s">
        <v>2419</v>
      </c>
      <c r="J713" s="24">
        <v>630</v>
      </c>
      <c r="K713" s="371">
        <v>36.75</v>
      </c>
      <c r="L713" s="371">
        <v>39.047619047619044</v>
      </c>
      <c r="M713" s="371">
        <v>40.950000000000003</v>
      </c>
      <c r="N713" s="21"/>
      <c r="O713" s="25">
        <f t="shared" si="93"/>
        <v>38.915873015873011</v>
      </c>
      <c r="P713" s="26">
        <f t="shared" si="94"/>
        <v>4.289668542314045E-2</v>
      </c>
      <c r="Q713" s="26"/>
      <c r="R713" s="28" t="s">
        <v>1869</v>
      </c>
      <c r="S713" s="34">
        <v>630</v>
      </c>
      <c r="T713" s="371">
        <v>0</v>
      </c>
      <c r="U713" s="371">
        <v>0</v>
      </c>
      <c r="V713" s="371">
        <v>0</v>
      </c>
      <c r="W713" s="21"/>
      <c r="X713" s="25"/>
      <c r="Y713" s="26"/>
      <c r="Z713" s="428"/>
      <c r="AA713" s="672"/>
      <c r="AB713" s="672"/>
    </row>
    <row r="714" spans="1:28" s="7" customFormat="1" ht="13.9" customHeight="1" thickBot="1" x14ac:dyDescent="0.25">
      <c r="A714" s="267"/>
      <c r="B714" s="406"/>
      <c r="C714" s="449"/>
      <c r="D714" s="268"/>
      <c r="E714" s="269"/>
      <c r="F714" s="189"/>
      <c r="G714" s="76"/>
      <c r="H714" s="242">
        <v>87</v>
      </c>
      <c r="I714" s="76" t="s">
        <v>2420</v>
      </c>
      <c r="J714" s="70">
        <v>630</v>
      </c>
      <c r="K714" s="559">
        <v>0</v>
      </c>
      <c r="L714" s="559">
        <v>0</v>
      </c>
      <c r="M714" s="559">
        <v>0</v>
      </c>
      <c r="N714" s="72"/>
      <c r="O714" s="73">
        <f t="shared" si="93"/>
        <v>0</v>
      </c>
      <c r="P714" s="74">
        <f t="shared" si="94"/>
        <v>0</v>
      </c>
      <c r="Q714" s="74"/>
      <c r="R714" s="75" t="s">
        <v>1870</v>
      </c>
      <c r="S714" s="70">
        <v>630</v>
      </c>
      <c r="T714" s="559">
        <v>0</v>
      </c>
      <c r="U714" s="559">
        <v>0</v>
      </c>
      <c r="V714" s="559">
        <v>0</v>
      </c>
      <c r="W714" s="72"/>
      <c r="X714" s="73"/>
      <c r="Y714" s="74"/>
      <c r="Z714" s="646"/>
      <c r="AA714" s="672"/>
      <c r="AB714" s="672"/>
    </row>
    <row r="715" spans="1:28" s="7" customFormat="1" ht="13.9" customHeight="1" x14ac:dyDescent="0.2">
      <c r="A715" s="260">
        <v>43045</v>
      </c>
      <c r="B715" s="403">
        <v>0.8652777777777777</v>
      </c>
      <c r="C715" s="454">
        <v>-3</v>
      </c>
      <c r="D715" s="263">
        <f>(MAX(K715:M715))/J715/1.44</f>
        <v>0.18896447467876037</v>
      </c>
      <c r="E715" s="264">
        <f>(MAX(T715:V715))/S715/1.44</f>
        <v>0</v>
      </c>
      <c r="F715" s="181" t="s">
        <v>1909</v>
      </c>
      <c r="G715" s="69" t="s">
        <v>3136</v>
      </c>
      <c r="H715" s="240">
        <v>88</v>
      </c>
      <c r="I715" s="35" t="s">
        <v>3309</v>
      </c>
      <c r="J715" s="34">
        <v>630</v>
      </c>
      <c r="K715" s="367">
        <v>157.5</v>
      </c>
      <c r="L715" s="367">
        <v>171.42857142857142</v>
      </c>
      <c r="M715" s="367">
        <v>105</v>
      </c>
      <c r="N715" s="36" t="s">
        <v>4357</v>
      </c>
      <c r="O715" s="37">
        <f>(K715+L715+M715)/3</f>
        <v>144.64285714285714</v>
      </c>
      <c r="P715" s="38">
        <f>O715/J715/1.44</f>
        <v>0.15943877551020408</v>
      </c>
      <c r="Q715" s="77" t="s">
        <v>492</v>
      </c>
      <c r="R715" s="40" t="s">
        <v>3818</v>
      </c>
      <c r="S715" s="34">
        <v>630</v>
      </c>
      <c r="T715" s="367">
        <v>0</v>
      </c>
      <c r="U715" s="367">
        <v>0</v>
      </c>
      <c r="V715" s="367">
        <v>0</v>
      </c>
      <c r="W715" s="36"/>
      <c r="X715" s="37">
        <f t="shared" ref="X715:X724" si="95">(T715+U715+V715)/3</f>
        <v>0</v>
      </c>
      <c r="Y715" s="38">
        <f t="shared" ref="Y715:Y724" si="96">X715/S715/1.44</f>
        <v>0</v>
      </c>
      <c r="Z715" s="645" t="s">
        <v>492</v>
      </c>
      <c r="AA715" s="671">
        <f>P715+Y715</f>
        <v>0.15943877551020408</v>
      </c>
      <c r="AB715" s="671">
        <f t="shared" si="78"/>
        <v>704.30624999999998</v>
      </c>
    </row>
    <row r="716" spans="1:28" s="7" customFormat="1" ht="13.15" customHeight="1" x14ac:dyDescent="0.2">
      <c r="A716" s="265"/>
      <c r="B716" s="405"/>
      <c r="C716" s="448"/>
      <c r="D716" s="266"/>
      <c r="E716" s="266"/>
      <c r="F716" s="182"/>
      <c r="G716" s="24"/>
      <c r="H716" s="241">
        <v>88</v>
      </c>
      <c r="I716" s="22" t="s">
        <v>730</v>
      </c>
      <c r="J716" s="24">
        <v>630</v>
      </c>
      <c r="K716" s="371">
        <v>6.3000000000000007</v>
      </c>
      <c r="L716" s="371">
        <v>7.6190476190476186</v>
      </c>
      <c r="M716" s="371">
        <v>3.1500000000000004</v>
      </c>
      <c r="N716" s="21"/>
      <c r="O716" s="25">
        <f>(K716+L716+M716)/3</f>
        <v>5.6896825396825399</v>
      </c>
      <c r="P716" s="26">
        <f>O716/J716/1.44</f>
        <v>6.2716959211668215E-3</v>
      </c>
      <c r="Q716" s="26"/>
      <c r="R716" s="28" t="s">
        <v>730</v>
      </c>
      <c r="S716" s="24">
        <v>630</v>
      </c>
      <c r="T716" s="371">
        <v>0</v>
      </c>
      <c r="U716" s="371">
        <v>0</v>
      </c>
      <c r="V716" s="371">
        <v>0</v>
      </c>
      <c r="W716" s="21"/>
      <c r="X716" s="25">
        <f t="shared" si="95"/>
        <v>0</v>
      </c>
      <c r="Y716" s="26">
        <f t="shared" si="96"/>
        <v>0</v>
      </c>
      <c r="Z716" s="428"/>
      <c r="AA716" s="673"/>
      <c r="AB716" s="672"/>
    </row>
    <row r="717" spans="1:28" s="7" customFormat="1" ht="13.15" customHeight="1" x14ac:dyDescent="0.2">
      <c r="A717" s="265"/>
      <c r="B717" s="405"/>
      <c r="C717" s="448"/>
      <c r="D717" s="266"/>
      <c r="E717" s="266"/>
      <c r="F717" s="182"/>
      <c r="G717" s="24"/>
      <c r="H717" s="241">
        <v>88</v>
      </c>
      <c r="I717" s="22" t="s">
        <v>289</v>
      </c>
      <c r="J717" s="24">
        <v>630</v>
      </c>
      <c r="K717" s="371">
        <v>21</v>
      </c>
      <c r="L717" s="371">
        <v>14.285714285714285</v>
      </c>
      <c r="M717" s="371">
        <v>11.55</v>
      </c>
      <c r="N717" s="21"/>
      <c r="O717" s="25">
        <f t="shared" ref="O717:O819" si="97">(K717+L717+M717)/3</f>
        <v>15.611904761904762</v>
      </c>
      <c r="P717" s="26">
        <f t="shared" ref="P717:P819" si="98">O717/J717/1.44</f>
        <v>1.7208889728731001E-2</v>
      </c>
      <c r="Q717" s="26"/>
      <c r="R717" s="28" t="s">
        <v>1191</v>
      </c>
      <c r="S717" s="24">
        <v>630</v>
      </c>
      <c r="T717" s="371">
        <v>0</v>
      </c>
      <c r="U717" s="371">
        <v>0</v>
      </c>
      <c r="V717" s="371">
        <v>0</v>
      </c>
      <c r="W717" s="21"/>
      <c r="X717" s="25">
        <f t="shared" si="95"/>
        <v>0</v>
      </c>
      <c r="Y717" s="26">
        <f t="shared" si="96"/>
        <v>0</v>
      </c>
      <c r="Z717" s="428"/>
      <c r="AA717" s="673"/>
      <c r="AB717" s="672"/>
    </row>
    <row r="718" spans="1:28" s="7" customFormat="1" ht="13.15" customHeight="1" x14ac:dyDescent="0.2">
      <c r="A718" s="265"/>
      <c r="B718" s="405"/>
      <c r="C718" s="448"/>
      <c r="D718" s="266"/>
      <c r="E718" s="266"/>
      <c r="F718" s="182"/>
      <c r="G718" s="24"/>
      <c r="H718" s="241">
        <v>88</v>
      </c>
      <c r="I718" s="22" t="s">
        <v>288</v>
      </c>
      <c r="J718" s="24">
        <v>630</v>
      </c>
      <c r="K718" s="371">
        <v>39.9</v>
      </c>
      <c r="L718" s="371">
        <v>58.095238095238095</v>
      </c>
      <c r="M718" s="371">
        <v>43.050000000000004</v>
      </c>
      <c r="N718" s="21"/>
      <c r="O718" s="25">
        <f t="shared" si="97"/>
        <v>47.015079365079366</v>
      </c>
      <c r="P718" s="26">
        <f t="shared" si="98"/>
        <v>5.1824382016180962E-2</v>
      </c>
      <c r="Q718" s="26"/>
      <c r="R718" s="28" t="s">
        <v>1192</v>
      </c>
      <c r="S718" s="24">
        <v>630</v>
      </c>
      <c r="T718" s="371">
        <v>0</v>
      </c>
      <c r="U718" s="371">
        <v>0</v>
      </c>
      <c r="V718" s="371">
        <v>0</v>
      </c>
      <c r="W718" s="21"/>
      <c r="X718" s="25">
        <f t="shared" si="95"/>
        <v>0</v>
      </c>
      <c r="Y718" s="26">
        <f t="shared" si="96"/>
        <v>0</v>
      </c>
      <c r="Z718" s="428"/>
      <c r="AA718" s="673"/>
      <c r="AB718" s="672"/>
    </row>
    <row r="719" spans="1:28" s="7" customFormat="1" ht="13.15" customHeight="1" x14ac:dyDescent="0.2">
      <c r="A719" s="265"/>
      <c r="B719" s="405"/>
      <c r="C719" s="448"/>
      <c r="D719" s="266"/>
      <c r="E719" s="266"/>
      <c r="F719" s="182"/>
      <c r="G719" s="24"/>
      <c r="H719" s="241">
        <v>88</v>
      </c>
      <c r="I719" s="22" t="s">
        <v>1766</v>
      </c>
      <c r="J719" s="24">
        <v>630</v>
      </c>
      <c r="K719" s="371">
        <v>0</v>
      </c>
      <c r="L719" s="371">
        <v>0</v>
      </c>
      <c r="M719" s="371">
        <v>0</v>
      </c>
      <c r="N719" s="21"/>
      <c r="O719" s="25">
        <f t="shared" si="97"/>
        <v>0</v>
      </c>
      <c r="P719" s="26">
        <f t="shared" si="98"/>
        <v>0</v>
      </c>
      <c r="Q719" s="26"/>
      <c r="R719" s="28" t="s">
        <v>2734</v>
      </c>
      <c r="S719" s="24">
        <v>630</v>
      </c>
      <c r="T719" s="371">
        <v>0</v>
      </c>
      <c r="U719" s="371">
        <v>0</v>
      </c>
      <c r="V719" s="371">
        <v>0</v>
      </c>
      <c r="W719" s="21"/>
      <c r="X719" s="25">
        <f t="shared" si="95"/>
        <v>0</v>
      </c>
      <c r="Y719" s="26">
        <f t="shared" si="96"/>
        <v>0</v>
      </c>
      <c r="Z719" s="428"/>
      <c r="AA719" s="673"/>
      <c r="AB719" s="672"/>
    </row>
    <row r="720" spans="1:28" s="7" customFormat="1" ht="13.15" customHeight="1" x14ac:dyDescent="0.2">
      <c r="A720" s="265"/>
      <c r="B720" s="405"/>
      <c r="C720" s="448"/>
      <c r="D720" s="266"/>
      <c r="E720" s="266"/>
      <c r="F720" s="182"/>
      <c r="G720" s="24"/>
      <c r="H720" s="241">
        <v>88</v>
      </c>
      <c r="I720" s="22" t="s">
        <v>1767</v>
      </c>
      <c r="J720" s="24">
        <v>630</v>
      </c>
      <c r="K720" s="371">
        <v>0</v>
      </c>
      <c r="L720" s="371">
        <v>0</v>
      </c>
      <c r="M720" s="371">
        <v>0</v>
      </c>
      <c r="N720" s="21"/>
      <c r="O720" s="25">
        <f t="shared" si="97"/>
        <v>0</v>
      </c>
      <c r="P720" s="26">
        <f t="shared" si="98"/>
        <v>0</v>
      </c>
      <c r="Q720" s="26"/>
      <c r="R720" s="28" t="s">
        <v>2735</v>
      </c>
      <c r="S720" s="24">
        <v>630</v>
      </c>
      <c r="T720" s="371">
        <v>0</v>
      </c>
      <c r="U720" s="371">
        <v>0</v>
      </c>
      <c r="V720" s="371">
        <v>0</v>
      </c>
      <c r="W720" s="21"/>
      <c r="X720" s="25">
        <f t="shared" si="95"/>
        <v>0</v>
      </c>
      <c r="Y720" s="26">
        <f t="shared" si="96"/>
        <v>0</v>
      </c>
      <c r="Z720" s="428"/>
      <c r="AA720" s="673"/>
      <c r="AB720" s="672"/>
    </row>
    <row r="721" spans="1:28" s="7" customFormat="1" ht="13.15" customHeight="1" x14ac:dyDescent="0.2">
      <c r="A721" s="265"/>
      <c r="B721" s="405"/>
      <c r="C721" s="448"/>
      <c r="D721" s="266"/>
      <c r="E721" s="266"/>
      <c r="F721" s="182"/>
      <c r="G721" s="24"/>
      <c r="H721" s="241">
        <v>88</v>
      </c>
      <c r="I721" s="22" t="s">
        <v>1768</v>
      </c>
      <c r="J721" s="24">
        <v>630</v>
      </c>
      <c r="K721" s="371">
        <v>38.85</v>
      </c>
      <c r="L721" s="371">
        <v>3.8095238095238093</v>
      </c>
      <c r="M721" s="371">
        <v>2.1</v>
      </c>
      <c r="N721" s="21"/>
      <c r="O721" s="25">
        <f>(K721+L721+M721)/3</f>
        <v>14.919841269841271</v>
      </c>
      <c r="P721" s="26">
        <f>O721/J721/1.44</f>
        <v>1.6446033145768597E-2</v>
      </c>
      <c r="Q721" s="26"/>
      <c r="R721" s="28" t="s">
        <v>2736</v>
      </c>
      <c r="S721" s="24">
        <v>630</v>
      </c>
      <c r="T721" s="371">
        <v>0</v>
      </c>
      <c r="U721" s="371">
        <v>0</v>
      </c>
      <c r="V721" s="371">
        <v>0</v>
      </c>
      <c r="W721" s="21"/>
      <c r="X721" s="25">
        <f t="shared" si="95"/>
        <v>0</v>
      </c>
      <c r="Y721" s="26">
        <f t="shared" si="96"/>
        <v>0</v>
      </c>
      <c r="Z721" s="428"/>
      <c r="AA721" s="673"/>
      <c r="AB721" s="672"/>
    </row>
    <row r="722" spans="1:28" s="7" customFormat="1" ht="13.15" customHeight="1" x14ac:dyDescent="0.2">
      <c r="A722" s="265"/>
      <c r="B722" s="405"/>
      <c r="C722" s="448"/>
      <c r="D722" s="266"/>
      <c r="E722" s="266"/>
      <c r="F722" s="182"/>
      <c r="G722" s="24"/>
      <c r="H722" s="241">
        <v>88</v>
      </c>
      <c r="I722" s="22" t="s">
        <v>1162</v>
      </c>
      <c r="J722" s="24">
        <v>630</v>
      </c>
      <c r="K722" s="371">
        <v>4.2</v>
      </c>
      <c r="L722" s="371">
        <v>0</v>
      </c>
      <c r="M722" s="371">
        <v>1.05</v>
      </c>
      <c r="N722" s="21"/>
      <c r="O722" s="25">
        <f t="shared" si="97"/>
        <v>1.75</v>
      </c>
      <c r="P722" s="26">
        <f t="shared" si="98"/>
        <v>1.9290123456790125E-3</v>
      </c>
      <c r="Q722" s="26"/>
      <c r="R722" s="28" t="s">
        <v>2737</v>
      </c>
      <c r="S722" s="24">
        <v>630</v>
      </c>
      <c r="T722" s="371">
        <v>0</v>
      </c>
      <c r="U722" s="371">
        <v>0</v>
      </c>
      <c r="V722" s="371">
        <v>0</v>
      </c>
      <c r="W722" s="21"/>
      <c r="X722" s="25">
        <f t="shared" si="95"/>
        <v>0</v>
      </c>
      <c r="Y722" s="26">
        <f t="shared" si="96"/>
        <v>0</v>
      </c>
      <c r="Z722" s="428"/>
      <c r="AA722" s="673"/>
      <c r="AB722" s="672"/>
    </row>
    <row r="723" spans="1:28" s="7" customFormat="1" ht="13.9" customHeight="1" thickBot="1" x14ac:dyDescent="0.25">
      <c r="A723" s="267"/>
      <c r="B723" s="406"/>
      <c r="C723" s="449"/>
      <c r="D723" s="268"/>
      <c r="E723" s="269"/>
      <c r="F723" s="184"/>
      <c r="G723" s="70"/>
      <c r="H723" s="242"/>
      <c r="I723" s="76"/>
      <c r="J723" s="70"/>
      <c r="K723" s="559"/>
      <c r="L723" s="559"/>
      <c r="M723" s="559"/>
      <c r="N723" s="72"/>
      <c r="O723" s="73"/>
      <c r="P723" s="74"/>
      <c r="Q723" s="74"/>
      <c r="R723" s="75" t="s">
        <v>1039</v>
      </c>
      <c r="S723" s="70">
        <v>630</v>
      </c>
      <c r="T723" s="559">
        <v>0</v>
      </c>
      <c r="U723" s="559">
        <v>0</v>
      </c>
      <c r="V723" s="559">
        <v>0</v>
      </c>
      <c r="W723" s="72"/>
      <c r="X723" s="73">
        <f t="shared" si="95"/>
        <v>0</v>
      </c>
      <c r="Y723" s="74">
        <f t="shared" si="96"/>
        <v>0</v>
      </c>
      <c r="Z723" s="646"/>
      <c r="AA723" s="676"/>
      <c r="AB723" s="674"/>
    </row>
    <row r="724" spans="1:28" s="7" customFormat="1" ht="13.9" customHeight="1" x14ac:dyDescent="0.2">
      <c r="A724" s="260">
        <v>43045</v>
      </c>
      <c r="B724" s="403">
        <v>0.85416666666666663</v>
      </c>
      <c r="C724" s="454">
        <v>-3</v>
      </c>
      <c r="D724" s="263">
        <f>(MAX(K724:M724))/J724/1.44</f>
        <v>0.3043981481481482</v>
      </c>
      <c r="E724" s="264">
        <f>(MAX(T724:V724))/S724/1.44</f>
        <v>0.14814814814814817</v>
      </c>
      <c r="F724" s="181" t="s">
        <v>1909</v>
      </c>
      <c r="G724" s="69" t="s">
        <v>3136</v>
      </c>
      <c r="H724" s="240">
        <v>89</v>
      </c>
      <c r="I724" s="35" t="s">
        <v>685</v>
      </c>
      <c r="J724" s="34">
        <v>630</v>
      </c>
      <c r="K724" s="367">
        <v>276.15000000000003</v>
      </c>
      <c r="L724" s="367">
        <v>243.8095238095238</v>
      </c>
      <c r="M724" s="367">
        <v>261.45</v>
      </c>
      <c r="N724" s="36" t="s">
        <v>3986</v>
      </c>
      <c r="O724" s="37">
        <f t="shared" si="97"/>
        <v>260.46984126984125</v>
      </c>
      <c r="P724" s="38">
        <f t="shared" si="98"/>
        <v>0.28711402256375801</v>
      </c>
      <c r="Q724" s="77"/>
      <c r="R724" s="40" t="s">
        <v>686</v>
      </c>
      <c r="S724" s="34">
        <v>630</v>
      </c>
      <c r="T724" s="367">
        <v>113.33333333333333</v>
      </c>
      <c r="U724" s="367">
        <v>134.4</v>
      </c>
      <c r="V724" s="367">
        <v>92.4</v>
      </c>
      <c r="W724" s="36" t="s">
        <v>4077</v>
      </c>
      <c r="X724" s="37">
        <f t="shared" si="95"/>
        <v>113.37777777777778</v>
      </c>
      <c r="Y724" s="38">
        <f t="shared" si="96"/>
        <v>0.12497550460513424</v>
      </c>
      <c r="Z724" s="645"/>
      <c r="AA724" s="672">
        <f>P724+Y724</f>
        <v>0.41208952716889224</v>
      </c>
      <c r="AB724" s="672">
        <f t="shared" ref="AB724:AB774" si="99">IF(AA724 &gt;1,0,(((J724+S724)*0.95)-((J724+S724)*0.95)*AA724)*0.7)</f>
        <v>492.61018518518523</v>
      </c>
    </row>
    <row r="725" spans="1:28" s="7" customFormat="1" ht="13.9" customHeight="1" x14ac:dyDescent="0.2">
      <c r="A725" s="265"/>
      <c r="B725" s="405"/>
      <c r="C725" s="448"/>
      <c r="D725" s="266"/>
      <c r="E725" s="266"/>
      <c r="F725" s="187"/>
      <c r="G725" s="22"/>
      <c r="H725" s="241">
        <v>89</v>
      </c>
      <c r="I725" s="22" t="s">
        <v>102</v>
      </c>
      <c r="J725" s="24">
        <v>630</v>
      </c>
      <c r="K725" s="371">
        <v>4.2</v>
      </c>
      <c r="L725" s="371">
        <v>2.8571428571428572</v>
      </c>
      <c r="M725" s="371">
        <v>23.1</v>
      </c>
      <c r="N725" s="21"/>
      <c r="O725" s="37">
        <f t="shared" si="97"/>
        <v>10.052380952380952</v>
      </c>
      <c r="P725" s="38">
        <f t="shared" si="98"/>
        <v>1.108066683463509E-2</v>
      </c>
      <c r="Q725" s="26"/>
      <c r="R725" s="28" t="s">
        <v>214</v>
      </c>
      <c r="S725" s="24">
        <v>630</v>
      </c>
      <c r="T725" s="371">
        <v>1.9047619047619047</v>
      </c>
      <c r="U725" s="371">
        <v>2.1</v>
      </c>
      <c r="V725" s="371">
        <v>3.1500000000000004</v>
      </c>
      <c r="W725" s="21"/>
      <c r="X725" s="37">
        <f t="shared" ref="X725:X747" si="100">(T725+U725+V725)/3</f>
        <v>2.3849206349206349</v>
      </c>
      <c r="Y725" s="38">
        <f t="shared" ref="Y725:Y747" si="101">X725/S725/1.44</f>
        <v>2.6288807704151619E-3</v>
      </c>
      <c r="Z725" s="428"/>
      <c r="AA725" s="672"/>
      <c r="AB725" s="672"/>
    </row>
    <row r="726" spans="1:28" s="7" customFormat="1" ht="13.9" customHeight="1" x14ac:dyDescent="0.2">
      <c r="A726" s="265"/>
      <c r="B726" s="405"/>
      <c r="C726" s="448"/>
      <c r="D726" s="266"/>
      <c r="E726" s="266"/>
      <c r="F726" s="187"/>
      <c r="G726" s="22"/>
      <c r="H726" s="241">
        <v>89</v>
      </c>
      <c r="I726" s="22" t="s">
        <v>212</v>
      </c>
      <c r="J726" s="24">
        <v>630</v>
      </c>
      <c r="K726" s="371">
        <v>0</v>
      </c>
      <c r="L726" s="371">
        <v>0</v>
      </c>
      <c r="M726" s="371">
        <v>0</v>
      </c>
      <c r="N726" s="21"/>
      <c r="O726" s="25">
        <f t="shared" si="97"/>
        <v>0</v>
      </c>
      <c r="P726" s="26">
        <f t="shared" si="98"/>
        <v>0</v>
      </c>
      <c r="Q726" s="26"/>
      <c r="R726" s="28" t="s">
        <v>305</v>
      </c>
      <c r="S726" s="24">
        <v>630</v>
      </c>
      <c r="T726" s="371">
        <v>1.9047619047619047</v>
      </c>
      <c r="U726" s="371">
        <v>2.1</v>
      </c>
      <c r="V726" s="371">
        <v>2.1</v>
      </c>
      <c r="W726" s="21"/>
      <c r="X726" s="37">
        <f t="shared" si="100"/>
        <v>2.0349206349206348</v>
      </c>
      <c r="Y726" s="38">
        <f t="shared" si="101"/>
        <v>2.2430783012793594E-3</v>
      </c>
      <c r="Z726" s="428"/>
      <c r="AA726" s="672"/>
      <c r="AB726" s="672"/>
    </row>
    <row r="727" spans="1:28" s="7" customFormat="1" ht="13.9" customHeight="1" x14ac:dyDescent="0.2">
      <c r="A727" s="265"/>
      <c r="B727" s="405"/>
      <c r="C727" s="448"/>
      <c r="D727" s="266"/>
      <c r="E727" s="266"/>
      <c r="F727" s="187"/>
      <c r="G727" s="22"/>
      <c r="H727" s="241">
        <v>89</v>
      </c>
      <c r="I727" s="22" t="s">
        <v>103</v>
      </c>
      <c r="J727" s="24">
        <v>630</v>
      </c>
      <c r="K727" s="371">
        <v>18.900000000000002</v>
      </c>
      <c r="L727" s="371">
        <v>17.142857142857142</v>
      </c>
      <c r="M727" s="371">
        <v>8.4</v>
      </c>
      <c r="N727" s="21"/>
      <c r="O727" s="25">
        <f t="shared" si="97"/>
        <v>14.814285714285715</v>
      </c>
      <c r="P727" s="26">
        <f t="shared" si="98"/>
        <v>1.6329680020156213E-2</v>
      </c>
      <c r="Q727" s="26"/>
      <c r="R727" s="28" t="s">
        <v>2703</v>
      </c>
      <c r="S727" s="24">
        <v>630</v>
      </c>
      <c r="T727" s="371">
        <v>0</v>
      </c>
      <c r="U727" s="371">
        <v>0</v>
      </c>
      <c r="V727" s="371">
        <v>0</v>
      </c>
      <c r="W727" s="21"/>
      <c r="X727" s="37">
        <f t="shared" si="100"/>
        <v>0</v>
      </c>
      <c r="Y727" s="38">
        <f t="shared" si="101"/>
        <v>0</v>
      </c>
      <c r="Z727" s="428"/>
      <c r="AA727" s="672"/>
      <c r="AB727" s="672"/>
    </row>
    <row r="728" spans="1:28" s="7" customFormat="1" ht="13.9" customHeight="1" x14ac:dyDescent="0.2">
      <c r="A728" s="265"/>
      <c r="B728" s="405"/>
      <c r="C728" s="448"/>
      <c r="D728" s="266"/>
      <c r="E728" s="266"/>
      <c r="F728" s="187"/>
      <c r="G728" s="22"/>
      <c r="H728" s="241">
        <v>89</v>
      </c>
      <c r="I728" s="22" t="s">
        <v>213</v>
      </c>
      <c r="J728" s="24">
        <v>630</v>
      </c>
      <c r="K728" s="371">
        <v>60.900000000000006</v>
      </c>
      <c r="L728" s="371">
        <v>52.38095238095238</v>
      </c>
      <c r="M728" s="371">
        <v>90.3</v>
      </c>
      <c r="N728" s="21"/>
      <c r="O728" s="25">
        <f t="shared" si="97"/>
        <v>67.860317460317461</v>
      </c>
      <c r="P728" s="26">
        <f t="shared" si="98"/>
        <v>7.480193723579967E-2</v>
      </c>
      <c r="Q728" s="26"/>
      <c r="R728" s="28" t="s">
        <v>1146</v>
      </c>
      <c r="S728" s="24">
        <v>630</v>
      </c>
      <c r="T728" s="371">
        <v>0</v>
      </c>
      <c r="U728" s="371">
        <v>0</v>
      </c>
      <c r="V728" s="371">
        <v>5.25</v>
      </c>
      <c r="W728" s="21"/>
      <c r="X728" s="37">
        <f t="shared" si="100"/>
        <v>1.75</v>
      </c>
      <c r="Y728" s="38">
        <f t="shared" si="101"/>
        <v>1.9290123456790125E-3</v>
      </c>
      <c r="Z728" s="428"/>
      <c r="AA728" s="672"/>
      <c r="AB728" s="672"/>
    </row>
    <row r="729" spans="1:28" s="7" customFormat="1" ht="13.9" customHeight="1" x14ac:dyDescent="0.2">
      <c r="A729" s="265"/>
      <c r="B729" s="405"/>
      <c r="C729" s="448"/>
      <c r="D729" s="266"/>
      <c r="E729" s="266"/>
      <c r="F729" s="187"/>
      <c r="G729" s="22"/>
      <c r="H729" s="241">
        <v>89</v>
      </c>
      <c r="I729" s="22" t="s">
        <v>1640</v>
      </c>
      <c r="J729" s="24">
        <v>630</v>
      </c>
      <c r="K729" s="371">
        <v>65.100000000000009</v>
      </c>
      <c r="L729" s="371">
        <v>82.857142857142847</v>
      </c>
      <c r="M729" s="371">
        <v>60.900000000000006</v>
      </c>
      <c r="N729" s="21"/>
      <c r="O729" s="25">
        <f t="shared" si="97"/>
        <v>69.61904761904762</v>
      </c>
      <c r="P729" s="26">
        <f t="shared" si="98"/>
        <v>7.6740572772318813E-2</v>
      </c>
      <c r="Q729" s="26"/>
      <c r="R729" s="28" t="s">
        <v>215</v>
      </c>
      <c r="S729" s="24">
        <v>630</v>
      </c>
      <c r="T729" s="371">
        <v>75.238095238095241</v>
      </c>
      <c r="U729" s="371">
        <v>56.7</v>
      </c>
      <c r="V729" s="371">
        <v>39.9</v>
      </c>
      <c r="W729" s="21"/>
      <c r="X729" s="37">
        <f t="shared" si="100"/>
        <v>57.279365079365078</v>
      </c>
      <c r="Y729" s="38">
        <f t="shared" si="101"/>
        <v>6.3138629937571744E-2</v>
      </c>
      <c r="Z729" s="428"/>
      <c r="AA729" s="672"/>
      <c r="AB729" s="672"/>
    </row>
    <row r="730" spans="1:28" s="7" customFormat="1" ht="13.9" customHeight="1" x14ac:dyDescent="0.2">
      <c r="A730" s="265"/>
      <c r="B730" s="405"/>
      <c r="C730" s="448"/>
      <c r="D730" s="266"/>
      <c r="E730" s="266"/>
      <c r="F730" s="187"/>
      <c r="G730" s="22"/>
      <c r="H730" s="241">
        <v>89</v>
      </c>
      <c r="I730" s="22" t="s">
        <v>1145</v>
      </c>
      <c r="J730" s="24">
        <v>630</v>
      </c>
      <c r="K730" s="371">
        <v>0</v>
      </c>
      <c r="L730" s="371">
        <v>0.95238095238095233</v>
      </c>
      <c r="M730" s="371">
        <v>0</v>
      </c>
      <c r="N730" s="21"/>
      <c r="O730" s="25">
        <f t="shared" si="97"/>
        <v>0.31746031746031744</v>
      </c>
      <c r="P730" s="26">
        <f t="shared" si="98"/>
        <v>3.4993421236807477E-4</v>
      </c>
      <c r="Q730" s="26"/>
      <c r="R730" s="28" t="s">
        <v>399</v>
      </c>
      <c r="S730" s="24">
        <v>630</v>
      </c>
      <c r="T730" s="371">
        <v>33.333333333333329</v>
      </c>
      <c r="U730" s="371">
        <v>71.400000000000006</v>
      </c>
      <c r="V730" s="371">
        <v>40.950000000000003</v>
      </c>
      <c r="W730" s="21"/>
      <c r="X730" s="37">
        <f t="shared" si="100"/>
        <v>48.56111111111111</v>
      </c>
      <c r="Y730" s="38">
        <f t="shared" si="101"/>
        <v>5.3528561630413481E-2</v>
      </c>
      <c r="Z730" s="428"/>
      <c r="AA730" s="672"/>
      <c r="AB730" s="672"/>
    </row>
    <row r="731" spans="1:28" s="7" customFormat="1" ht="13.9" customHeight="1" x14ac:dyDescent="0.2">
      <c r="A731" s="265"/>
      <c r="B731" s="405"/>
      <c r="C731" s="448"/>
      <c r="D731" s="266"/>
      <c r="E731" s="266"/>
      <c r="F731" s="187"/>
      <c r="G731" s="22"/>
      <c r="H731" s="241">
        <v>89</v>
      </c>
      <c r="I731" s="22" t="s">
        <v>1959</v>
      </c>
      <c r="J731" s="24">
        <v>630</v>
      </c>
      <c r="K731" s="371">
        <v>15.75</v>
      </c>
      <c r="L731" s="371">
        <v>20.952380952380953</v>
      </c>
      <c r="M731" s="371">
        <v>17.850000000000001</v>
      </c>
      <c r="N731" s="21"/>
      <c r="O731" s="25">
        <f t="shared" si="97"/>
        <v>18.184126984126983</v>
      </c>
      <c r="P731" s="26">
        <f t="shared" si="98"/>
        <v>2.0044231684443324E-2</v>
      </c>
      <c r="Q731" s="26"/>
      <c r="R731" s="28" t="s">
        <v>400</v>
      </c>
      <c r="S731" s="24">
        <v>630</v>
      </c>
      <c r="T731" s="371">
        <v>0</v>
      </c>
      <c r="U731" s="371">
        <v>0</v>
      </c>
      <c r="V731" s="371">
        <v>0</v>
      </c>
      <c r="W731" s="21"/>
      <c r="X731" s="37">
        <f t="shared" si="100"/>
        <v>0</v>
      </c>
      <c r="Y731" s="38">
        <f t="shared" si="101"/>
        <v>0</v>
      </c>
      <c r="Z731" s="428"/>
      <c r="AA731" s="672"/>
      <c r="AB731" s="672"/>
    </row>
    <row r="732" spans="1:28" s="7" customFormat="1" ht="13.9" customHeight="1" x14ac:dyDescent="0.2">
      <c r="A732" s="265"/>
      <c r="B732" s="405"/>
      <c r="C732" s="448"/>
      <c r="D732" s="266"/>
      <c r="E732" s="266"/>
      <c r="F732" s="192"/>
      <c r="G732" s="128"/>
      <c r="H732" s="241">
        <v>89</v>
      </c>
      <c r="I732" s="128" t="s">
        <v>356</v>
      </c>
      <c r="J732" s="24">
        <v>630</v>
      </c>
      <c r="K732" s="548">
        <v>6.3000000000000007</v>
      </c>
      <c r="L732" s="548">
        <v>5.7142857142857144</v>
      </c>
      <c r="M732" s="548">
        <v>5.25</v>
      </c>
      <c r="N732" s="123"/>
      <c r="O732" s="124">
        <f t="shared" si="97"/>
        <v>5.7547619047619056</v>
      </c>
      <c r="P732" s="125">
        <f t="shared" si="98"/>
        <v>6.3434324347022772E-3</v>
      </c>
      <c r="Q732" s="125"/>
      <c r="R732" s="126" t="s">
        <v>356</v>
      </c>
      <c r="S732" s="24">
        <v>630</v>
      </c>
      <c r="T732" s="548">
        <v>0</v>
      </c>
      <c r="U732" s="548">
        <v>0</v>
      </c>
      <c r="V732" s="548">
        <v>0</v>
      </c>
      <c r="W732" s="123"/>
      <c r="X732" s="37">
        <f t="shared" si="100"/>
        <v>0</v>
      </c>
      <c r="Y732" s="38">
        <f t="shared" si="101"/>
        <v>0</v>
      </c>
      <c r="Z732" s="634"/>
      <c r="AA732" s="672"/>
      <c r="AB732" s="672"/>
    </row>
    <row r="733" spans="1:28" s="7" customFormat="1" ht="13.9" customHeight="1" x14ac:dyDescent="0.2">
      <c r="A733" s="265"/>
      <c r="B733" s="405"/>
      <c r="C733" s="448"/>
      <c r="D733" s="266"/>
      <c r="E733" s="266"/>
      <c r="F733" s="192"/>
      <c r="G733" s="128"/>
      <c r="H733" s="241">
        <v>89</v>
      </c>
      <c r="I733" s="128" t="s">
        <v>2701</v>
      </c>
      <c r="J733" s="24">
        <v>630</v>
      </c>
      <c r="K733" s="548">
        <v>64.05</v>
      </c>
      <c r="L733" s="548">
        <v>26.666666666666664</v>
      </c>
      <c r="M733" s="548">
        <v>37.800000000000004</v>
      </c>
      <c r="N733" s="123"/>
      <c r="O733" s="124">
        <f t="shared" si="97"/>
        <v>42.838888888888896</v>
      </c>
      <c r="P733" s="125">
        <f t="shared" si="98"/>
        <v>4.7220997452478944E-2</v>
      </c>
      <c r="Q733" s="125"/>
      <c r="R733" s="126" t="s">
        <v>2702</v>
      </c>
      <c r="S733" s="24">
        <v>630</v>
      </c>
      <c r="T733" s="548">
        <v>0</v>
      </c>
      <c r="U733" s="548">
        <v>0</v>
      </c>
      <c r="V733" s="548">
        <v>0</v>
      </c>
      <c r="W733" s="123"/>
      <c r="X733" s="37">
        <f t="shared" si="100"/>
        <v>0</v>
      </c>
      <c r="Y733" s="38">
        <f t="shared" si="101"/>
        <v>0</v>
      </c>
      <c r="Z733" s="634"/>
      <c r="AA733" s="672"/>
      <c r="AB733" s="672"/>
    </row>
    <row r="734" spans="1:28" s="7" customFormat="1" ht="13.9" customHeight="1" thickBot="1" x14ac:dyDescent="0.25">
      <c r="A734" s="267"/>
      <c r="B734" s="406"/>
      <c r="C734" s="449"/>
      <c r="D734" s="268"/>
      <c r="E734" s="269"/>
      <c r="F734" s="189"/>
      <c r="G734" s="76"/>
      <c r="H734" s="242">
        <v>89</v>
      </c>
      <c r="I734" s="76" t="s">
        <v>611</v>
      </c>
      <c r="J734" s="70">
        <v>630</v>
      </c>
      <c r="K734" s="559">
        <v>7.3500000000000005</v>
      </c>
      <c r="L734" s="559">
        <v>5.7142857142857144</v>
      </c>
      <c r="M734" s="559">
        <v>5.25</v>
      </c>
      <c r="N734" s="72"/>
      <c r="O734" s="73">
        <f t="shared" si="97"/>
        <v>6.1047619047619053</v>
      </c>
      <c r="P734" s="74">
        <f t="shared" si="98"/>
        <v>6.7292349038380796E-3</v>
      </c>
      <c r="Q734" s="74"/>
      <c r="R734" s="75"/>
      <c r="S734" s="70"/>
      <c r="T734" s="559"/>
      <c r="U734" s="559"/>
      <c r="V734" s="559"/>
      <c r="W734" s="72"/>
      <c r="X734" s="73"/>
      <c r="Y734" s="74"/>
      <c r="Z734" s="646"/>
      <c r="AA734" s="672"/>
      <c r="AB734" s="672"/>
    </row>
    <row r="735" spans="1:28" s="7" customFormat="1" ht="14.45" customHeight="1" thickBot="1" x14ac:dyDescent="0.25">
      <c r="A735" s="304">
        <v>43045</v>
      </c>
      <c r="B735" s="404">
        <v>0.84375</v>
      </c>
      <c r="C735" s="460">
        <v>-3</v>
      </c>
      <c r="D735" s="282">
        <f>(MAX(K735:M735))/J735/1.44</f>
        <v>0.19031250000000002</v>
      </c>
      <c r="E735" s="283">
        <f>(MAX(T735:V735))/S735/1.44</f>
        <v>0.17062500000000003</v>
      </c>
      <c r="F735" s="191" t="s">
        <v>1909</v>
      </c>
      <c r="G735" s="84" t="s">
        <v>3136</v>
      </c>
      <c r="H735" s="245">
        <v>90</v>
      </c>
      <c r="I735" s="84" t="s">
        <v>685</v>
      </c>
      <c r="J735" s="83">
        <v>1000</v>
      </c>
      <c r="K735" s="554">
        <v>186.9</v>
      </c>
      <c r="L735" s="554">
        <v>155.23809523809524</v>
      </c>
      <c r="M735" s="554">
        <v>274.05</v>
      </c>
      <c r="N735" s="85" t="s">
        <v>4419</v>
      </c>
      <c r="O735" s="73">
        <f t="shared" si="97"/>
        <v>205.39603174603175</v>
      </c>
      <c r="P735" s="74">
        <f t="shared" si="98"/>
        <v>0.14263613315696649</v>
      </c>
      <c r="Q735" s="105" t="s">
        <v>492</v>
      </c>
      <c r="R735" s="89" t="s">
        <v>686</v>
      </c>
      <c r="S735" s="83">
        <v>1000</v>
      </c>
      <c r="T735" s="554">
        <v>194.28571428571428</v>
      </c>
      <c r="U735" s="554">
        <v>201.60000000000002</v>
      </c>
      <c r="V735" s="554">
        <v>245.70000000000002</v>
      </c>
      <c r="W735" s="85" t="s">
        <v>3954</v>
      </c>
      <c r="X735" s="73">
        <f t="shared" si="100"/>
        <v>213.86190476190475</v>
      </c>
      <c r="Y735" s="74">
        <f t="shared" si="101"/>
        <v>0.14851521164021164</v>
      </c>
      <c r="Z735" s="637" t="s">
        <v>492</v>
      </c>
      <c r="AA735" s="675">
        <f>P735+Y735</f>
        <v>0.29115134479717814</v>
      </c>
      <c r="AB735" s="675">
        <f t="shared" si="99"/>
        <v>942.76871141975289</v>
      </c>
    </row>
    <row r="736" spans="1:28" s="7" customFormat="1" ht="14.45" customHeight="1" thickBot="1" x14ac:dyDescent="0.25">
      <c r="A736" s="256"/>
      <c r="B736" s="408"/>
      <c r="C736" s="447"/>
      <c r="D736" s="282">
        <f>(MAX(K736:M736))/J736/1.44</f>
        <v>0</v>
      </c>
      <c r="E736" s="283">
        <f>(MAX(T736:V736))/S736/1.44</f>
        <v>0</v>
      </c>
      <c r="F736" s="191" t="s">
        <v>1909</v>
      </c>
      <c r="G736" s="84" t="s">
        <v>3136</v>
      </c>
      <c r="H736" s="245">
        <v>91</v>
      </c>
      <c r="I736" s="84" t="s">
        <v>685</v>
      </c>
      <c r="J736" s="92">
        <v>250</v>
      </c>
      <c r="K736" s="554">
        <v>0</v>
      </c>
      <c r="L736" s="554">
        <v>0</v>
      </c>
      <c r="M736" s="554">
        <v>0</v>
      </c>
      <c r="N736" s="85"/>
      <c r="O736" s="73">
        <f t="shared" si="97"/>
        <v>0</v>
      </c>
      <c r="P736" s="74">
        <f t="shared" si="98"/>
        <v>0</v>
      </c>
      <c r="Q736" s="105"/>
      <c r="R736" s="89" t="s">
        <v>686</v>
      </c>
      <c r="S736" s="83">
        <v>250</v>
      </c>
      <c r="T736" s="554">
        <v>0</v>
      </c>
      <c r="U736" s="554">
        <v>0</v>
      </c>
      <c r="V736" s="554">
        <v>0</v>
      </c>
      <c r="W736" s="85"/>
      <c r="X736" s="94">
        <f t="shared" si="100"/>
        <v>0</v>
      </c>
      <c r="Y736" s="74">
        <f t="shared" si="101"/>
        <v>0</v>
      </c>
      <c r="Z736" s="637"/>
      <c r="AA736" s="672">
        <f>P736+Y736</f>
        <v>0</v>
      </c>
      <c r="AB736" s="672">
        <f t="shared" si="99"/>
        <v>332.5</v>
      </c>
    </row>
    <row r="737" spans="1:28" s="7" customFormat="1" ht="14.45" customHeight="1" x14ac:dyDescent="0.2">
      <c r="A737" s="260">
        <v>43057</v>
      </c>
      <c r="B737" s="403">
        <v>0.80902777777777779</v>
      </c>
      <c r="C737" s="454">
        <v>-2</v>
      </c>
      <c r="D737" s="291">
        <f>(MAX(K737:M737))/J737/1.44</f>
        <v>0.23333333333333336</v>
      </c>
      <c r="E737" s="272">
        <f>(MAX(T737:V737))/S737/1.44</f>
        <v>0.38492063492063494</v>
      </c>
      <c r="F737" s="193" t="s">
        <v>1909</v>
      </c>
      <c r="G737" s="113" t="s">
        <v>3136</v>
      </c>
      <c r="H737" s="243">
        <v>92</v>
      </c>
      <c r="I737" s="113" t="s">
        <v>685</v>
      </c>
      <c r="J737" s="115">
        <v>1000</v>
      </c>
      <c r="K737" s="565">
        <v>336</v>
      </c>
      <c r="L737" s="565">
        <v>266.66666666666663</v>
      </c>
      <c r="M737" s="565">
        <v>252</v>
      </c>
      <c r="N737" s="116" t="s">
        <v>3864</v>
      </c>
      <c r="O737" s="117">
        <f t="shared" si="97"/>
        <v>284.88888888888886</v>
      </c>
      <c r="P737" s="118">
        <f t="shared" si="98"/>
        <v>0.19783950617283949</v>
      </c>
      <c r="Q737" s="142"/>
      <c r="R737" s="120" t="s">
        <v>686</v>
      </c>
      <c r="S737" s="115">
        <v>1000</v>
      </c>
      <c r="T737" s="565">
        <v>554.28571428571422</v>
      </c>
      <c r="U737" s="565">
        <v>457.8</v>
      </c>
      <c r="V737" s="565">
        <v>448.35</v>
      </c>
      <c r="W737" s="373" t="s">
        <v>4110</v>
      </c>
      <c r="X737" s="117">
        <f t="shared" si="100"/>
        <v>486.81190476190477</v>
      </c>
      <c r="Y737" s="374">
        <f t="shared" si="101"/>
        <v>0.3380638227513228</v>
      </c>
      <c r="Z737" s="636"/>
      <c r="AA737" s="671">
        <f>P737+Y737</f>
        <v>0.53590332892416226</v>
      </c>
      <c r="AB737" s="671">
        <f t="shared" si="99"/>
        <v>617.24857253086418</v>
      </c>
    </row>
    <row r="738" spans="1:28" s="7" customFormat="1" ht="14.45" customHeight="1" x14ac:dyDescent="0.2">
      <c r="A738" s="260"/>
      <c r="B738" s="403"/>
      <c r="C738" s="454"/>
      <c r="D738" s="289"/>
      <c r="E738" s="290"/>
      <c r="F738" s="187"/>
      <c r="G738" s="22"/>
      <c r="H738" s="241">
        <v>92</v>
      </c>
      <c r="I738" s="22" t="s">
        <v>2218</v>
      </c>
      <c r="J738" s="24">
        <v>1000</v>
      </c>
      <c r="K738" s="371">
        <v>21</v>
      </c>
      <c r="L738" s="371">
        <v>19.047619047619047</v>
      </c>
      <c r="M738" s="371">
        <v>21</v>
      </c>
      <c r="N738" s="21"/>
      <c r="O738" s="25">
        <f t="shared" si="97"/>
        <v>20.349206349206352</v>
      </c>
      <c r="P738" s="26">
        <f t="shared" si="98"/>
        <v>1.4131393298059968E-2</v>
      </c>
      <c r="Q738" s="68"/>
      <c r="R738" s="28" t="s">
        <v>2545</v>
      </c>
      <c r="S738" s="24">
        <v>1000</v>
      </c>
      <c r="T738" s="371">
        <v>38.095238095238095</v>
      </c>
      <c r="U738" s="371">
        <v>42</v>
      </c>
      <c r="V738" s="371">
        <v>31.5</v>
      </c>
      <c r="W738" s="375"/>
      <c r="X738" s="25">
        <f t="shared" si="100"/>
        <v>37.198412698412703</v>
      </c>
      <c r="Y738" s="376">
        <f t="shared" si="101"/>
        <v>2.5832231040564379E-2</v>
      </c>
      <c r="Z738" s="665"/>
      <c r="AA738" s="672"/>
      <c r="AB738" s="672"/>
    </row>
    <row r="739" spans="1:28" s="7" customFormat="1" ht="14.45" customHeight="1" x14ac:dyDescent="0.2">
      <c r="A739" s="260"/>
      <c r="B739" s="403"/>
      <c r="C739" s="454"/>
      <c r="D739" s="289"/>
      <c r="E739" s="290"/>
      <c r="F739" s="187"/>
      <c r="G739" s="22"/>
      <c r="H739" s="241">
        <v>92</v>
      </c>
      <c r="I739" s="22" t="s">
        <v>2217</v>
      </c>
      <c r="J739" s="24">
        <v>1000</v>
      </c>
      <c r="K739" s="371">
        <v>15.75</v>
      </c>
      <c r="L739" s="371">
        <v>28.571428571428569</v>
      </c>
      <c r="M739" s="371">
        <v>10.5</v>
      </c>
      <c r="N739" s="21"/>
      <c r="O739" s="25">
        <f t="shared" si="97"/>
        <v>18.273809523809522</v>
      </c>
      <c r="P739" s="26">
        <f t="shared" si="98"/>
        <v>1.2690145502645502E-2</v>
      </c>
      <c r="Q739" s="68"/>
      <c r="R739" s="28" t="s">
        <v>2546</v>
      </c>
      <c r="S739" s="24">
        <v>1000</v>
      </c>
      <c r="T739" s="371">
        <v>47.61904761904762</v>
      </c>
      <c r="U739" s="371">
        <v>42</v>
      </c>
      <c r="V739" s="371">
        <v>42</v>
      </c>
      <c r="W739" s="375"/>
      <c r="X739" s="25">
        <f t="shared" si="100"/>
        <v>43.873015873015873</v>
      </c>
      <c r="Y739" s="376">
        <f t="shared" si="101"/>
        <v>3.0467372134038804E-2</v>
      </c>
      <c r="Z739" s="665"/>
      <c r="AA739" s="672"/>
      <c r="AB739" s="672"/>
    </row>
    <row r="740" spans="1:28" s="7" customFormat="1" ht="14.45" customHeight="1" x14ac:dyDescent="0.2">
      <c r="A740" s="260"/>
      <c r="B740" s="403"/>
      <c r="C740" s="454"/>
      <c r="D740" s="289"/>
      <c r="E740" s="290"/>
      <c r="F740" s="187"/>
      <c r="G740" s="22"/>
      <c r="H740" s="241">
        <v>92</v>
      </c>
      <c r="I740" s="22" t="s">
        <v>2537</v>
      </c>
      <c r="J740" s="24">
        <v>1000</v>
      </c>
      <c r="K740" s="371">
        <v>31.5</v>
      </c>
      <c r="L740" s="371">
        <v>23.80952380952381</v>
      </c>
      <c r="M740" s="371">
        <v>21</v>
      </c>
      <c r="N740" s="21"/>
      <c r="O740" s="25">
        <f t="shared" si="97"/>
        <v>25.436507936507937</v>
      </c>
      <c r="P740" s="26">
        <f t="shared" si="98"/>
        <v>1.7664241622574958E-2</v>
      </c>
      <c r="Q740" s="68"/>
      <c r="R740" s="28" t="s">
        <v>2547</v>
      </c>
      <c r="S740" s="24">
        <v>1000</v>
      </c>
      <c r="T740" s="371">
        <v>66.666666666666657</v>
      </c>
      <c r="U740" s="371">
        <v>21</v>
      </c>
      <c r="V740" s="371">
        <v>31.5</v>
      </c>
      <c r="W740" s="375"/>
      <c r="X740" s="25">
        <f t="shared" si="100"/>
        <v>39.722222222222221</v>
      </c>
      <c r="Y740" s="376">
        <f t="shared" si="101"/>
        <v>2.7584876543209878E-2</v>
      </c>
      <c r="Z740" s="665"/>
      <c r="AA740" s="672"/>
      <c r="AB740" s="672"/>
    </row>
    <row r="741" spans="1:28" s="7" customFormat="1" ht="14.45" customHeight="1" x14ac:dyDescent="0.2">
      <c r="A741" s="260"/>
      <c r="B741" s="403"/>
      <c r="C741" s="454"/>
      <c r="D741" s="289"/>
      <c r="E741" s="290"/>
      <c r="F741" s="181"/>
      <c r="G741" s="35"/>
      <c r="H741" s="240">
        <v>92</v>
      </c>
      <c r="I741" s="35" t="s">
        <v>2538</v>
      </c>
      <c r="J741" s="34">
        <v>1000</v>
      </c>
      <c r="K741" s="367">
        <v>21</v>
      </c>
      <c r="L741" s="367">
        <v>23.80952380952381</v>
      </c>
      <c r="M741" s="367">
        <v>10.5</v>
      </c>
      <c r="N741" s="36"/>
      <c r="O741" s="37">
        <f t="shared" si="97"/>
        <v>18.436507936507937</v>
      </c>
      <c r="P741" s="38">
        <f t="shared" si="98"/>
        <v>1.2803130511463846E-2</v>
      </c>
      <c r="Q741" s="77"/>
      <c r="R741" s="40" t="s">
        <v>2548</v>
      </c>
      <c r="S741" s="34">
        <v>1000</v>
      </c>
      <c r="T741" s="367">
        <v>57.142857142857139</v>
      </c>
      <c r="U741" s="367">
        <v>84</v>
      </c>
      <c r="V741" s="367">
        <v>73.5</v>
      </c>
      <c r="W741" s="377"/>
      <c r="X741" s="37">
        <f t="shared" si="100"/>
        <v>71.547619047619051</v>
      </c>
      <c r="Y741" s="378">
        <f t="shared" si="101"/>
        <v>4.9685846560846569E-2</v>
      </c>
      <c r="Z741" s="666"/>
      <c r="AA741" s="672"/>
      <c r="AB741" s="672"/>
    </row>
    <row r="742" spans="1:28" s="7" customFormat="1" ht="14.45" customHeight="1" x14ac:dyDescent="0.2">
      <c r="A742" s="260"/>
      <c r="B742" s="403"/>
      <c r="C742" s="454"/>
      <c r="D742" s="289"/>
      <c r="E742" s="290"/>
      <c r="F742" s="187"/>
      <c r="G742" s="22"/>
      <c r="H742" s="241">
        <v>92</v>
      </c>
      <c r="I742" s="22" t="s">
        <v>2539</v>
      </c>
      <c r="J742" s="24">
        <v>1000</v>
      </c>
      <c r="K742" s="371">
        <v>115.5</v>
      </c>
      <c r="L742" s="371">
        <v>90.476190476190467</v>
      </c>
      <c r="M742" s="371">
        <v>99.75</v>
      </c>
      <c r="N742" s="21"/>
      <c r="O742" s="25">
        <f t="shared" si="97"/>
        <v>101.90873015873017</v>
      </c>
      <c r="P742" s="26">
        <f t="shared" si="98"/>
        <v>7.0769951499118175E-2</v>
      </c>
      <c r="Q742" s="68"/>
      <c r="R742" s="28" t="s">
        <v>2549</v>
      </c>
      <c r="S742" s="24">
        <v>1000</v>
      </c>
      <c r="T742" s="371">
        <v>9.5238095238095237</v>
      </c>
      <c r="U742" s="371">
        <v>10.5</v>
      </c>
      <c r="V742" s="371">
        <v>15.75</v>
      </c>
      <c r="W742" s="375"/>
      <c r="X742" s="25">
        <f t="shared" si="100"/>
        <v>11.924603174603176</v>
      </c>
      <c r="Y742" s="376">
        <f t="shared" si="101"/>
        <v>8.280974426807761E-3</v>
      </c>
      <c r="Z742" s="665"/>
      <c r="AA742" s="672"/>
      <c r="AB742" s="672"/>
    </row>
    <row r="743" spans="1:28" s="7" customFormat="1" ht="14.45" customHeight="1" x14ac:dyDescent="0.2">
      <c r="A743" s="260"/>
      <c r="B743" s="403"/>
      <c r="C743" s="454"/>
      <c r="D743" s="289"/>
      <c r="E743" s="290"/>
      <c r="F743" s="187"/>
      <c r="G743" s="22"/>
      <c r="H743" s="241">
        <v>92</v>
      </c>
      <c r="I743" s="22" t="s">
        <v>2540</v>
      </c>
      <c r="J743" s="24">
        <v>1000</v>
      </c>
      <c r="K743" s="371">
        <v>10.5</v>
      </c>
      <c r="L743" s="371">
        <v>9.5238095238095237</v>
      </c>
      <c r="M743" s="371">
        <v>10.5</v>
      </c>
      <c r="N743" s="21"/>
      <c r="O743" s="25">
        <f t="shared" si="97"/>
        <v>10.174603174603176</v>
      </c>
      <c r="P743" s="26">
        <f t="shared" si="98"/>
        <v>7.0656966490299841E-3</v>
      </c>
      <c r="Q743" s="68"/>
      <c r="R743" s="28" t="s">
        <v>2550</v>
      </c>
      <c r="S743" s="24">
        <v>1000</v>
      </c>
      <c r="T743" s="371">
        <v>57.142857142857139</v>
      </c>
      <c r="U743" s="371">
        <v>52.5</v>
      </c>
      <c r="V743" s="371">
        <v>52.5</v>
      </c>
      <c r="W743" s="375"/>
      <c r="X743" s="25">
        <f t="shared" si="100"/>
        <v>54.047619047619044</v>
      </c>
      <c r="Y743" s="376">
        <f t="shared" si="101"/>
        <v>3.7533068783068786E-2</v>
      </c>
      <c r="Z743" s="665"/>
      <c r="AA743" s="672"/>
      <c r="AB743" s="672"/>
    </row>
    <row r="744" spans="1:28" s="7" customFormat="1" ht="14.45" customHeight="1" x14ac:dyDescent="0.2">
      <c r="A744" s="260"/>
      <c r="B744" s="403"/>
      <c r="C744" s="454"/>
      <c r="D744" s="289"/>
      <c r="E744" s="290"/>
      <c r="F744" s="187"/>
      <c r="G744" s="22"/>
      <c r="H744" s="241">
        <v>92</v>
      </c>
      <c r="I744" s="22" t="s">
        <v>2541</v>
      </c>
      <c r="J744" s="24">
        <v>1000</v>
      </c>
      <c r="K744" s="371">
        <v>21</v>
      </c>
      <c r="L744" s="371">
        <v>14.285714285714285</v>
      </c>
      <c r="M744" s="371">
        <v>10.5</v>
      </c>
      <c r="N744" s="21"/>
      <c r="O744" s="25">
        <f t="shared" si="97"/>
        <v>15.261904761904761</v>
      </c>
      <c r="P744" s="26">
        <f t="shared" si="98"/>
        <v>1.0598544973544973E-2</v>
      </c>
      <c r="Q744" s="68"/>
      <c r="R744" s="28" t="s">
        <v>2551</v>
      </c>
      <c r="S744" s="24">
        <v>1000</v>
      </c>
      <c r="T744" s="371">
        <v>85.714285714285708</v>
      </c>
      <c r="U744" s="371">
        <v>84</v>
      </c>
      <c r="V744" s="371">
        <v>84</v>
      </c>
      <c r="W744" s="375"/>
      <c r="X744" s="25">
        <f t="shared" si="100"/>
        <v>84.571428571428569</v>
      </c>
      <c r="Y744" s="376">
        <f t="shared" si="101"/>
        <v>5.8730158730158737E-2</v>
      </c>
      <c r="Z744" s="665"/>
      <c r="AA744" s="672"/>
      <c r="AB744" s="672"/>
    </row>
    <row r="745" spans="1:28" s="7" customFormat="1" ht="14.45" customHeight="1" x14ac:dyDescent="0.2">
      <c r="A745" s="260"/>
      <c r="B745" s="403"/>
      <c r="C745" s="454"/>
      <c r="D745" s="289"/>
      <c r="E745" s="290"/>
      <c r="F745" s="187"/>
      <c r="G745" s="22"/>
      <c r="H745" s="241">
        <v>92</v>
      </c>
      <c r="I745" s="22" t="s">
        <v>2542</v>
      </c>
      <c r="J745" s="24">
        <v>1000</v>
      </c>
      <c r="K745" s="371">
        <v>94.5</v>
      </c>
      <c r="L745" s="371">
        <v>52.38095238095238</v>
      </c>
      <c r="M745" s="371">
        <v>63</v>
      </c>
      <c r="N745" s="21"/>
      <c r="O745" s="25">
        <f t="shared" si="97"/>
        <v>69.960317460317455</v>
      </c>
      <c r="P745" s="26">
        <f t="shared" si="98"/>
        <v>4.8583553791887127E-2</v>
      </c>
      <c r="Q745" s="68"/>
      <c r="R745" s="28" t="s">
        <v>2552</v>
      </c>
      <c r="S745" s="24">
        <v>1000</v>
      </c>
      <c r="T745" s="371">
        <v>33.333333333333329</v>
      </c>
      <c r="U745" s="371">
        <v>26.25</v>
      </c>
      <c r="V745" s="371">
        <v>31.5</v>
      </c>
      <c r="W745" s="375"/>
      <c r="X745" s="25">
        <f t="shared" si="100"/>
        <v>30.361111111111111</v>
      </c>
      <c r="Y745" s="376">
        <f t="shared" si="101"/>
        <v>2.1084104938271606E-2</v>
      </c>
      <c r="Z745" s="665"/>
      <c r="AA745" s="672"/>
      <c r="AB745" s="672"/>
    </row>
    <row r="746" spans="1:28" s="7" customFormat="1" ht="14.45" customHeight="1" x14ac:dyDescent="0.2">
      <c r="A746" s="260"/>
      <c r="B746" s="403"/>
      <c r="C746" s="454"/>
      <c r="D746" s="289"/>
      <c r="E746" s="290"/>
      <c r="F746" s="187"/>
      <c r="G746" s="22"/>
      <c r="H746" s="241">
        <v>92</v>
      </c>
      <c r="I746" s="22" t="s">
        <v>2543</v>
      </c>
      <c r="J746" s="24">
        <v>1000</v>
      </c>
      <c r="K746" s="371">
        <v>0</v>
      </c>
      <c r="L746" s="371">
        <v>0</v>
      </c>
      <c r="M746" s="371">
        <v>0</v>
      </c>
      <c r="N746" s="21"/>
      <c r="O746" s="25">
        <f t="shared" si="97"/>
        <v>0</v>
      </c>
      <c r="P746" s="26">
        <f t="shared" si="98"/>
        <v>0</v>
      </c>
      <c r="Q746" s="68"/>
      <c r="R746" s="28" t="s">
        <v>2553</v>
      </c>
      <c r="S746" s="24">
        <v>1000</v>
      </c>
      <c r="T746" s="371">
        <v>19.047619047619047</v>
      </c>
      <c r="U746" s="371">
        <v>15.75</v>
      </c>
      <c r="V746" s="371">
        <v>10.5</v>
      </c>
      <c r="W746" s="375"/>
      <c r="X746" s="25">
        <f t="shared" si="100"/>
        <v>15.09920634920635</v>
      </c>
      <c r="Y746" s="376">
        <f t="shared" si="101"/>
        <v>1.0485559964726632E-2</v>
      </c>
      <c r="Z746" s="665"/>
      <c r="AA746" s="672"/>
      <c r="AB746" s="672"/>
    </row>
    <row r="747" spans="1:28" s="7" customFormat="1" ht="14.45" customHeight="1" thickBot="1" x14ac:dyDescent="0.25">
      <c r="A747" s="256"/>
      <c r="B747" s="408"/>
      <c r="C747" s="447"/>
      <c r="D747" s="282"/>
      <c r="E747" s="312"/>
      <c r="F747" s="191"/>
      <c r="G747" s="84"/>
      <c r="H747" s="245">
        <v>92</v>
      </c>
      <c r="I747" s="84" t="s">
        <v>2544</v>
      </c>
      <c r="J747" s="83">
        <v>1000</v>
      </c>
      <c r="K747" s="554">
        <v>0</v>
      </c>
      <c r="L747" s="554">
        <v>0</v>
      </c>
      <c r="M747" s="554">
        <v>0</v>
      </c>
      <c r="N747" s="85"/>
      <c r="O747" s="86">
        <f t="shared" si="97"/>
        <v>0</v>
      </c>
      <c r="P747" s="87">
        <f t="shared" si="98"/>
        <v>0</v>
      </c>
      <c r="Q747" s="105"/>
      <c r="R747" s="89" t="s">
        <v>2554</v>
      </c>
      <c r="S747" s="83">
        <v>1000</v>
      </c>
      <c r="T747" s="554">
        <v>9.5238095238095237</v>
      </c>
      <c r="U747" s="554">
        <v>31.5</v>
      </c>
      <c r="V747" s="554">
        <v>21</v>
      </c>
      <c r="W747" s="341"/>
      <c r="X747" s="86">
        <f t="shared" si="100"/>
        <v>20.674603174603174</v>
      </c>
      <c r="Y747" s="342">
        <f t="shared" si="101"/>
        <v>1.4357363315696651E-2</v>
      </c>
      <c r="Z747" s="510"/>
      <c r="AA747" s="674"/>
      <c r="AB747" s="674"/>
    </row>
    <row r="748" spans="1:28" s="7" customFormat="1" ht="14.45" customHeight="1" x14ac:dyDescent="0.2">
      <c r="A748" s="260">
        <v>43033</v>
      </c>
      <c r="B748" s="403">
        <v>0.6333333333333333</v>
      </c>
      <c r="C748" s="454">
        <v>3</v>
      </c>
      <c r="D748" s="263">
        <f>(MAX(K748:M748))/J748/1.44</f>
        <v>0.16861979166666669</v>
      </c>
      <c r="E748" s="264"/>
      <c r="F748" s="181" t="s">
        <v>569</v>
      </c>
      <c r="G748" s="35" t="s">
        <v>3136</v>
      </c>
      <c r="H748" s="240">
        <v>93</v>
      </c>
      <c r="I748" s="35" t="s">
        <v>685</v>
      </c>
      <c r="J748" s="34">
        <v>160</v>
      </c>
      <c r="K748" s="367">
        <v>38.85</v>
      </c>
      <c r="L748" s="367">
        <v>17.142857142857142</v>
      </c>
      <c r="M748" s="367">
        <v>38.85</v>
      </c>
      <c r="N748" s="36" t="s">
        <v>4113</v>
      </c>
      <c r="O748" s="37">
        <f t="shared" si="97"/>
        <v>31.614285714285717</v>
      </c>
      <c r="P748" s="38">
        <f t="shared" si="98"/>
        <v>0.13721478174603177</v>
      </c>
      <c r="Q748" s="77"/>
      <c r="R748" s="40"/>
      <c r="S748" s="34"/>
      <c r="T748" s="367"/>
      <c r="U748" s="367"/>
      <c r="V748" s="367"/>
      <c r="W748" s="36"/>
      <c r="X748" s="37"/>
      <c r="Y748" s="38"/>
      <c r="Z748" s="645"/>
      <c r="AA748" s="672">
        <f>P748+Y748</f>
        <v>0.13721478174603177</v>
      </c>
      <c r="AB748" s="672">
        <f t="shared" si="99"/>
        <v>91.800347222222214</v>
      </c>
    </row>
    <row r="749" spans="1:28" s="7" customFormat="1" ht="13.9" customHeight="1" x14ac:dyDescent="0.2">
      <c r="A749" s="424"/>
      <c r="B749" s="415"/>
      <c r="C749" s="448"/>
      <c r="D749" s="266"/>
      <c r="E749" s="266"/>
      <c r="F749" s="181"/>
      <c r="G749" s="35"/>
      <c r="H749" s="240">
        <v>93</v>
      </c>
      <c r="I749" s="35" t="s">
        <v>2745</v>
      </c>
      <c r="J749" s="34">
        <v>160</v>
      </c>
      <c r="K749" s="367">
        <v>0</v>
      </c>
      <c r="L749" s="367">
        <v>0</v>
      </c>
      <c r="M749" s="367">
        <v>0</v>
      </c>
      <c r="N749" s="36"/>
      <c r="O749" s="37">
        <f t="shared" si="97"/>
        <v>0</v>
      </c>
      <c r="P749" s="38">
        <f t="shared" si="98"/>
        <v>0</v>
      </c>
      <c r="Q749" s="38"/>
      <c r="R749" s="40"/>
      <c r="S749" s="34"/>
      <c r="T749" s="367"/>
      <c r="U749" s="367"/>
      <c r="V749" s="367"/>
      <c r="W749" s="36"/>
      <c r="X749" s="37"/>
      <c r="Y749" s="38"/>
      <c r="Z749" s="645"/>
      <c r="AA749" s="672"/>
      <c r="AB749" s="672"/>
    </row>
    <row r="750" spans="1:28" s="7" customFormat="1" ht="13.9" customHeight="1" x14ac:dyDescent="0.2">
      <c r="A750" s="424"/>
      <c r="B750" s="415"/>
      <c r="C750" s="448"/>
      <c r="D750" s="266"/>
      <c r="E750" s="266"/>
      <c r="F750" s="187"/>
      <c r="G750" s="22"/>
      <c r="H750" s="241">
        <v>93</v>
      </c>
      <c r="I750" s="22" t="s">
        <v>2413</v>
      </c>
      <c r="J750" s="34">
        <v>160</v>
      </c>
      <c r="K750" s="371">
        <v>0</v>
      </c>
      <c r="L750" s="371">
        <v>16.19047619047619</v>
      </c>
      <c r="M750" s="371">
        <v>36.75</v>
      </c>
      <c r="N750" s="21"/>
      <c r="O750" s="25">
        <f t="shared" si="97"/>
        <v>17.646825396825395</v>
      </c>
      <c r="P750" s="26">
        <f t="shared" si="98"/>
        <v>7.659212411816578E-2</v>
      </c>
      <c r="Q750" s="26"/>
      <c r="R750" s="28"/>
      <c r="S750" s="24"/>
      <c r="T750" s="371"/>
      <c r="U750" s="371"/>
      <c r="V750" s="371"/>
      <c r="W750" s="21"/>
      <c r="X750" s="25"/>
      <c r="Y750" s="26"/>
      <c r="Z750" s="428"/>
      <c r="AA750" s="672"/>
      <c r="AB750" s="672"/>
    </row>
    <row r="751" spans="1:28" s="7" customFormat="1" ht="13.9" customHeight="1" x14ac:dyDescent="0.2">
      <c r="A751" s="424"/>
      <c r="B751" s="415"/>
      <c r="C751" s="448"/>
      <c r="D751" s="266"/>
      <c r="E751" s="266"/>
      <c r="F751" s="192"/>
      <c r="G751" s="128"/>
      <c r="H751" s="244">
        <v>93</v>
      </c>
      <c r="I751" s="128" t="s">
        <v>2415</v>
      </c>
      <c r="J751" s="131">
        <v>160</v>
      </c>
      <c r="K751" s="548">
        <v>0</v>
      </c>
      <c r="L751" s="548">
        <v>0</v>
      </c>
      <c r="M751" s="548">
        <v>1.05</v>
      </c>
      <c r="N751" s="123"/>
      <c r="O751" s="25">
        <f t="shared" si="97"/>
        <v>0.35000000000000003</v>
      </c>
      <c r="P751" s="26">
        <f t="shared" si="98"/>
        <v>1.5190972222222225E-3</v>
      </c>
      <c r="Q751" s="125"/>
      <c r="R751" s="126"/>
      <c r="S751" s="121"/>
      <c r="T751" s="548"/>
      <c r="U751" s="548"/>
      <c r="V751" s="548"/>
      <c r="W751" s="123"/>
      <c r="X751" s="124"/>
      <c r="Y751" s="125"/>
      <c r="Z751" s="634"/>
      <c r="AA751" s="672"/>
      <c r="AB751" s="672"/>
    </row>
    <row r="752" spans="1:28" s="7" customFormat="1" ht="13.9" customHeight="1" thickBot="1" x14ac:dyDescent="0.25">
      <c r="A752" s="320"/>
      <c r="B752" s="409"/>
      <c r="C752" s="449"/>
      <c r="D752" s="268"/>
      <c r="E752" s="269"/>
      <c r="F752" s="189"/>
      <c r="G752" s="76"/>
      <c r="H752" s="242">
        <v>93</v>
      </c>
      <c r="I752" s="76" t="s">
        <v>2414</v>
      </c>
      <c r="J752" s="70">
        <v>160</v>
      </c>
      <c r="K752" s="559">
        <v>48.300000000000004</v>
      </c>
      <c r="L752" s="559">
        <v>0.95238095238095233</v>
      </c>
      <c r="M752" s="559">
        <v>0</v>
      </c>
      <c r="N752" s="72"/>
      <c r="O752" s="73">
        <f t="shared" si="97"/>
        <v>16.417460317460318</v>
      </c>
      <c r="P752" s="74">
        <f t="shared" si="98"/>
        <v>7.1256338183421516E-2</v>
      </c>
      <c r="Q752" s="74"/>
      <c r="R752" s="75"/>
      <c r="S752" s="70"/>
      <c r="T752" s="559"/>
      <c r="U752" s="559"/>
      <c r="V752" s="559"/>
      <c r="W752" s="72"/>
      <c r="X752" s="73"/>
      <c r="Y752" s="74"/>
      <c r="Z752" s="646"/>
      <c r="AA752" s="672"/>
      <c r="AB752" s="672"/>
    </row>
    <row r="753" spans="1:28" s="7" customFormat="1" ht="13.9" customHeight="1" x14ac:dyDescent="0.2">
      <c r="A753" s="260">
        <v>43028</v>
      </c>
      <c r="B753" s="403">
        <v>0.56944444444444442</v>
      </c>
      <c r="C753" s="454">
        <v>2</v>
      </c>
      <c r="D753" s="271">
        <f>(MAX(K753:M753))/J754/1.44</f>
        <v>0.24791666666666667</v>
      </c>
      <c r="E753" s="314"/>
      <c r="F753" s="193" t="s">
        <v>569</v>
      </c>
      <c r="G753" s="113" t="s">
        <v>3136</v>
      </c>
      <c r="H753" s="243">
        <v>94</v>
      </c>
      <c r="I753" s="113" t="s">
        <v>685</v>
      </c>
      <c r="J753" s="369">
        <v>250</v>
      </c>
      <c r="K753" s="565">
        <v>89.25</v>
      </c>
      <c r="L753" s="565">
        <v>37.142857142857139</v>
      </c>
      <c r="M753" s="565">
        <v>56.7</v>
      </c>
      <c r="N753" s="116" t="s">
        <v>4104</v>
      </c>
      <c r="O753" s="117">
        <f t="shared" si="97"/>
        <v>61.030952380952385</v>
      </c>
      <c r="P753" s="118">
        <f>O753/J754/1.44</f>
        <v>0.16953042328042331</v>
      </c>
      <c r="Q753" s="118"/>
      <c r="R753" s="120"/>
      <c r="S753" s="115"/>
      <c r="T753" s="565"/>
      <c r="U753" s="565"/>
      <c r="V753" s="565"/>
      <c r="W753" s="116"/>
      <c r="X753" s="117"/>
      <c r="Y753" s="118"/>
      <c r="Z753" s="636"/>
      <c r="AA753" s="671">
        <f t="shared" ref="AA753:AA756" si="102">P753+Y753</f>
        <v>0.16953042328042331</v>
      </c>
      <c r="AB753" s="671">
        <f t="shared" si="99"/>
        <v>138.06556712962961</v>
      </c>
    </row>
    <row r="754" spans="1:28" s="7" customFormat="1" ht="13.9" customHeight="1" x14ac:dyDescent="0.2">
      <c r="A754" s="295"/>
      <c r="B754" s="403"/>
      <c r="C754" s="448"/>
      <c r="D754" s="331"/>
      <c r="E754" s="350"/>
      <c r="F754" s="336"/>
      <c r="G754" s="132"/>
      <c r="H754" s="247">
        <v>94</v>
      </c>
      <c r="I754" s="22" t="s">
        <v>2416</v>
      </c>
      <c r="J754" s="131">
        <v>250</v>
      </c>
      <c r="K754" s="618">
        <v>0</v>
      </c>
      <c r="L754" s="618">
        <v>0</v>
      </c>
      <c r="M754" s="618">
        <v>0</v>
      </c>
      <c r="N754" s="133"/>
      <c r="O754" s="25">
        <f t="shared" si="97"/>
        <v>0</v>
      </c>
      <c r="P754" s="26">
        <f t="shared" si="98"/>
        <v>0</v>
      </c>
      <c r="Q754" s="135"/>
      <c r="R754" s="28"/>
      <c r="S754" s="131"/>
      <c r="T754" s="618"/>
      <c r="U754" s="618"/>
      <c r="V754" s="618"/>
      <c r="W754" s="133"/>
      <c r="X754" s="25"/>
      <c r="Y754" s="26"/>
      <c r="Z754" s="634"/>
      <c r="AA754" s="672"/>
      <c r="AB754" s="672"/>
    </row>
    <row r="755" spans="1:28" s="7" customFormat="1" ht="13.9" customHeight="1" thickBot="1" x14ac:dyDescent="0.25">
      <c r="A755" s="379"/>
      <c r="B755" s="408"/>
      <c r="C755" s="458"/>
      <c r="D755" s="276"/>
      <c r="E755" s="283"/>
      <c r="F755" s="189"/>
      <c r="G755" s="76"/>
      <c r="H755" s="242">
        <v>94</v>
      </c>
      <c r="I755" s="76" t="s">
        <v>2417</v>
      </c>
      <c r="J755" s="70">
        <v>250</v>
      </c>
      <c r="K755" s="559">
        <v>89.25</v>
      </c>
      <c r="L755" s="559">
        <v>37.142857142857139</v>
      </c>
      <c r="M755" s="559">
        <v>56.7</v>
      </c>
      <c r="N755" s="72"/>
      <c r="O755" s="73">
        <f t="shared" si="97"/>
        <v>61.030952380952385</v>
      </c>
      <c r="P755" s="87">
        <f t="shared" si="98"/>
        <v>0.16953042328042331</v>
      </c>
      <c r="Q755" s="74"/>
      <c r="R755" s="75"/>
      <c r="S755" s="70"/>
      <c r="T755" s="559"/>
      <c r="U755" s="559"/>
      <c r="V755" s="559"/>
      <c r="W755" s="72"/>
      <c r="X755" s="73"/>
      <c r="Y755" s="74"/>
      <c r="Z755" s="646"/>
      <c r="AA755" s="674"/>
      <c r="AB755" s="674"/>
    </row>
    <row r="756" spans="1:28" s="7" customFormat="1" ht="13.9" customHeight="1" x14ac:dyDescent="0.2">
      <c r="A756" s="260">
        <v>43035</v>
      </c>
      <c r="B756" s="403">
        <v>0.47916666666666669</v>
      </c>
      <c r="C756" s="454">
        <v>1</v>
      </c>
      <c r="D756" s="291">
        <f>(MAX(K756:M756))/J756/1.44</f>
        <v>5.8333333333333345E-3</v>
      </c>
      <c r="E756" s="272">
        <f>(MAX(T756:V756))/S756/1.44</f>
        <v>5.2500000000000012E-2</v>
      </c>
      <c r="F756" s="193" t="s">
        <v>1909</v>
      </c>
      <c r="G756" s="113" t="s">
        <v>3136</v>
      </c>
      <c r="H756" s="243">
        <v>95</v>
      </c>
      <c r="I756" s="113" t="s">
        <v>685</v>
      </c>
      <c r="J756" s="369">
        <v>250</v>
      </c>
      <c r="K756" s="565">
        <v>2.1</v>
      </c>
      <c r="L756" s="565">
        <v>0</v>
      </c>
      <c r="M756" s="565">
        <v>0</v>
      </c>
      <c r="N756" s="116" t="s">
        <v>3833</v>
      </c>
      <c r="O756" s="117">
        <f t="shared" ref="O756:O761" si="103">(K756+L756+M756)/3</f>
        <v>0.70000000000000007</v>
      </c>
      <c r="P756" s="118">
        <f>O756/J756/1.44</f>
        <v>1.9444444444444448E-3</v>
      </c>
      <c r="Q756" s="118"/>
      <c r="R756" s="113" t="s">
        <v>686</v>
      </c>
      <c r="S756" s="369">
        <v>250</v>
      </c>
      <c r="T756" s="565">
        <v>15.238095238095237</v>
      </c>
      <c r="U756" s="565">
        <v>18.900000000000002</v>
      </c>
      <c r="V756" s="565">
        <v>10.5</v>
      </c>
      <c r="W756" s="116" t="s">
        <v>3880</v>
      </c>
      <c r="X756" s="117">
        <f t="shared" ref="X756:X758" si="104">(T756+U756+V756)/3</f>
        <v>14.87936507936508</v>
      </c>
      <c r="Y756" s="118">
        <f t="shared" ref="Y756:Y758" si="105">X756/S756/1.44</f>
        <v>4.1331569664902999E-2</v>
      </c>
      <c r="Z756" s="636"/>
      <c r="AA756" s="672">
        <f t="shared" si="102"/>
        <v>4.3276014109347442E-2</v>
      </c>
      <c r="AB756" s="672">
        <f t="shared" si="99"/>
        <v>318.11072530864192</v>
      </c>
    </row>
    <row r="757" spans="1:28" s="7" customFormat="1" ht="13.9" customHeight="1" x14ac:dyDescent="0.2">
      <c r="A757" s="295"/>
      <c r="B757" s="403"/>
      <c r="C757" s="448"/>
      <c r="D757" s="331"/>
      <c r="E757" s="350"/>
      <c r="F757" s="336"/>
      <c r="G757" s="132"/>
      <c r="H757" s="247">
        <v>95</v>
      </c>
      <c r="I757" s="22" t="s">
        <v>4114</v>
      </c>
      <c r="J757" s="131">
        <v>250</v>
      </c>
      <c r="K757" s="618">
        <v>2.1</v>
      </c>
      <c r="L757" s="618">
        <v>0</v>
      </c>
      <c r="M757" s="618">
        <v>0</v>
      </c>
      <c r="N757" s="133"/>
      <c r="O757" s="25">
        <f t="shared" si="103"/>
        <v>0.70000000000000007</v>
      </c>
      <c r="P757" s="26">
        <f t="shared" ref="P757:P758" si="106">O757/J757/1.44</f>
        <v>1.9444444444444448E-3</v>
      </c>
      <c r="Q757" s="135"/>
      <c r="R757" s="22" t="s">
        <v>4114</v>
      </c>
      <c r="S757" s="131">
        <v>250</v>
      </c>
      <c r="T757" s="618">
        <v>0.95238095238095233</v>
      </c>
      <c r="U757" s="618">
        <v>18.900000000000002</v>
      </c>
      <c r="V757" s="618">
        <v>4.2</v>
      </c>
      <c r="W757" s="133"/>
      <c r="X757" s="25">
        <f t="shared" si="104"/>
        <v>8.0174603174603174</v>
      </c>
      <c r="Y757" s="26">
        <f t="shared" si="105"/>
        <v>2.2270723104056436E-2</v>
      </c>
      <c r="Z757" s="634"/>
      <c r="AA757" s="672"/>
      <c r="AB757" s="672"/>
    </row>
    <row r="758" spans="1:28" s="7" customFormat="1" ht="13.9" customHeight="1" thickBot="1" x14ac:dyDescent="0.25">
      <c r="A758" s="379"/>
      <c r="B758" s="408"/>
      <c r="C758" s="458"/>
      <c r="D758" s="276"/>
      <c r="E758" s="283"/>
      <c r="F758" s="189"/>
      <c r="G758" s="76"/>
      <c r="H758" s="242">
        <v>95</v>
      </c>
      <c r="I758" s="76" t="s">
        <v>3133</v>
      </c>
      <c r="J758" s="70">
        <v>250</v>
      </c>
      <c r="K758" s="559">
        <v>0</v>
      </c>
      <c r="L758" s="559">
        <v>0</v>
      </c>
      <c r="M758" s="559">
        <v>0</v>
      </c>
      <c r="N758" s="72"/>
      <c r="O758" s="73">
        <f t="shared" si="103"/>
        <v>0</v>
      </c>
      <c r="P758" s="87">
        <f t="shared" si="106"/>
        <v>0</v>
      </c>
      <c r="Q758" s="74"/>
      <c r="R758" s="75" t="s">
        <v>4115</v>
      </c>
      <c r="S758" s="70">
        <v>250</v>
      </c>
      <c r="T758" s="559">
        <v>14.285714285714285</v>
      </c>
      <c r="U758" s="559">
        <v>0</v>
      </c>
      <c r="V758" s="559">
        <v>6.3000000000000007</v>
      </c>
      <c r="W758" s="72"/>
      <c r="X758" s="37">
        <f t="shared" si="104"/>
        <v>6.8619047619047615</v>
      </c>
      <c r="Y758" s="38">
        <f t="shared" si="105"/>
        <v>1.906084656084656E-2</v>
      </c>
      <c r="Z758" s="646"/>
      <c r="AA758" s="672"/>
      <c r="AB758" s="672"/>
    </row>
    <row r="759" spans="1:28" s="7" customFormat="1" ht="13.9" customHeight="1" x14ac:dyDescent="0.2">
      <c r="A759" s="260">
        <v>43070</v>
      </c>
      <c r="B759" s="403">
        <v>0.81944444444444453</v>
      </c>
      <c r="C759" s="454">
        <v>-6</v>
      </c>
      <c r="D759" s="271">
        <f>(MAX(K759:M759))/J760/1.44</f>
        <v>6.5625000000000015E-3</v>
      </c>
      <c r="E759" s="272">
        <f>(MAX(T759:V759))/S759/1.44</f>
        <v>1.984126984126984E-3</v>
      </c>
      <c r="F759" s="193" t="s">
        <v>1909</v>
      </c>
      <c r="G759" s="113" t="s">
        <v>3136</v>
      </c>
      <c r="H759" s="243">
        <v>96</v>
      </c>
      <c r="I759" s="113" t="s">
        <v>685</v>
      </c>
      <c r="J759" s="369">
        <v>1000</v>
      </c>
      <c r="K759" s="565">
        <v>6.3000000000000007</v>
      </c>
      <c r="L759" s="565">
        <v>7.6190476190476186</v>
      </c>
      <c r="M759" s="565">
        <v>9.4500000000000011</v>
      </c>
      <c r="N759" s="116" t="s">
        <v>3981</v>
      </c>
      <c r="O759" s="117">
        <f t="shared" si="103"/>
        <v>7.7896825396825404</v>
      </c>
      <c r="P759" s="118">
        <f>O759/J760/1.44</f>
        <v>5.4095017636684312E-3</v>
      </c>
      <c r="Q759" s="118"/>
      <c r="R759" s="113" t="s">
        <v>686</v>
      </c>
      <c r="S759" s="369">
        <v>1000</v>
      </c>
      <c r="T759" s="565">
        <v>2.8571428571428572</v>
      </c>
      <c r="U759" s="565">
        <v>2.1</v>
      </c>
      <c r="V759" s="565">
        <v>2.1</v>
      </c>
      <c r="W759" s="116" t="s">
        <v>3882</v>
      </c>
      <c r="X759" s="117">
        <f t="shared" ref="X759:X761" si="107">(T759+U759+V759)/3</f>
        <v>2.3523809523809525</v>
      </c>
      <c r="Y759" s="118">
        <f t="shared" ref="Y759:Y761" si="108">X759/S759/1.44</f>
        <v>1.6335978835978838E-3</v>
      </c>
      <c r="Z759" s="636"/>
      <c r="AA759" s="671">
        <f t="shared" ref="AA759" si="109">P759+Y759</f>
        <v>7.0430996472663149E-3</v>
      </c>
      <c r="AB759" s="671">
        <f t="shared" si="99"/>
        <v>1320.6326774691358</v>
      </c>
    </row>
    <row r="760" spans="1:28" s="7" customFormat="1" ht="13.9" customHeight="1" x14ac:dyDescent="0.2">
      <c r="A760" s="295"/>
      <c r="B760" s="403"/>
      <c r="C760" s="448"/>
      <c r="D760" s="331"/>
      <c r="E760" s="350"/>
      <c r="F760" s="336"/>
      <c r="G760" s="132"/>
      <c r="H760" s="247">
        <v>96</v>
      </c>
      <c r="I760" s="22" t="s">
        <v>4524</v>
      </c>
      <c r="J760" s="131">
        <v>1000</v>
      </c>
      <c r="K760" s="618">
        <v>0</v>
      </c>
      <c r="L760" s="618">
        <v>0</v>
      </c>
      <c r="M760" s="618">
        <v>0</v>
      </c>
      <c r="N760" s="133"/>
      <c r="O760" s="25">
        <f t="shared" si="103"/>
        <v>0</v>
      </c>
      <c r="P760" s="26">
        <f t="shared" ref="P760:P761" si="110">O760/J760/1.44</f>
        <v>0</v>
      </c>
      <c r="Q760" s="135"/>
      <c r="R760" s="22" t="s">
        <v>4524</v>
      </c>
      <c r="S760" s="131">
        <v>1000</v>
      </c>
      <c r="T760" s="618">
        <v>0</v>
      </c>
      <c r="U760" s="618">
        <v>0</v>
      </c>
      <c r="V760" s="618">
        <v>0</v>
      </c>
      <c r="W760" s="133"/>
      <c r="X760" s="25">
        <f t="shared" si="107"/>
        <v>0</v>
      </c>
      <c r="Y760" s="26">
        <f t="shared" si="108"/>
        <v>0</v>
      </c>
      <c r="Z760" s="634"/>
      <c r="AA760" s="672"/>
      <c r="AB760" s="672"/>
    </row>
    <row r="761" spans="1:28" s="7" customFormat="1" ht="13.9" customHeight="1" thickBot="1" x14ac:dyDescent="0.25">
      <c r="A761" s="379"/>
      <c r="B761" s="408"/>
      <c r="C761" s="458"/>
      <c r="D761" s="276"/>
      <c r="E761" s="283"/>
      <c r="F761" s="189"/>
      <c r="G761" s="76"/>
      <c r="H761" s="242">
        <v>96</v>
      </c>
      <c r="I761" s="76" t="s">
        <v>4525</v>
      </c>
      <c r="J761" s="70">
        <v>1000</v>
      </c>
      <c r="K761" s="559">
        <v>6.3000000000000007</v>
      </c>
      <c r="L761" s="559">
        <v>7.6190476190476186</v>
      </c>
      <c r="M761" s="559">
        <v>9.4500000000000011</v>
      </c>
      <c r="N761" s="72"/>
      <c r="O761" s="73">
        <f t="shared" si="103"/>
        <v>7.7896825396825404</v>
      </c>
      <c r="P761" s="87">
        <f t="shared" si="110"/>
        <v>5.4095017636684312E-3</v>
      </c>
      <c r="Q761" s="74"/>
      <c r="R761" s="75" t="s">
        <v>4525</v>
      </c>
      <c r="S761" s="70">
        <v>1000</v>
      </c>
      <c r="T761" s="559">
        <v>2.8571428571428572</v>
      </c>
      <c r="U761" s="559">
        <v>2.1</v>
      </c>
      <c r="V761" s="559">
        <v>2.1</v>
      </c>
      <c r="W761" s="72"/>
      <c r="X761" s="37">
        <f t="shared" si="107"/>
        <v>2.3523809523809525</v>
      </c>
      <c r="Y761" s="38">
        <f t="shared" si="108"/>
        <v>1.6335978835978838E-3</v>
      </c>
      <c r="Z761" s="646"/>
      <c r="AA761" s="674"/>
      <c r="AB761" s="674"/>
    </row>
    <row r="762" spans="1:28" s="7" customFormat="1" ht="13.9" customHeight="1" x14ac:dyDescent="0.2">
      <c r="A762" s="260">
        <v>43048</v>
      </c>
      <c r="B762" s="403">
        <v>0.80555555555555547</v>
      </c>
      <c r="C762" s="454">
        <v>-1</v>
      </c>
      <c r="D762" s="291">
        <f>(MAX(K762:M762))/J762/1.44</f>
        <v>0</v>
      </c>
      <c r="E762" s="272">
        <f>(MAX(T762:V762))/S762/1.44</f>
        <v>0.25885416666666672</v>
      </c>
      <c r="F762" s="193" t="s">
        <v>1269</v>
      </c>
      <c r="G762" s="113" t="s">
        <v>3136</v>
      </c>
      <c r="H762" s="243">
        <v>99</v>
      </c>
      <c r="I762" s="113" t="s">
        <v>3766</v>
      </c>
      <c r="J762" s="115">
        <v>1000</v>
      </c>
      <c r="K762" s="565">
        <v>0</v>
      </c>
      <c r="L762" s="565">
        <v>0</v>
      </c>
      <c r="M762" s="565">
        <v>0</v>
      </c>
      <c r="N762" s="116"/>
      <c r="O762" s="117">
        <f t="shared" ref="O762:O770" si="111">(K762+L762+M762)/3</f>
        <v>0</v>
      </c>
      <c r="P762" s="118">
        <f t="shared" ref="P762:P770" si="112">O762/J762/1.44</f>
        <v>0</v>
      </c>
      <c r="Q762" s="118"/>
      <c r="R762" s="120" t="s">
        <v>686</v>
      </c>
      <c r="S762" s="115">
        <v>1000</v>
      </c>
      <c r="T762" s="565">
        <v>293.33333333333331</v>
      </c>
      <c r="U762" s="565">
        <v>344.40000000000003</v>
      </c>
      <c r="V762" s="565">
        <v>372.75</v>
      </c>
      <c r="W762" s="116" t="s">
        <v>3831</v>
      </c>
      <c r="X762" s="117">
        <f>(T762+U762+V762)/3</f>
        <v>336.82777777777778</v>
      </c>
      <c r="Y762" s="118">
        <f>X762/S762/1.44</f>
        <v>0.2339081790123457</v>
      </c>
      <c r="Z762" s="636"/>
      <c r="AA762" s="672">
        <f>P762+Y762</f>
        <v>0.2339081790123457</v>
      </c>
      <c r="AB762" s="672">
        <f t="shared" si="99"/>
        <v>1018.9021219135801</v>
      </c>
    </row>
    <row r="763" spans="1:28" s="7" customFormat="1" ht="13.9" customHeight="1" x14ac:dyDescent="0.2">
      <c r="A763" s="335"/>
      <c r="B763" s="403"/>
      <c r="C763" s="461"/>
      <c r="D763" s="331"/>
      <c r="E763" s="306"/>
      <c r="F763" s="187"/>
      <c r="G763" s="22"/>
      <c r="H763" s="240">
        <v>99</v>
      </c>
      <c r="I763" s="35" t="s">
        <v>4430</v>
      </c>
      <c r="J763" s="34">
        <v>1000</v>
      </c>
      <c r="K763" s="367">
        <v>10.5</v>
      </c>
      <c r="L763" s="367">
        <v>7.6190476190476186</v>
      </c>
      <c r="M763" s="367">
        <v>5.25</v>
      </c>
      <c r="N763" s="36"/>
      <c r="O763" s="37">
        <f t="shared" si="111"/>
        <v>7.7896825396825404</v>
      </c>
      <c r="P763" s="38">
        <f t="shared" si="112"/>
        <v>5.4095017636684312E-3</v>
      </c>
      <c r="Q763" s="38"/>
      <c r="R763" s="35" t="s">
        <v>4420</v>
      </c>
      <c r="S763" s="34">
        <v>1000</v>
      </c>
      <c r="T763" s="367">
        <v>59.047619047619044</v>
      </c>
      <c r="U763" s="367">
        <v>59.85</v>
      </c>
      <c r="V763" s="367">
        <v>50.400000000000006</v>
      </c>
      <c r="W763" s="36"/>
      <c r="X763" s="37">
        <f>(T763+U763+V763)/3</f>
        <v>56.432539682539677</v>
      </c>
      <c r="Y763" s="38">
        <f t="shared" ref="Y763:Y771" si="113">X763/S763/1.44</f>
        <v>3.9189263668430334E-2</v>
      </c>
      <c r="Z763" s="645"/>
      <c r="AA763" s="672"/>
      <c r="AB763" s="672"/>
    </row>
    <row r="764" spans="1:28" s="7" customFormat="1" ht="13.9" customHeight="1" x14ac:dyDescent="0.2">
      <c r="A764" s="335"/>
      <c r="B764" s="403"/>
      <c r="C764" s="461"/>
      <c r="D764" s="274"/>
      <c r="E764" s="306"/>
      <c r="F764" s="187"/>
      <c r="G764" s="22"/>
      <c r="H764" s="241">
        <v>99</v>
      </c>
      <c r="I764" s="22" t="s">
        <v>4428</v>
      </c>
      <c r="J764" s="24">
        <v>1000</v>
      </c>
      <c r="K764" s="371">
        <v>0</v>
      </c>
      <c r="L764" s="371">
        <v>0</v>
      </c>
      <c r="M764" s="371">
        <v>0</v>
      </c>
      <c r="N764" s="21"/>
      <c r="O764" s="37">
        <f t="shared" si="111"/>
        <v>0</v>
      </c>
      <c r="P764" s="38">
        <f t="shared" si="112"/>
        <v>0</v>
      </c>
      <c r="Q764" s="26"/>
      <c r="R764" s="22" t="s">
        <v>4426</v>
      </c>
      <c r="S764" s="24">
        <v>1000</v>
      </c>
      <c r="T764" s="371">
        <v>24.761904761904759</v>
      </c>
      <c r="U764" s="371">
        <v>13.65</v>
      </c>
      <c r="V764" s="371">
        <v>24.150000000000002</v>
      </c>
      <c r="W764" s="21"/>
      <c r="X764" s="37">
        <f t="shared" ref="X764:X771" si="114">(T764+U764+V764)/3</f>
        <v>20.853968253968251</v>
      </c>
      <c r="Y764" s="38">
        <f t="shared" si="113"/>
        <v>1.4481922398589062E-2</v>
      </c>
      <c r="Z764" s="428"/>
      <c r="AA764" s="672"/>
      <c r="AB764" s="672"/>
    </row>
    <row r="765" spans="1:28" s="7" customFormat="1" ht="13.9" customHeight="1" x14ac:dyDescent="0.2">
      <c r="A765" s="335"/>
      <c r="B765" s="403"/>
      <c r="C765" s="461"/>
      <c r="D765" s="274"/>
      <c r="E765" s="306"/>
      <c r="F765" s="187"/>
      <c r="G765" s="22"/>
      <c r="H765" s="241">
        <v>99</v>
      </c>
      <c r="I765" s="22" t="s">
        <v>4429</v>
      </c>
      <c r="J765" s="24">
        <v>1000</v>
      </c>
      <c r="K765" s="371">
        <v>0</v>
      </c>
      <c r="L765" s="371">
        <v>0</v>
      </c>
      <c r="M765" s="371">
        <v>0</v>
      </c>
      <c r="N765" s="21"/>
      <c r="O765" s="37">
        <f t="shared" si="111"/>
        <v>0</v>
      </c>
      <c r="P765" s="38">
        <f t="shared" si="112"/>
        <v>0</v>
      </c>
      <c r="Q765" s="26"/>
      <c r="R765" s="22" t="s">
        <v>4421</v>
      </c>
      <c r="S765" s="24">
        <v>1000</v>
      </c>
      <c r="T765" s="371">
        <v>32.38095238095238</v>
      </c>
      <c r="U765" s="371">
        <v>58.800000000000004</v>
      </c>
      <c r="V765" s="371">
        <v>39.9</v>
      </c>
      <c r="W765" s="21"/>
      <c r="X765" s="37">
        <f t="shared" si="114"/>
        <v>43.693650793650797</v>
      </c>
      <c r="Y765" s="38">
        <f t="shared" si="113"/>
        <v>3.0342813051146389E-2</v>
      </c>
      <c r="Z765" s="428"/>
      <c r="AA765" s="672"/>
      <c r="AB765" s="672"/>
    </row>
    <row r="766" spans="1:28" s="7" customFormat="1" ht="13.9" customHeight="1" x14ac:dyDescent="0.2">
      <c r="A766" s="335"/>
      <c r="B766" s="403"/>
      <c r="C766" s="461"/>
      <c r="D766" s="274"/>
      <c r="E766" s="306"/>
      <c r="F766" s="187"/>
      <c r="G766" s="22"/>
      <c r="H766" s="241">
        <v>99</v>
      </c>
      <c r="I766" s="22" t="s">
        <v>4427</v>
      </c>
      <c r="J766" s="24">
        <v>1000</v>
      </c>
      <c r="K766" s="371">
        <v>0</v>
      </c>
      <c r="L766" s="371">
        <v>0</v>
      </c>
      <c r="M766" s="371">
        <v>0</v>
      </c>
      <c r="N766" s="21"/>
      <c r="O766" s="37">
        <f t="shared" si="111"/>
        <v>0</v>
      </c>
      <c r="P766" s="38">
        <f t="shared" si="112"/>
        <v>0</v>
      </c>
      <c r="Q766" s="26"/>
      <c r="R766" s="22" t="s">
        <v>4422</v>
      </c>
      <c r="S766" s="24">
        <v>1000</v>
      </c>
      <c r="T766" s="371">
        <v>60.952380952380949</v>
      </c>
      <c r="U766" s="371">
        <v>67.2</v>
      </c>
      <c r="V766" s="371">
        <v>87.15</v>
      </c>
      <c r="W766" s="21"/>
      <c r="X766" s="37">
        <f t="shared" si="114"/>
        <v>71.767460317460319</v>
      </c>
      <c r="Y766" s="38">
        <f t="shared" si="113"/>
        <v>4.9838514109347441E-2</v>
      </c>
      <c r="Z766" s="428"/>
      <c r="AA766" s="672"/>
      <c r="AB766" s="672"/>
    </row>
    <row r="767" spans="1:28" s="7" customFormat="1" ht="13.9" customHeight="1" x14ac:dyDescent="0.2">
      <c r="A767" s="335"/>
      <c r="B767" s="403"/>
      <c r="C767" s="461"/>
      <c r="D767" s="274"/>
      <c r="E767" s="306"/>
      <c r="F767" s="187"/>
      <c r="G767" s="22"/>
      <c r="H767" s="241">
        <v>99</v>
      </c>
      <c r="I767" s="22" t="s">
        <v>4433</v>
      </c>
      <c r="J767" s="24">
        <v>1000</v>
      </c>
      <c r="K767" s="371">
        <v>0</v>
      </c>
      <c r="L767" s="371">
        <v>0</v>
      </c>
      <c r="M767" s="371">
        <v>0</v>
      </c>
      <c r="N767" s="21"/>
      <c r="O767" s="37">
        <f t="shared" si="111"/>
        <v>0</v>
      </c>
      <c r="P767" s="38">
        <f t="shared" si="112"/>
        <v>0</v>
      </c>
      <c r="Q767" s="26"/>
      <c r="R767" s="22" t="s">
        <v>4423</v>
      </c>
      <c r="S767" s="24">
        <v>1000</v>
      </c>
      <c r="T767" s="371">
        <v>46.666666666666664</v>
      </c>
      <c r="U767" s="371">
        <v>45.15</v>
      </c>
      <c r="V767" s="371">
        <v>39.9</v>
      </c>
      <c r="W767" s="21"/>
      <c r="X767" s="37">
        <f t="shared" si="114"/>
        <v>43.905555555555559</v>
      </c>
      <c r="Y767" s="38">
        <f t="shared" si="113"/>
        <v>3.0489969135802472E-2</v>
      </c>
      <c r="Z767" s="428"/>
      <c r="AA767" s="672"/>
      <c r="AB767" s="672"/>
    </row>
    <row r="768" spans="1:28" s="7" customFormat="1" ht="13.9" customHeight="1" x14ac:dyDescent="0.2">
      <c r="A768" s="335"/>
      <c r="B768" s="403"/>
      <c r="C768" s="461"/>
      <c r="D768" s="274"/>
      <c r="E768" s="306"/>
      <c r="F768" s="187"/>
      <c r="G768" s="22"/>
      <c r="H768" s="241">
        <v>99</v>
      </c>
      <c r="I768" s="22" t="s">
        <v>3767</v>
      </c>
      <c r="J768" s="24">
        <v>1000</v>
      </c>
      <c r="K768" s="371">
        <v>0</v>
      </c>
      <c r="L768" s="371">
        <v>0</v>
      </c>
      <c r="M768" s="371">
        <v>0</v>
      </c>
      <c r="N768" s="21"/>
      <c r="O768" s="37">
        <f t="shared" si="111"/>
        <v>0</v>
      </c>
      <c r="P768" s="38">
        <f t="shared" si="112"/>
        <v>0</v>
      </c>
      <c r="Q768" s="26"/>
      <c r="R768" s="22" t="s">
        <v>3767</v>
      </c>
      <c r="S768" s="24">
        <v>1000</v>
      </c>
      <c r="T768" s="371">
        <v>30.476190476190474</v>
      </c>
      <c r="U768" s="371">
        <v>40.950000000000003</v>
      </c>
      <c r="V768" s="371">
        <v>42</v>
      </c>
      <c r="W768" s="21"/>
      <c r="X768" s="37">
        <f t="shared" si="114"/>
        <v>37.808730158730157</v>
      </c>
      <c r="Y768" s="38">
        <f t="shared" si="113"/>
        <v>2.6256062610229277E-2</v>
      </c>
      <c r="Z768" s="428"/>
      <c r="AA768" s="672"/>
      <c r="AB768" s="672"/>
    </row>
    <row r="769" spans="1:28" s="7" customFormat="1" ht="13.9" customHeight="1" x14ac:dyDescent="0.2">
      <c r="A769" s="335"/>
      <c r="B769" s="403"/>
      <c r="C769" s="461"/>
      <c r="D769" s="274"/>
      <c r="E769" s="306"/>
      <c r="F769" s="187"/>
      <c r="G769" s="22"/>
      <c r="H769" s="241">
        <v>99</v>
      </c>
      <c r="I769" s="22" t="s">
        <v>4432</v>
      </c>
      <c r="J769" s="24">
        <v>1000</v>
      </c>
      <c r="K769" s="371">
        <v>0</v>
      </c>
      <c r="L769" s="371">
        <v>0</v>
      </c>
      <c r="M769" s="371">
        <v>0</v>
      </c>
      <c r="N769" s="21"/>
      <c r="O769" s="37">
        <f t="shared" si="111"/>
        <v>0</v>
      </c>
      <c r="P769" s="38">
        <f t="shared" si="112"/>
        <v>0</v>
      </c>
      <c r="Q769" s="26"/>
      <c r="R769" s="22" t="s">
        <v>4424</v>
      </c>
      <c r="S769" s="24">
        <v>1000</v>
      </c>
      <c r="T769" s="371">
        <v>38.095238095238095</v>
      </c>
      <c r="U769" s="371">
        <v>19.95</v>
      </c>
      <c r="V769" s="371">
        <v>29.400000000000002</v>
      </c>
      <c r="W769" s="21"/>
      <c r="X769" s="37">
        <f t="shared" si="114"/>
        <v>29.148412698412699</v>
      </c>
      <c r="Y769" s="38">
        <f t="shared" si="113"/>
        <v>2.0241953262786598E-2</v>
      </c>
      <c r="Z769" s="428"/>
      <c r="AA769" s="672"/>
      <c r="AB769" s="672"/>
    </row>
    <row r="770" spans="1:28" s="7" customFormat="1" ht="13.9" customHeight="1" thickBot="1" x14ac:dyDescent="0.25">
      <c r="A770" s="335"/>
      <c r="B770" s="403"/>
      <c r="C770" s="461"/>
      <c r="D770" s="274"/>
      <c r="E770" s="306"/>
      <c r="F770" s="336"/>
      <c r="G770" s="132"/>
      <c r="H770" s="247">
        <v>99</v>
      </c>
      <c r="I770" s="132" t="s">
        <v>4431</v>
      </c>
      <c r="J770" s="131">
        <v>1000</v>
      </c>
      <c r="K770" s="618">
        <v>0</v>
      </c>
      <c r="L770" s="618">
        <v>0</v>
      </c>
      <c r="M770" s="618">
        <v>0</v>
      </c>
      <c r="N770" s="133"/>
      <c r="O770" s="134">
        <f t="shared" si="111"/>
        <v>0</v>
      </c>
      <c r="P770" s="135">
        <f t="shared" si="112"/>
        <v>0</v>
      </c>
      <c r="Q770" s="135"/>
      <c r="R770" s="132" t="s">
        <v>4425</v>
      </c>
      <c r="S770" s="131">
        <v>1000</v>
      </c>
      <c r="T770" s="618">
        <v>50.476190476190474</v>
      </c>
      <c r="U770" s="618">
        <v>67.2</v>
      </c>
      <c r="V770" s="618">
        <v>53.550000000000004</v>
      </c>
      <c r="W770" s="133"/>
      <c r="X770" s="124">
        <f t="shared" si="114"/>
        <v>57.07539682539683</v>
      </c>
      <c r="Y770" s="125">
        <f t="shared" si="113"/>
        <v>3.9635692239858911E-2</v>
      </c>
      <c r="Z770" s="638"/>
      <c r="AA770" s="672"/>
      <c r="AB770" s="672"/>
    </row>
    <row r="771" spans="1:28" s="7" customFormat="1" ht="13.9" customHeight="1" thickBot="1" x14ac:dyDescent="0.25">
      <c r="A771" s="304">
        <v>43027</v>
      </c>
      <c r="B771" s="404">
        <v>0.45833333333333331</v>
      </c>
      <c r="C771" s="460">
        <v>0</v>
      </c>
      <c r="D771" s="293">
        <f>(MAX(K771:M771))/J771/1.44</f>
        <v>0.17864583333333336</v>
      </c>
      <c r="E771" s="298">
        <f>(MAX(T771:V771))/S771/1.44</f>
        <v>0</v>
      </c>
      <c r="F771" s="179"/>
      <c r="G771" s="90" t="s">
        <v>3136</v>
      </c>
      <c r="H771" s="239">
        <v>101</v>
      </c>
      <c r="I771" s="90" t="s">
        <v>685</v>
      </c>
      <c r="J771" s="92">
        <v>400</v>
      </c>
      <c r="K771" s="620">
        <v>102.9</v>
      </c>
      <c r="L771" s="620">
        <v>95.238095238095241</v>
      </c>
      <c r="M771" s="620">
        <v>88.2</v>
      </c>
      <c r="N771" s="93" t="s">
        <v>3844</v>
      </c>
      <c r="O771" s="94">
        <f t="shared" ref="O771:O799" si="115">(K771+L771+M771)/3</f>
        <v>95.44603174603175</v>
      </c>
      <c r="P771" s="95">
        <f t="shared" ref="P771:P799" si="116">O771/J771/1.44</f>
        <v>0.16570491622574957</v>
      </c>
      <c r="Q771" s="95"/>
      <c r="R771" s="97" t="s">
        <v>686</v>
      </c>
      <c r="S771" s="92">
        <v>400</v>
      </c>
      <c r="T771" s="620">
        <v>0</v>
      </c>
      <c r="U771" s="620">
        <v>0</v>
      </c>
      <c r="V771" s="620">
        <v>0</v>
      </c>
      <c r="W771" s="93" t="s">
        <v>3845</v>
      </c>
      <c r="X771" s="94">
        <f t="shared" si="114"/>
        <v>0</v>
      </c>
      <c r="Y771" s="95">
        <f t="shared" si="113"/>
        <v>0</v>
      </c>
      <c r="Z771" s="635"/>
      <c r="AA771" s="675">
        <f t="shared" ref="AA771:AA805" si="117">P771+Y771</f>
        <v>0.16570491622574957</v>
      </c>
      <c r="AB771" s="675">
        <f t="shared" si="99"/>
        <v>443.84498456790124</v>
      </c>
    </row>
    <row r="772" spans="1:28" s="7" customFormat="1" ht="13.9" customHeight="1" x14ac:dyDescent="0.2">
      <c r="A772" s="270">
        <v>43034</v>
      </c>
      <c r="B772" s="407">
        <v>0.4597222222222222</v>
      </c>
      <c r="C772" s="450">
        <v>1</v>
      </c>
      <c r="D772" s="263">
        <f>(MAX(K772:M772))/J772/1.44</f>
        <v>0.17857142857142855</v>
      </c>
      <c r="E772" s="264"/>
      <c r="F772" s="181"/>
      <c r="G772" s="35" t="s">
        <v>3126</v>
      </c>
      <c r="H772" s="240">
        <v>102</v>
      </c>
      <c r="I772" s="35" t="s">
        <v>685</v>
      </c>
      <c r="J772" s="34">
        <v>100</v>
      </c>
      <c r="K772" s="367">
        <v>16.8</v>
      </c>
      <c r="L772" s="367">
        <v>25.714285714285712</v>
      </c>
      <c r="M772" s="367">
        <v>15.75</v>
      </c>
      <c r="N772" s="36" t="s">
        <v>4084</v>
      </c>
      <c r="O772" s="37">
        <f t="shared" si="115"/>
        <v>19.421428571428571</v>
      </c>
      <c r="P772" s="38">
        <f t="shared" si="116"/>
        <v>0.13487103174603174</v>
      </c>
      <c r="Q772" s="38"/>
      <c r="R772" s="40"/>
      <c r="S772" s="34"/>
      <c r="T772" s="367"/>
      <c r="U772" s="367"/>
      <c r="V772" s="367"/>
      <c r="W772" s="36"/>
      <c r="X772" s="37"/>
      <c r="Y772" s="38"/>
      <c r="Z772" s="645"/>
      <c r="AA772" s="672">
        <f t="shared" si="117"/>
        <v>0.13487103174603174</v>
      </c>
      <c r="AB772" s="672">
        <f t="shared" si="99"/>
        <v>57.531076388888884</v>
      </c>
    </row>
    <row r="773" spans="1:28" s="7" customFormat="1" ht="13.9" customHeight="1" thickBot="1" x14ac:dyDescent="0.25">
      <c r="A773" s="379"/>
      <c r="B773" s="408"/>
      <c r="C773" s="458"/>
      <c r="D773" s="282"/>
      <c r="E773" s="283"/>
      <c r="F773" s="189"/>
      <c r="G773" s="76"/>
      <c r="H773" s="245">
        <v>102</v>
      </c>
      <c r="I773" s="84" t="s">
        <v>3524</v>
      </c>
      <c r="J773" s="83">
        <v>100</v>
      </c>
      <c r="K773" s="554">
        <v>0</v>
      </c>
      <c r="L773" s="554">
        <v>0</v>
      </c>
      <c r="M773" s="554">
        <v>0</v>
      </c>
      <c r="N773" s="85"/>
      <c r="O773" s="73">
        <f t="shared" si="115"/>
        <v>0</v>
      </c>
      <c r="P773" s="74">
        <f t="shared" si="116"/>
        <v>0</v>
      </c>
      <c r="Q773" s="87"/>
      <c r="R773" s="89"/>
      <c r="S773" s="83"/>
      <c r="T773" s="554"/>
      <c r="U773" s="554"/>
      <c r="V773" s="554"/>
      <c r="W773" s="85"/>
      <c r="X773" s="86"/>
      <c r="Y773" s="87"/>
      <c r="Z773" s="637"/>
      <c r="AA773" s="672"/>
      <c r="AB773" s="672"/>
    </row>
    <row r="774" spans="1:28" s="7" customFormat="1" ht="13.9" customHeight="1" x14ac:dyDescent="0.2">
      <c r="A774" s="273">
        <v>43039</v>
      </c>
      <c r="B774" s="403">
        <v>0.85069444444444453</v>
      </c>
      <c r="C774" s="461">
        <v>-1</v>
      </c>
      <c r="D774" s="263">
        <f>(MAX(K774:M774))/J774/1.44</f>
        <v>0.68865740740740744</v>
      </c>
      <c r="E774" s="272">
        <f>(MAX(T774:V774))/S774/1.44</f>
        <v>0</v>
      </c>
      <c r="F774" s="181" t="s">
        <v>1269</v>
      </c>
      <c r="G774" s="35" t="s">
        <v>3126</v>
      </c>
      <c r="H774" s="240">
        <v>103</v>
      </c>
      <c r="I774" s="35" t="s">
        <v>685</v>
      </c>
      <c r="J774" s="34">
        <v>630</v>
      </c>
      <c r="K774" s="367">
        <v>624.75</v>
      </c>
      <c r="L774" s="367">
        <v>533.33333333333326</v>
      </c>
      <c r="M774" s="367">
        <v>498.75</v>
      </c>
      <c r="N774" s="36" t="s">
        <v>3924</v>
      </c>
      <c r="O774" s="37">
        <f t="shared" si="115"/>
        <v>552.27777777777771</v>
      </c>
      <c r="P774" s="38">
        <f t="shared" si="116"/>
        <v>0.60877180090143046</v>
      </c>
      <c r="Q774" s="38"/>
      <c r="R774" s="120" t="s">
        <v>686</v>
      </c>
      <c r="S774" s="115">
        <v>630</v>
      </c>
      <c r="T774" s="367">
        <v>0</v>
      </c>
      <c r="U774" s="367">
        <v>0</v>
      </c>
      <c r="V774" s="367">
        <v>0</v>
      </c>
      <c r="W774" s="36"/>
      <c r="X774" s="117">
        <f>(T774+U774+V774)/3</f>
        <v>0</v>
      </c>
      <c r="Y774" s="118">
        <f>X774/S774/1.44</f>
        <v>0</v>
      </c>
      <c r="Z774" s="645"/>
      <c r="AA774" s="671">
        <f t="shared" si="117"/>
        <v>0.60877180090143046</v>
      </c>
      <c r="AB774" s="671">
        <f t="shared" si="99"/>
        <v>327.81010802469143</v>
      </c>
    </row>
    <row r="775" spans="1:28" s="7" customFormat="1" ht="13.9" customHeight="1" x14ac:dyDescent="0.2">
      <c r="A775" s="335"/>
      <c r="B775" s="403"/>
      <c r="C775" s="461"/>
      <c r="D775" s="289"/>
      <c r="E775" s="306"/>
      <c r="F775" s="187"/>
      <c r="G775" s="22"/>
      <c r="H775" s="240">
        <v>103</v>
      </c>
      <c r="I775" s="35" t="s">
        <v>4186</v>
      </c>
      <c r="J775" s="34">
        <v>630</v>
      </c>
      <c r="K775" s="367">
        <v>63</v>
      </c>
      <c r="L775" s="367">
        <v>51.428571428571423</v>
      </c>
      <c r="M775" s="367">
        <v>49.35</v>
      </c>
      <c r="N775" s="36"/>
      <c r="O775" s="37">
        <f t="shared" si="115"/>
        <v>54.592857142857135</v>
      </c>
      <c r="P775" s="38">
        <f t="shared" si="116"/>
        <v>6.0177311665406893E-2</v>
      </c>
      <c r="Q775" s="38"/>
      <c r="R775" s="40"/>
      <c r="S775" s="34">
        <v>630</v>
      </c>
      <c r="T775" s="367">
        <v>0</v>
      </c>
      <c r="U775" s="367">
        <v>0</v>
      </c>
      <c r="V775" s="367">
        <v>0</v>
      </c>
      <c r="W775" s="36"/>
      <c r="X775" s="37"/>
      <c r="Y775" s="38"/>
      <c r="Z775" s="645"/>
      <c r="AA775" s="672"/>
      <c r="AB775" s="672"/>
    </row>
    <row r="776" spans="1:28" s="7" customFormat="1" ht="13.9" customHeight="1" x14ac:dyDescent="0.2">
      <c r="A776" s="335"/>
      <c r="B776" s="403"/>
      <c r="C776" s="461"/>
      <c r="D776" s="289"/>
      <c r="E776" s="306"/>
      <c r="F776" s="187"/>
      <c r="G776" s="22"/>
      <c r="H776" s="240">
        <v>103</v>
      </c>
      <c r="I776" s="35" t="s">
        <v>4187</v>
      </c>
      <c r="J776" s="34">
        <v>630</v>
      </c>
      <c r="K776" s="367">
        <v>43.050000000000004</v>
      </c>
      <c r="L776" s="367">
        <v>23.80952380952381</v>
      </c>
      <c r="M776" s="367">
        <v>49.35</v>
      </c>
      <c r="N776" s="36"/>
      <c r="O776" s="37">
        <f t="shared" ref="O776:O783" si="118">(K776+L776+M776)/3</f>
        <v>38.736507936507934</v>
      </c>
      <c r="P776" s="38">
        <f t="shared" ref="P776:P783" si="119">O776/J776/1.44</f>
        <v>4.2698972593152487E-2</v>
      </c>
      <c r="Q776" s="38"/>
      <c r="R776" s="40"/>
      <c r="S776" s="34">
        <v>630</v>
      </c>
      <c r="T776" s="367">
        <v>0</v>
      </c>
      <c r="U776" s="367">
        <v>0</v>
      </c>
      <c r="V776" s="367">
        <v>0</v>
      </c>
      <c r="W776" s="36"/>
      <c r="X776" s="37"/>
      <c r="Y776" s="38"/>
      <c r="Z776" s="645"/>
      <c r="AA776" s="672"/>
      <c r="AB776" s="672"/>
    </row>
    <row r="777" spans="1:28" s="7" customFormat="1" ht="13.9" customHeight="1" x14ac:dyDescent="0.2">
      <c r="A777" s="335"/>
      <c r="B777" s="403"/>
      <c r="C777" s="461"/>
      <c r="D777" s="289"/>
      <c r="E777" s="306"/>
      <c r="F777" s="187"/>
      <c r="G777" s="22"/>
      <c r="H777" s="240">
        <v>103</v>
      </c>
      <c r="I777" s="35" t="s">
        <v>4188</v>
      </c>
      <c r="J777" s="34">
        <v>630</v>
      </c>
      <c r="K777" s="367">
        <v>48.300000000000004</v>
      </c>
      <c r="L777" s="367">
        <v>9.5238095238095237</v>
      </c>
      <c r="M777" s="367">
        <v>18.900000000000002</v>
      </c>
      <c r="N777" s="36"/>
      <c r="O777" s="37">
        <f t="shared" si="118"/>
        <v>25.57460317460318</v>
      </c>
      <c r="P777" s="38">
        <f t="shared" si="119"/>
        <v>2.8190700148372112E-2</v>
      </c>
      <c r="Q777" s="38"/>
      <c r="R777" s="40"/>
      <c r="S777" s="34">
        <v>630</v>
      </c>
      <c r="T777" s="367">
        <v>0</v>
      </c>
      <c r="U777" s="367">
        <v>0</v>
      </c>
      <c r="V777" s="367">
        <v>0</v>
      </c>
      <c r="W777" s="36"/>
      <c r="X777" s="37"/>
      <c r="Y777" s="38"/>
      <c r="Z777" s="645"/>
      <c r="AA777" s="672"/>
      <c r="AB777" s="672"/>
    </row>
    <row r="778" spans="1:28" s="7" customFormat="1" ht="13.9" customHeight="1" x14ac:dyDescent="0.2">
      <c r="A778" s="335"/>
      <c r="B778" s="403"/>
      <c r="C778" s="461"/>
      <c r="D778" s="289"/>
      <c r="E778" s="306"/>
      <c r="F778" s="187"/>
      <c r="G778" s="22"/>
      <c r="H778" s="240">
        <v>103</v>
      </c>
      <c r="I778" s="35" t="s">
        <v>4189</v>
      </c>
      <c r="J778" s="34">
        <v>630</v>
      </c>
      <c r="K778" s="367">
        <v>67.2</v>
      </c>
      <c r="L778" s="367">
        <v>38.095238095238095</v>
      </c>
      <c r="M778" s="367">
        <v>63</v>
      </c>
      <c r="N778" s="36"/>
      <c r="O778" s="37">
        <f t="shared" si="118"/>
        <v>56.098412698412695</v>
      </c>
      <c r="P778" s="38">
        <f t="shared" si="119"/>
        <v>6.1836874667562491E-2</v>
      </c>
      <c r="Q778" s="38"/>
      <c r="R778" s="40"/>
      <c r="S778" s="34">
        <v>630</v>
      </c>
      <c r="T778" s="367">
        <v>0</v>
      </c>
      <c r="U778" s="367">
        <v>0</v>
      </c>
      <c r="V778" s="367">
        <v>0</v>
      </c>
      <c r="W778" s="36"/>
      <c r="X778" s="37"/>
      <c r="Y778" s="38"/>
      <c r="Z778" s="645"/>
      <c r="AA778" s="672"/>
      <c r="AB778" s="672"/>
    </row>
    <row r="779" spans="1:28" s="7" customFormat="1" ht="13.9" customHeight="1" x14ac:dyDescent="0.2">
      <c r="A779" s="335"/>
      <c r="B779" s="403"/>
      <c r="C779" s="461"/>
      <c r="D779" s="289"/>
      <c r="E779" s="306"/>
      <c r="F779" s="187"/>
      <c r="G779" s="22"/>
      <c r="H779" s="240">
        <v>103</v>
      </c>
      <c r="I779" s="35" t="s">
        <v>4190</v>
      </c>
      <c r="J779" s="34">
        <v>630</v>
      </c>
      <c r="K779" s="367">
        <v>43.050000000000004</v>
      </c>
      <c r="L779" s="367">
        <v>63.80952380952381</v>
      </c>
      <c r="M779" s="367">
        <v>29.400000000000002</v>
      </c>
      <c r="N779" s="36"/>
      <c r="O779" s="37">
        <f t="shared" si="118"/>
        <v>45.419841269841271</v>
      </c>
      <c r="P779" s="38">
        <f t="shared" si="119"/>
        <v>5.0065962599031386E-2</v>
      </c>
      <c r="Q779" s="38"/>
      <c r="R779" s="40"/>
      <c r="S779" s="34">
        <v>630</v>
      </c>
      <c r="T779" s="367">
        <v>0</v>
      </c>
      <c r="U779" s="367">
        <v>0</v>
      </c>
      <c r="V779" s="367">
        <v>0</v>
      </c>
      <c r="W779" s="36"/>
      <c r="X779" s="37"/>
      <c r="Y779" s="38"/>
      <c r="Z779" s="645"/>
      <c r="AA779" s="672"/>
      <c r="AB779" s="672"/>
    </row>
    <row r="780" spans="1:28" s="7" customFormat="1" ht="13.9" customHeight="1" x14ac:dyDescent="0.2">
      <c r="A780" s="335"/>
      <c r="B780" s="403"/>
      <c r="C780" s="461"/>
      <c r="D780" s="289"/>
      <c r="E780" s="306"/>
      <c r="F780" s="187"/>
      <c r="G780" s="22"/>
      <c r="H780" s="240">
        <v>103</v>
      </c>
      <c r="I780" s="35" t="s">
        <v>4191</v>
      </c>
      <c r="J780" s="34">
        <v>630</v>
      </c>
      <c r="K780" s="367">
        <v>106.05000000000001</v>
      </c>
      <c r="L780" s="367">
        <v>90.476190476190467</v>
      </c>
      <c r="M780" s="367">
        <v>78.75</v>
      </c>
      <c r="N780" s="36"/>
      <c r="O780" s="37">
        <f t="shared" si="118"/>
        <v>91.75873015873016</v>
      </c>
      <c r="P780" s="38">
        <f t="shared" si="119"/>
        <v>0.10114498474286834</v>
      </c>
      <c r="Q780" s="38"/>
      <c r="R780" s="40"/>
      <c r="S780" s="34">
        <v>630</v>
      </c>
      <c r="T780" s="367">
        <v>0</v>
      </c>
      <c r="U780" s="367">
        <v>0</v>
      </c>
      <c r="V780" s="367">
        <v>0</v>
      </c>
      <c r="W780" s="36"/>
      <c r="X780" s="37"/>
      <c r="Y780" s="38"/>
      <c r="Z780" s="645"/>
      <c r="AA780" s="672"/>
      <c r="AB780" s="672"/>
    </row>
    <row r="781" spans="1:28" s="7" customFormat="1" ht="13.9" customHeight="1" x14ac:dyDescent="0.2">
      <c r="A781" s="335"/>
      <c r="B781" s="403"/>
      <c r="C781" s="461"/>
      <c r="D781" s="289"/>
      <c r="E781" s="306"/>
      <c r="F781" s="187"/>
      <c r="G781" s="22"/>
      <c r="H781" s="240">
        <v>103</v>
      </c>
      <c r="I781" s="35" t="s">
        <v>4192</v>
      </c>
      <c r="J781" s="34">
        <v>630</v>
      </c>
      <c r="K781" s="367">
        <v>85.05</v>
      </c>
      <c r="L781" s="367">
        <v>70.476190476190467</v>
      </c>
      <c r="M781" s="367">
        <v>68.25</v>
      </c>
      <c r="N781" s="36"/>
      <c r="O781" s="37">
        <f t="shared" si="118"/>
        <v>74.592063492063488</v>
      </c>
      <c r="P781" s="38">
        <f t="shared" si="119"/>
        <v>8.2222292209064698E-2</v>
      </c>
      <c r="Q781" s="38"/>
      <c r="R781" s="40"/>
      <c r="S781" s="34">
        <v>630</v>
      </c>
      <c r="T781" s="367">
        <v>0</v>
      </c>
      <c r="U781" s="367">
        <v>0</v>
      </c>
      <c r="V781" s="367">
        <v>0</v>
      </c>
      <c r="W781" s="36"/>
      <c r="X781" s="37"/>
      <c r="Y781" s="38"/>
      <c r="Z781" s="645"/>
      <c r="AA781" s="672"/>
      <c r="AB781" s="672"/>
    </row>
    <row r="782" spans="1:28" s="7" customFormat="1" ht="13.9" customHeight="1" x14ac:dyDescent="0.2">
      <c r="A782" s="335"/>
      <c r="B782" s="403"/>
      <c r="C782" s="461"/>
      <c r="D782" s="289"/>
      <c r="E782" s="306"/>
      <c r="F782" s="187"/>
      <c r="G782" s="22"/>
      <c r="H782" s="240">
        <v>103</v>
      </c>
      <c r="I782" s="35" t="s">
        <v>4193</v>
      </c>
      <c r="J782" s="34">
        <v>630</v>
      </c>
      <c r="K782" s="367">
        <v>46.2</v>
      </c>
      <c r="L782" s="367">
        <v>36.19047619047619</v>
      </c>
      <c r="M782" s="367">
        <v>35.700000000000003</v>
      </c>
      <c r="N782" s="36"/>
      <c r="O782" s="37">
        <f t="shared" si="118"/>
        <v>39.363492063492068</v>
      </c>
      <c r="P782" s="38">
        <f t="shared" si="119"/>
        <v>4.3390092662579441E-2</v>
      </c>
      <c r="Q782" s="38"/>
      <c r="R782" s="40"/>
      <c r="S782" s="34">
        <v>630</v>
      </c>
      <c r="T782" s="367">
        <v>0</v>
      </c>
      <c r="U782" s="367">
        <v>0</v>
      </c>
      <c r="V782" s="367">
        <v>0</v>
      </c>
      <c r="W782" s="36"/>
      <c r="X782" s="37"/>
      <c r="Y782" s="38"/>
      <c r="Z782" s="645"/>
      <c r="AA782" s="672"/>
      <c r="AB782" s="672"/>
    </row>
    <row r="783" spans="1:28" s="7" customFormat="1" ht="13.9" customHeight="1" x14ac:dyDescent="0.2">
      <c r="A783" s="335"/>
      <c r="B783" s="403"/>
      <c r="C783" s="461"/>
      <c r="D783" s="289"/>
      <c r="E783" s="306"/>
      <c r="F783" s="195"/>
      <c r="G783" s="132"/>
      <c r="H783" s="240">
        <v>103</v>
      </c>
      <c r="I783" s="22" t="s">
        <v>4194</v>
      </c>
      <c r="J783" s="34">
        <v>630</v>
      </c>
      <c r="K783" s="371">
        <v>47.25</v>
      </c>
      <c r="L783" s="371">
        <v>42.857142857142854</v>
      </c>
      <c r="M783" s="371">
        <v>55.650000000000006</v>
      </c>
      <c r="N783" s="21"/>
      <c r="O783" s="37">
        <f t="shared" si="118"/>
        <v>48.585714285714289</v>
      </c>
      <c r="P783" s="38">
        <f t="shared" si="119"/>
        <v>5.3555681531872019E-2</v>
      </c>
      <c r="Q783" s="26"/>
      <c r="R783" s="28"/>
      <c r="S783" s="34">
        <v>630</v>
      </c>
      <c r="T783" s="371">
        <v>0</v>
      </c>
      <c r="U783" s="371">
        <v>0</v>
      </c>
      <c r="V783" s="371">
        <v>0</v>
      </c>
      <c r="W783" s="21"/>
      <c r="X783" s="25"/>
      <c r="Y783" s="26"/>
      <c r="Z783" s="428"/>
      <c r="AA783" s="672"/>
      <c r="AB783" s="672"/>
    </row>
    <row r="784" spans="1:28" s="7" customFormat="1" ht="13.9" customHeight="1" thickBot="1" x14ac:dyDescent="0.25">
      <c r="A784" s="379"/>
      <c r="B784" s="408"/>
      <c r="C784" s="458"/>
      <c r="D784" s="282"/>
      <c r="E784" s="283"/>
      <c r="F784" s="189"/>
      <c r="G784" s="76"/>
      <c r="H784" s="245">
        <v>103</v>
      </c>
      <c r="I784" s="84" t="s">
        <v>4195</v>
      </c>
      <c r="J784" s="83">
        <v>630</v>
      </c>
      <c r="K784" s="554">
        <v>50.400000000000006</v>
      </c>
      <c r="L784" s="554">
        <v>36.19047619047619</v>
      </c>
      <c r="M784" s="554">
        <v>39.9</v>
      </c>
      <c r="N784" s="85"/>
      <c r="O784" s="86">
        <f t="shared" si="115"/>
        <v>42.163492063492065</v>
      </c>
      <c r="P784" s="87">
        <f t="shared" si="116"/>
        <v>4.6476512415665854E-2</v>
      </c>
      <c r="Q784" s="87"/>
      <c r="R784" s="35" t="s">
        <v>1920</v>
      </c>
      <c r="S784" s="34">
        <v>630</v>
      </c>
      <c r="T784" s="554">
        <v>0</v>
      </c>
      <c r="U784" s="554">
        <v>0</v>
      </c>
      <c r="V784" s="554">
        <v>0</v>
      </c>
      <c r="W784" s="85"/>
      <c r="X784" s="37">
        <f t="shared" ref="X784" si="120">(T784+U784+V784)/3</f>
        <v>0</v>
      </c>
      <c r="Y784" s="38">
        <f t="shared" ref="Y784" si="121">X784/S784/1.44</f>
        <v>0</v>
      </c>
      <c r="Z784" s="637"/>
      <c r="AA784" s="674"/>
      <c r="AB784" s="674"/>
    </row>
    <row r="785" spans="1:28" s="7" customFormat="1" ht="13.9" customHeight="1" x14ac:dyDescent="0.2">
      <c r="A785" s="273">
        <v>43039</v>
      </c>
      <c r="B785" s="403">
        <v>0.86111111111111116</v>
      </c>
      <c r="C785" s="461">
        <v>-1</v>
      </c>
      <c r="D785" s="263">
        <f>(MAX(K785:M785))/J785/1.44</f>
        <v>0.27708333333333335</v>
      </c>
      <c r="E785" s="272">
        <f>(MAX(T785:V785))/S785/1.44</f>
        <v>0.19104166666666669</v>
      </c>
      <c r="F785" s="181"/>
      <c r="G785" s="35" t="s">
        <v>3126</v>
      </c>
      <c r="H785" s="240">
        <v>104</v>
      </c>
      <c r="I785" s="35" t="s">
        <v>685</v>
      </c>
      <c r="J785" s="34">
        <v>1000</v>
      </c>
      <c r="K785" s="367">
        <v>388.5</v>
      </c>
      <c r="L785" s="367">
        <v>284.76190476190476</v>
      </c>
      <c r="M785" s="367">
        <v>399</v>
      </c>
      <c r="N785" s="36" t="s">
        <v>4109</v>
      </c>
      <c r="O785" s="37">
        <f t="shared" si="115"/>
        <v>357.42063492063494</v>
      </c>
      <c r="P785" s="38">
        <f t="shared" si="116"/>
        <v>0.24820877425044091</v>
      </c>
      <c r="Q785" s="38"/>
      <c r="R785" s="120" t="s">
        <v>686</v>
      </c>
      <c r="S785" s="115">
        <v>1000</v>
      </c>
      <c r="T785" s="367">
        <v>264.76190476190476</v>
      </c>
      <c r="U785" s="367">
        <v>262.5</v>
      </c>
      <c r="V785" s="367">
        <v>275.10000000000002</v>
      </c>
      <c r="W785" s="36" t="s">
        <v>3872</v>
      </c>
      <c r="X785" s="117">
        <f>(T785+U785+V785)/3</f>
        <v>267.4539682539683</v>
      </c>
      <c r="Y785" s="118">
        <f>X785/S785/1.44</f>
        <v>0.1857319223985891</v>
      </c>
      <c r="Z785" s="645"/>
      <c r="AA785" s="672">
        <f t="shared" si="117"/>
        <v>0.43394069664903001</v>
      </c>
      <c r="AB785" s="672">
        <f t="shared" ref="AB785:AB840" si="122">IF(AA785 &gt;1,0,(((J785+S785)*0.95)-((J785+S785)*0.95)*AA785)*0.7)</f>
        <v>752.85887345678998</v>
      </c>
    </row>
    <row r="786" spans="1:28" s="7" customFormat="1" ht="13.9" customHeight="1" x14ac:dyDescent="0.2">
      <c r="A786" s="335"/>
      <c r="B786" s="403"/>
      <c r="C786" s="461"/>
      <c r="D786" s="289"/>
      <c r="E786" s="306"/>
      <c r="F786" s="187"/>
      <c r="G786" s="22"/>
      <c r="H786" s="240">
        <v>104</v>
      </c>
      <c r="I786" s="35" t="s">
        <v>4196</v>
      </c>
      <c r="J786" s="34">
        <v>1000</v>
      </c>
      <c r="K786" s="367">
        <v>0</v>
      </c>
      <c r="L786" s="367">
        <v>0</v>
      </c>
      <c r="M786" s="367">
        <v>0</v>
      </c>
      <c r="N786" s="36"/>
      <c r="O786" s="37">
        <f t="shared" si="115"/>
        <v>0</v>
      </c>
      <c r="P786" s="38">
        <f t="shared" si="116"/>
        <v>0</v>
      </c>
      <c r="Q786" s="38"/>
      <c r="R786" s="40" t="s">
        <v>4207</v>
      </c>
      <c r="S786" s="34">
        <v>1000</v>
      </c>
      <c r="T786" s="367">
        <v>45.714285714285715</v>
      </c>
      <c r="U786" s="367">
        <v>72.45</v>
      </c>
      <c r="V786" s="367">
        <v>32.550000000000004</v>
      </c>
      <c r="W786" s="36"/>
      <c r="X786" s="37">
        <f t="shared" ref="X786" si="123">(T786+U786+V786)/3</f>
        <v>50.238095238095241</v>
      </c>
      <c r="Y786" s="38">
        <f t="shared" ref="Y786" si="124">X786/S786/1.44</f>
        <v>3.4887566137566141E-2</v>
      </c>
      <c r="Z786" s="645"/>
      <c r="AA786" s="672"/>
      <c r="AB786" s="672"/>
    </row>
    <row r="787" spans="1:28" s="7" customFormat="1" ht="13.9" customHeight="1" x14ac:dyDescent="0.2">
      <c r="A787" s="335"/>
      <c r="B787" s="403"/>
      <c r="C787" s="461"/>
      <c r="D787" s="289"/>
      <c r="E787" s="306"/>
      <c r="F787" s="187"/>
      <c r="G787" s="22"/>
      <c r="H787" s="240">
        <v>104</v>
      </c>
      <c r="I787" s="35" t="s">
        <v>4197</v>
      </c>
      <c r="J787" s="34">
        <v>1000</v>
      </c>
      <c r="K787" s="367">
        <v>0</v>
      </c>
      <c r="L787" s="367">
        <v>0</v>
      </c>
      <c r="M787" s="367">
        <v>0</v>
      </c>
      <c r="N787" s="36"/>
      <c r="O787" s="37">
        <f t="shared" ref="O787:O797" si="125">(K787+L787+M787)/3</f>
        <v>0</v>
      </c>
      <c r="P787" s="38">
        <f t="shared" ref="P787:P797" si="126">O787/J787/1.44</f>
        <v>0</v>
      </c>
      <c r="Q787" s="38"/>
      <c r="R787" s="40" t="s">
        <v>4208</v>
      </c>
      <c r="S787" s="34">
        <v>1000</v>
      </c>
      <c r="T787" s="367">
        <v>34.285714285714285</v>
      </c>
      <c r="U787" s="367">
        <v>32.550000000000004</v>
      </c>
      <c r="V787" s="367">
        <v>54.6</v>
      </c>
      <c r="W787" s="36"/>
      <c r="X787" s="37">
        <f t="shared" ref="X787:X798" si="127">(T787+U787+V787)/3</f>
        <v>40.478571428571428</v>
      </c>
      <c r="Y787" s="38">
        <f t="shared" ref="Y787:Y798" si="128">X787/S787/1.44</f>
        <v>2.8110119047619047E-2</v>
      </c>
      <c r="Z787" s="645"/>
      <c r="AA787" s="672"/>
      <c r="AB787" s="672"/>
    </row>
    <row r="788" spans="1:28" s="7" customFormat="1" ht="13.9" customHeight="1" x14ac:dyDescent="0.2">
      <c r="A788" s="335"/>
      <c r="B788" s="403"/>
      <c r="C788" s="461"/>
      <c r="D788" s="289"/>
      <c r="E788" s="306"/>
      <c r="F788" s="187"/>
      <c r="G788" s="22"/>
      <c r="H788" s="240">
        <v>104</v>
      </c>
      <c r="I788" s="35" t="s">
        <v>4198</v>
      </c>
      <c r="J788" s="34">
        <v>1000</v>
      </c>
      <c r="K788" s="367">
        <v>3.1500000000000004</v>
      </c>
      <c r="L788" s="367">
        <v>0.95238095238095233</v>
      </c>
      <c r="M788" s="367">
        <v>7.3500000000000005</v>
      </c>
      <c r="N788" s="36"/>
      <c r="O788" s="37">
        <f t="shared" si="125"/>
        <v>3.8174603174603177</v>
      </c>
      <c r="P788" s="38">
        <f t="shared" si="126"/>
        <v>2.6510141093474427E-3</v>
      </c>
      <c r="Q788" s="38"/>
      <c r="R788" s="40" t="s">
        <v>4209</v>
      </c>
      <c r="S788" s="34">
        <v>1000</v>
      </c>
      <c r="T788" s="367">
        <v>29.523809523809522</v>
      </c>
      <c r="U788" s="367">
        <v>34.65</v>
      </c>
      <c r="V788" s="367">
        <v>38.85</v>
      </c>
      <c r="W788" s="36"/>
      <c r="X788" s="37">
        <f t="shared" si="127"/>
        <v>34.341269841269842</v>
      </c>
      <c r="Y788" s="38">
        <f t="shared" si="128"/>
        <v>2.3848104056437388E-2</v>
      </c>
      <c r="Z788" s="645"/>
      <c r="AA788" s="672"/>
      <c r="AB788" s="672"/>
    </row>
    <row r="789" spans="1:28" s="7" customFormat="1" ht="13.9" customHeight="1" x14ac:dyDescent="0.2">
      <c r="A789" s="335"/>
      <c r="B789" s="403"/>
      <c r="C789" s="461"/>
      <c r="D789" s="289"/>
      <c r="E789" s="306"/>
      <c r="F789" s="187"/>
      <c r="G789" s="22"/>
      <c r="H789" s="240">
        <v>104</v>
      </c>
      <c r="I789" s="35" t="s">
        <v>1307</v>
      </c>
      <c r="J789" s="34">
        <v>1000</v>
      </c>
      <c r="K789" s="367">
        <v>10.5</v>
      </c>
      <c r="L789" s="367">
        <v>1.9047619047619047</v>
      </c>
      <c r="M789" s="367">
        <v>3.1500000000000004</v>
      </c>
      <c r="N789" s="36"/>
      <c r="O789" s="37">
        <f t="shared" si="125"/>
        <v>5.1849206349206352</v>
      </c>
      <c r="P789" s="38">
        <f t="shared" si="126"/>
        <v>3.6006393298059968E-3</v>
      </c>
      <c r="Q789" s="38"/>
      <c r="R789" s="40" t="s">
        <v>4210</v>
      </c>
      <c r="S789" s="34">
        <v>1000</v>
      </c>
      <c r="T789" s="367">
        <v>73.333333333333329</v>
      </c>
      <c r="U789" s="367">
        <v>63</v>
      </c>
      <c r="V789" s="367">
        <v>64.05</v>
      </c>
      <c r="W789" s="36"/>
      <c r="X789" s="37">
        <f t="shared" si="127"/>
        <v>66.794444444444437</v>
      </c>
      <c r="Y789" s="38">
        <f t="shared" si="128"/>
        <v>4.6385030864197527E-2</v>
      </c>
      <c r="Z789" s="645"/>
      <c r="AA789" s="672"/>
      <c r="AB789" s="672"/>
    </row>
    <row r="790" spans="1:28" s="7" customFormat="1" ht="13.9" customHeight="1" x14ac:dyDescent="0.2">
      <c r="A790" s="335"/>
      <c r="B790" s="403"/>
      <c r="C790" s="461"/>
      <c r="D790" s="289"/>
      <c r="E790" s="306"/>
      <c r="F790" s="187"/>
      <c r="G790" s="22"/>
      <c r="H790" s="240">
        <v>104</v>
      </c>
      <c r="I790" s="35" t="s">
        <v>4199</v>
      </c>
      <c r="J790" s="34">
        <v>1000</v>
      </c>
      <c r="K790" s="367">
        <v>57.75</v>
      </c>
      <c r="L790" s="367">
        <v>83.80952380952381</v>
      </c>
      <c r="M790" s="367">
        <v>43.050000000000004</v>
      </c>
      <c r="N790" s="36"/>
      <c r="O790" s="37">
        <f t="shared" si="125"/>
        <v>61.536507936507938</v>
      </c>
      <c r="P790" s="38">
        <f t="shared" si="126"/>
        <v>4.2733686067019404E-2</v>
      </c>
      <c r="Q790" s="38"/>
      <c r="R790" s="40" t="s">
        <v>4211</v>
      </c>
      <c r="S790" s="34">
        <v>1000</v>
      </c>
      <c r="T790" s="367">
        <v>0.95238095238095233</v>
      </c>
      <c r="U790" s="367">
        <v>3.1500000000000004</v>
      </c>
      <c r="V790" s="367">
        <v>0</v>
      </c>
      <c r="W790" s="36"/>
      <c r="X790" s="37">
        <f t="shared" si="127"/>
        <v>1.3674603174603177</v>
      </c>
      <c r="Y790" s="38">
        <f t="shared" si="128"/>
        <v>9.4962522045855392E-4</v>
      </c>
      <c r="Z790" s="645"/>
      <c r="AA790" s="672"/>
      <c r="AB790" s="672"/>
    </row>
    <row r="791" spans="1:28" s="7" customFormat="1" ht="13.9" customHeight="1" x14ac:dyDescent="0.2">
      <c r="A791" s="335"/>
      <c r="B791" s="403"/>
      <c r="C791" s="461"/>
      <c r="D791" s="289"/>
      <c r="E791" s="306"/>
      <c r="F791" s="187"/>
      <c r="G791" s="22"/>
      <c r="H791" s="240">
        <v>104</v>
      </c>
      <c r="I791" s="35" t="s">
        <v>4200</v>
      </c>
      <c r="J791" s="34">
        <v>1000</v>
      </c>
      <c r="K791" s="367">
        <v>61.95</v>
      </c>
      <c r="L791" s="367">
        <v>36.19047619047619</v>
      </c>
      <c r="M791" s="367">
        <v>37.800000000000004</v>
      </c>
      <c r="N791" s="36"/>
      <c r="O791" s="37">
        <f t="shared" si="125"/>
        <v>45.31349206349207</v>
      </c>
      <c r="P791" s="38">
        <f t="shared" si="126"/>
        <v>3.1467702821869496E-2</v>
      </c>
      <c r="Q791" s="38"/>
      <c r="R791" s="40" t="s">
        <v>4212</v>
      </c>
      <c r="S791" s="34">
        <v>1000</v>
      </c>
      <c r="T791" s="367">
        <v>51.428571428571423</v>
      </c>
      <c r="U791" s="367">
        <v>56.7</v>
      </c>
      <c r="V791" s="367">
        <v>49.35</v>
      </c>
      <c r="W791" s="36"/>
      <c r="X791" s="37">
        <f t="shared" si="127"/>
        <v>52.49285714285714</v>
      </c>
      <c r="Y791" s="38">
        <f t="shared" si="128"/>
        <v>3.6453373015873015E-2</v>
      </c>
      <c r="Z791" s="645"/>
      <c r="AA791" s="672"/>
      <c r="AB791" s="672"/>
    </row>
    <row r="792" spans="1:28" s="7" customFormat="1" ht="13.9" customHeight="1" x14ac:dyDescent="0.2">
      <c r="A792" s="335"/>
      <c r="B792" s="403"/>
      <c r="C792" s="461"/>
      <c r="D792" s="289"/>
      <c r="E792" s="306"/>
      <c r="F792" s="187"/>
      <c r="G792" s="22"/>
      <c r="H792" s="240">
        <v>104</v>
      </c>
      <c r="I792" s="35" t="s">
        <v>4201</v>
      </c>
      <c r="J792" s="34">
        <v>1000</v>
      </c>
      <c r="K792" s="367">
        <v>30.450000000000003</v>
      </c>
      <c r="L792" s="367">
        <v>37.142857142857139</v>
      </c>
      <c r="M792" s="367">
        <v>65.100000000000009</v>
      </c>
      <c r="N792" s="36"/>
      <c r="O792" s="37">
        <f t="shared" si="125"/>
        <v>44.230952380952381</v>
      </c>
      <c r="P792" s="38">
        <f t="shared" si="126"/>
        <v>3.0715939153439151E-2</v>
      </c>
      <c r="Q792" s="38"/>
      <c r="R792" s="40" t="s">
        <v>4213</v>
      </c>
      <c r="S792" s="34">
        <v>1000</v>
      </c>
      <c r="T792" s="367">
        <v>0</v>
      </c>
      <c r="U792" s="367">
        <v>0</v>
      </c>
      <c r="V792" s="367">
        <v>0</v>
      </c>
      <c r="W792" s="36"/>
      <c r="X792" s="37">
        <f t="shared" si="127"/>
        <v>0</v>
      </c>
      <c r="Y792" s="38">
        <f t="shared" si="128"/>
        <v>0</v>
      </c>
      <c r="Z792" s="645"/>
      <c r="AA792" s="672"/>
      <c r="AB792" s="672"/>
    </row>
    <row r="793" spans="1:28" s="7" customFormat="1" ht="13.9" customHeight="1" x14ac:dyDescent="0.2">
      <c r="A793" s="335"/>
      <c r="B793" s="403"/>
      <c r="C793" s="461"/>
      <c r="D793" s="289"/>
      <c r="E793" s="306"/>
      <c r="F793" s="187"/>
      <c r="G793" s="22"/>
      <c r="H793" s="240">
        <v>104</v>
      </c>
      <c r="I793" s="35" t="s">
        <v>4202</v>
      </c>
      <c r="J793" s="34">
        <v>1000</v>
      </c>
      <c r="K793" s="367">
        <v>96.600000000000009</v>
      </c>
      <c r="L793" s="367">
        <v>66.666666666666657</v>
      </c>
      <c r="M793" s="367">
        <v>95.55</v>
      </c>
      <c r="N793" s="36"/>
      <c r="O793" s="37">
        <f t="shared" si="125"/>
        <v>86.272222222222226</v>
      </c>
      <c r="P793" s="38">
        <f t="shared" si="126"/>
        <v>5.9911265432098765E-2</v>
      </c>
      <c r="Q793" s="38"/>
      <c r="R793" s="40" t="s">
        <v>4214</v>
      </c>
      <c r="S793" s="34">
        <v>1000</v>
      </c>
      <c r="T793" s="367">
        <v>8.5714285714285712</v>
      </c>
      <c r="U793" s="367">
        <v>2.1</v>
      </c>
      <c r="V793" s="367">
        <v>2.1</v>
      </c>
      <c r="W793" s="36"/>
      <c r="X793" s="37">
        <f t="shared" si="127"/>
        <v>4.2571428571428571</v>
      </c>
      <c r="Y793" s="38">
        <f t="shared" si="128"/>
        <v>2.9563492063492064E-3</v>
      </c>
      <c r="Z793" s="645"/>
      <c r="AA793" s="672"/>
      <c r="AB793" s="672"/>
    </row>
    <row r="794" spans="1:28" s="7" customFormat="1" ht="13.9" customHeight="1" x14ac:dyDescent="0.2">
      <c r="A794" s="335"/>
      <c r="B794" s="403"/>
      <c r="C794" s="461"/>
      <c r="D794" s="289"/>
      <c r="E794" s="306"/>
      <c r="F794" s="187"/>
      <c r="G794" s="22"/>
      <c r="H794" s="240">
        <v>104</v>
      </c>
      <c r="I794" s="35" t="s">
        <v>4205</v>
      </c>
      <c r="J794" s="34">
        <v>1000</v>
      </c>
      <c r="K794" s="367">
        <v>42</v>
      </c>
      <c r="L794" s="367">
        <v>29.523809523809522</v>
      </c>
      <c r="M794" s="367">
        <v>37.800000000000004</v>
      </c>
      <c r="N794" s="36"/>
      <c r="O794" s="37">
        <f t="shared" si="125"/>
        <v>36.441269841269843</v>
      </c>
      <c r="P794" s="38">
        <f t="shared" si="126"/>
        <v>2.5306437389770727E-2</v>
      </c>
      <c r="Q794" s="38"/>
      <c r="R794" s="40" t="s">
        <v>4215</v>
      </c>
      <c r="S794" s="34">
        <v>1000</v>
      </c>
      <c r="T794" s="367">
        <v>0.95238095238095233</v>
      </c>
      <c r="U794" s="367">
        <v>1.05</v>
      </c>
      <c r="V794" s="367">
        <v>1.05</v>
      </c>
      <c r="W794" s="36"/>
      <c r="X794" s="37">
        <f t="shared" si="127"/>
        <v>1.0174603174603174</v>
      </c>
      <c r="Y794" s="38">
        <f t="shared" si="128"/>
        <v>7.0656966490299821E-4</v>
      </c>
      <c r="Z794" s="645"/>
      <c r="AA794" s="672"/>
      <c r="AB794" s="672"/>
    </row>
    <row r="795" spans="1:28" s="7" customFormat="1" ht="13.9" customHeight="1" x14ac:dyDescent="0.2">
      <c r="A795" s="335"/>
      <c r="B795" s="403"/>
      <c r="C795" s="461"/>
      <c r="D795" s="289"/>
      <c r="E795" s="306"/>
      <c r="F795" s="187"/>
      <c r="G795" s="22"/>
      <c r="H795" s="240">
        <v>104</v>
      </c>
      <c r="I795" s="35" t="s">
        <v>4206</v>
      </c>
      <c r="J795" s="34">
        <v>1000</v>
      </c>
      <c r="K795" s="367">
        <v>35.700000000000003</v>
      </c>
      <c r="L795" s="367">
        <v>23.80952380952381</v>
      </c>
      <c r="M795" s="367">
        <v>39.9</v>
      </c>
      <c r="N795" s="36"/>
      <c r="O795" s="37">
        <f t="shared" si="125"/>
        <v>33.13650793650794</v>
      </c>
      <c r="P795" s="38">
        <f t="shared" si="126"/>
        <v>2.3011463844797179E-2</v>
      </c>
      <c r="Q795" s="38"/>
      <c r="R795" s="40" t="s">
        <v>4216</v>
      </c>
      <c r="S795" s="34">
        <v>1000</v>
      </c>
      <c r="T795" s="367">
        <v>0</v>
      </c>
      <c r="U795" s="367">
        <v>0</v>
      </c>
      <c r="V795" s="367">
        <v>0</v>
      </c>
      <c r="W795" s="36"/>
      <c r="X795" s="37">
        <f t="shared" si="127"/>
        <v>0</v>
      </c>
      <c r="Y795" s="38">
        <f t="shared" si="128"/>
        <v>0</v>
      </c>
      <c r="Z795" s="645"/>
      <c r="AA795" s="672"/>
      <c r="AB795" s="672"/>
    </row>
    <row r="796" spans="1:28" s="7" customFormat="1" ht="13.9" customHeight="1" x14ac:dyDescent="0.2">
      <c r="A796" s="335"/>
      <c r="B796" s="403"/>
      <c r="C796" s="461"/>
      <c r="D796" s="289"/>
      <c r="E796" s="306"/>
      <c r="F796" s="187"/>
      <c r="G796" s="22"/>
      <c r="H796" s="240">
        <v>104</v>
      </c>
      <c r="I796" s="35" t="s">
        <v>4203</v>
      </c>
      <c r="J796" s="34">
        <v>1000</v>
      </c>
      <c r="K796" s="367">
        <v>34.65</v>
      </c>
      <c r="L796" s="367">
        <v>34.285714285714285</v>
      </c>
      <c r="M796" s="367">
        <v>33.6</v>
      </c>
      <c r="N796" s="36"/>
      <c r="O796" s="37">
        <f t="shared" si="125"/>
        <v>34.178571428571423</v>
      </c>
      <c r="P796" s="38">
        <f t="shared" si="126"/>
        <v>2.3735119047619047E-2</v>
      </c>
      <c r="Q796" s="38"/>
      <c r="R796" s="35" t="s">
        <v>4217</v>
      </c>
      <c r="S796" s="34">
        <v>1000</v>
      </c>
      <c r="T796" s="367">
        <v>6.6666666666666661</v>
      </c>
      <c r="U796" s="367">
        <v>11.55</v>
      </c>
      <c r="V796" s="367">
        <v>3.1500000000000004</v>
      </c>
      <c r="W796" s="36"/>
      <c r="X796" s="37">
        <f t="shared" si="127"/>
        <v>7.1222222222222227</v>
      </c>
      <c r="Y796" s="38">
        <f t="shared" si="128"/>
        <v>4.9459876543209878E-3</v>
      </c>
      <c r="Z796" s="645"/>
      <c r="AA796" s="672"/>
      <c r="AB796" s="672"/>
    </row>
    <row r="797" spans="1:28" s="7" customFormat="1" ht="13.9" customHeight="1" x14ac:dyDescent="0.2">
      <c r="A797" s="335"/>
      <c r="B797" s="403"/>
      <c r="C797" s="461"/>
      <c r="D797" s="289"/>
      <c r="E797" s="306"/>
      <c r="F797" s="187"/>
      <c r="G797" s="22"/>
      <c r="H797" s="240">
        <v>104</v>
      </c>
      <c r="I797" s="35" t="s">
        <v>4204</v>
      </c>
      <c r="J797" s="34">
        <v>1000</v>
      </c>
      <c r="K797" s="367">
        <v>30.450000000000003</v>
      </c>
      <c r="L797" s="367">
        <v>40</v>
      </c>
      <c r="M797" s="367">
        <v>21</v>
      </c>
      <c r="N797" s="36"/>
      <c r="O797" s="37">
        <f t="shared" si="125"/>
        <v>30.483333333333334</v>
      </c>
      <c r="P797" s="38">
        <f t="shared" si="126"/>
        <v>2.1168981481481483E-2</v>
      </c>
      <c r="Q797" s="38"/>
      <c r="R797" s="40" t="s">
        <v>4218</v>
      </c>
      <c r="S797" s="34">
        <v>1000</v>
      </c>
      <c r="T797" s="367">
        <v>4.7619047619047619</v>
      </c>
      <c r="U797" s="367">
        <v>8.4</v>
      </c>
      <c r="V797" s="367">
        <v>2.1</v>
      </c>
      <c r="W797" s="36"/>
      <c r="X797" s="37">
        <f t="shared" si="127"/>
        <v>5.087301587301587</v>
      </c>
      <c r="Y797" s="38">
        <f t="shared" si="128"/>
        <v>3.5328483245149912E-3</v>
      </c>
      <c r="Z797" s="645"/>
      <c r="AA797" s="672"/>
      <c r="AB797" s="672"/>
    </row>
    <row r="798" spans="1:28" s="7" customFormat="1" ht="13.9" customHeight="1" thickBot="1" x14ac:dyDescent="0.25">
      <c r="A798" s="379"/>
      <c r="B798" s="408"/>
      <c r="C798" s="458"/>
      <c r="D798" s="282"/>
      <c r="E798" s="283"/>
      <c r="F798" s="191"/>
      <c r="G798" s="84"/>
      <c r="H798" s="245">
        <v>104</v>
      </c>
      <c r="I798" s="35"/>
      <c r="J798" s="34"/>
      <c r="K798" s="367"/>
      <c r="L798" s="367"/>
      <c r="M798" s="367"/>
      <c r="N798" s="36"/>
      <c r="O798" s="37"/>
      <c r="P798" s="38"/>
      <c r="Q798" s="38"/>
      <c r="R798" s="40" t="s">
        <v>4219</v>
      </c>
      <c r="S798" s="34">
        <v>1000</v>
      </c>
      <c r="T798" s="367">
        <v>0</v>
      </c>
      <c r="U798" s="367">
        <v>2.1</v>
      </c>
      <c r="V798" s="367">
        <v>0</v>
      </c>
      <c r="W798" s="36"/>
      <c r="X798" s="37">
        <f t="shared" si="127"/>
        <v>0.70000000000000007</v>
      </c>
      <c r="Y798" s="38">
        <f t="shared" si="128"/>
        <v>4.8611111111111121E-4</v>
      </c>
      <c r="Z798" s="645"/>
      <c r="AA798" s="672"/>
      <c r="AB798" s="672"/>
    </row>
    <row r="799" spans="1:28" s="7" customFormat="1" ht="13.9" customHeight="1" x14ac:dyDescent="0.2">
      <c r="A799" s="260">
        <v>43037</v>
      </c>
      <c r="B799" s="403">
        <v>0.57638888888888895</v>
      </c>
      <c r="C799" s="454">
        <v>0</v>
      </c>
      <c r="D799" s="263">
        <f>(MAX(K799:M799))/J799/1.44</f>
        <v>3.3068783068783067E-2</v>
      </c>
      <c r="E799" s="264"/>
      <c r="F799" s="195"/>
      <c r="G799" s="35" t="s">
        <v>3126</v>
      </c>
      <c r="H799" s="247">
        <v>111</v>
      </c>
      <c r="I799" s="113" t="s">
        <v>685</v>
      </c>
      <c r="J799" s="115">
        <v>160</v>
      </c>
      <c r="K799" s="565">
        <v>5.25</v>
      </c>
      <c r="L799" s="565">
        <v>7.6190476190476186</v>
      </c>
      <c r="M799" s="565">
        <v>6.3000000000000007</v>
      </c>
      <c r="N799" s="116" t="s">
        <v>4084</v>
      </c>
      <c r="O799" s="117">
        <f t="shared" si="115"/>
        <v>6.3896825396825392</v>
      </c>
      <c r="P799" s="118">
        <f t="shared" si="116"/>
        <v>2.7732997134038803E-2</v>
      </c>
      <c r="Q799" s="118"/>
      <c r="R799" s="120"/>
      <c r="S799" s="115"/>
      <c r="T799" s="565">
        <v>0</v>
      </c>
      <c r="U799" s="565">
        <v>0</v>
      </c>
      <c r="V799" s="565">
        <v>0</v>
      </c>
      <c r="W799" s="116"/>
      <c r="X799" s="117"/>
      <c r="Y799" s="118"/>
      <c r="Z799" s="636"/>
      <c r="AA799" s="671">
        <f t="shared" si="117"/>
        <v>2.7732997134038803E-2</v>
      </c>
      <c r="AB799" s="671">
        <f t="shared" si="122"/>
        <v>103.44920910493826</v>
      </c>
    </row>
    <row r="800" spans="1:28" s="7" customFormat="1" ht="13.9" customHeight="1" x14ac:dyDescent="0.2">
      <c r="A800" s="335"/>
      <c r="B800" s="403"/>
      <c r="C800" s="461"/>
      <c r="D800" s="289"/>
      <c r="E800" s="332"/>
      <c r="F800" s="187"/>
      <c r="G800" s="22"/>
      <c r="H800" s="241">
        <v>111</v>
      </c>
      <c r="I800" s="22" t="s">
        <v>3800</v>
      </c>
      <c r="J800" s="24">
        <v>160</v>
      </c>
      <c r="K800" s="371">
        <v>0</v>
      </c>
      <c r="L800" s="371">
        <v>0</v>
      </c>
      <c r="M800" s="371">
        <v>0</v>
      </c>
      <c r="N800" s="21"/>
      <c r="O800" s="37">
        <f t="shared" ref="O800" si="129">(K800+L800+M800)/3</f>
        <v>0</v>
      </c>
      <c r="P800" s="38">
        <f t="shared" ref="P800" si="130">O800/J800/1.44</f>
        <v>0</v>
      </c>
      <c r="Q800" s="26"/>
      <c r="R800" s="28"/>
      <c r="S800" s="24"/>
      <c r="T800" s="371">
        <v>0</v>
      </c>
      <c r="U800" s="371">
        <v>0</v>
      </c>
      <c r="V800" s="371">
        <v>0</v>
      </c>
      <c r="W800" s="21"/>
      <c r="X800" s="25"/>
      <c r="Y800" s="26"/>
      <c r="Z800" s="428"/>
      <c r="AA800" s="672"/>
      <c r="AB800" s="672"/>
    </row>
    <row r="801" spans="1:28" s="7" customFormat="1" ht="13.9" customHeight="1" thickBot="1" x14ac:dyDescent="0.25">
      <c r="A801" s="335"/>
      <c r="B801" s="403"/>
      <c r="C801" s="461"/>
      <c r="D801" s="289"/>
      <c r="E801" s="306"/>
      <c r="F801" s="221"/>
      <c r="G801" s="84"/>
      <c r="H801" s="245">
        <v>111</v>
      </c>
      <c r="I801" s="84" t="s">
        <v>3801</v>
      </c>
      <c r="J801" s="83">
        <v>160</v>
      </c>
      <c r="K801" s="554">
        <v>0</v>
      </c>
      <c r="L801" s="554">
        <v>0</v>
      </c>
      <c r="M801" s="554">
        <v>0</v>
      </c>
      <c r="N801" s="85"/>
      <c r="O801" s="86"/>
      <c r="P801" s="87"/>
      <c r="Q801" s="87"/>
      <c r="R801" s="89"/>
      <c r="S801" s="83"/>
      <c r="T801" s="554">
        <v>0</v>
      </c>
      <c r="U801" s="554">
        <v>0</v>
      </c>
      <c r="V801" s="554">
        <v>0</v>
      </c>
      <c r="W801" s="85"/>
      <c r="X801" s="86"/>
      <c r="Y801" s="87"/>
      <c r="Z801" s="637"/>
      <c r="AA801" s="674"/>
      <c r="AB801" s="674"/>
    </row>
    <row r="802" spans="1:28" s="7" customFormat="1" ht="13.9" customHeight="1" x14ac:dyDescent="0.2">
      <c r="A802" s="270">
        <v>43028</v>
      </c>
      <c r="B802" s="407">
        <v>0.58333333333333337</v>
      </c>
      <c r="C802" s="450">
        <v>2</v>
      </c>
      <c r="D802" s="271">
        <f>(MAX(K802:M802))/J802/1.44</f>
        <v>1.7361111111111112E-2</v>
      </c>
      <c r="E802" s="272">
        <f>(MAX(T802:V802))/S802/1.44</f>
        <v>0</v>
      </c>
      <c r="F802" s="248"/>
      <c r="G802" s="35" t="s">
        <v>3136</v>
      </c>
      <c r="H802" s="243">
        <v>113</v>
      </c>
      <c r="I802" s="113" t="s">
        <v>685</v>
      </c>
      <c r="J802" s="115">
        <v>630</v>
      </c>
      <c r="K802" s="565">
        <v>12.600000000000001</v>
      </c>
      <c r="L802" s="565">
        <v>12.38095238095238</v>
      </c>
      <c r="M802" s="565">
        <v>15.75</v>
      </c>
      <c r="N802" s="116" t="s">
        <v>4116</v>
      </c>
      <c r="O802" s="117">
        <f t="shared" ref="O802" si="131">(K802+L802+M802)/3</f>
        <v>13.576984126984128</v>
      </c>
      <c r="P802" s="118">
        <f t="shared" ref="P802" si="132">O802/J802/1.44</f>
        <v>1.4965811427451641E-2</v>
      </c>
      <c r="Q802" s="118"/>
      <c r="R802" s="120" t="s">
        <v>4117</v>
      </c>
      <c r="S802" s="115">
        <v>630</v>
      </c>
      <c r="T802" s="565">
        <v>0</v>
      </c>
      <c r="U802" s="565">
        <v>0</v>
      </c>
      <c r="V802" s="565">
        <v>0</v>
      </c>
      <c r="W802" s="116"/>
      <c r="X802" s="117">
        <f>(T802+U802+V802)/3</f>
        <v>0</v>
      </c>
      <c r="Y802" s="118">
        <f>X802/S802/1.44</f>
        <v>0</v>
      </c>
      <c r="Z802" s="636"/>
      <c r="AA802" s="672">
        <f t="shared" si="117"/>
        <v>1.4965811427451641E-2</v>
      </c>
      <c r="AB802" s="672">
        <f t="shared" si="122"/>
        <v>825.36014660493822</v>
      </c>
    </row>
    <row r="803" spans="1:28" s="7" customFormat="1" ht="13.9" customHeight="1" x14ac:dyDescent="0.2">
      <c r="A803" s="260"/>
      <c r="B803" s="403"/>
      <c r="C803" s="454"/>
      <c r="D803" s="289"/>
      <c r="E803" s="306"/>
      <c r="F803" s="181"/>
      <c r="G803" s="35"/>
      <c r="H803" s="240">
        <v>113</v>
      </c>
      <c r="I803" s="35" t="s">
        <v>4118</v>
      </c>
      <c r="J803" s="34">
        <v>630</v>
      </c>
      <c r="K803" s="367">
        <v>2.1</v>
      </c>
      <c r="L803" s="367">
        <v>3.8095238095238093</v>
      </c>
      <c r="M803" s="367">
        <v>6.3000000000000007</v>
      </c>
      <c r="N803" s="36"/>
      <c r="O803" s="25">
        <f t="shared" ref="O803:O804" si="133">(K803+L803+M803)/3</f>
        <v>4.0698412698412705</v>
      </c>
      <c r="P803" s="26">
        <f t="shared" ref="P803:P804" si="134">O803/J803/1.44</f>
        <v>4.4861566025587198E-3</v>
      </c>
      <c r="Q803" s="38"/>
      <c r="R803" s="35" t="s">
        <v>4120</v>
      </c>
      <c r="S803" s="34">
        <v>630</v>
      </c>
      <c r="T803" s="367">
        <v>5.7142857142857144</v>
      </c>
      <c r="U803" s="367">
        <v>3.1500000000000004</v>
      </c>
      <c r="V803" s="367">
        <v>7.3500000000000005</v>
      </c>
      <c r="W803" s="36"/>
      <c r="X803" s="25">
        <f t="shared" ref="X803:X804" si="135">(T803+U803+V803)/3</f>
        <v>5.4047619047619051</v>
      </c>
      <c r="Y803" s="26">
        <f t="shared" ref="Y803:Y804" si="136">X803/S803/1.44</f>
        <v>5.9576299655664747E-3</v>
      </c>
      <c r="Z803" s="645"/>
      <c r="AA803" s="672"/>
      <c r="AB803" s="672"/>
    </row>
    <row r="804" spans="1:28" s="7" customFormat="1" ht="13.9" customHeight="1" thickBot="1" x14ac:dyDescent="0.25">
      <c r="A804" s="260"/>
      <c r="B804" s="403"/>
      <c r="C804" s="454"/>
      <c r="D804" s="282"/>
      <c r="E804" s="306"/>
      <c r="F804" s="221"/>
      <c r="G804" s="84"/>
      <c r="H804" s="245">
        <v>113</v>
      </c>
      <c r="I804" s="84" t="s">
        <v>4119</v>
      </c>
      <c r="J804" s="83">
        <v>630</v>
      </c>
      <c r="K804" s="554">
        <v>3.1500000000000004</v>
      </c>
      <c r="L804" s="554">
        <v>2.8571428571428572</v>
      </c>
      <c r="M804" s="554">
        <v>3.1500000000000004</v>
      </c>
      <c r="N804" s="85"/>
      <c r="O804" s="37">
        <f t="shared" si="133"/>
        <v>3.0523809523809526</v>
      </c>
      <c r="P804" s="38">
        <f t="shared" si="134"/>
        <v>3.3646174519190398E-3</v>
      </c>
      <c r="Q804" s="87"/>
      <c r="R804" s="84" t="s">
        <v>4121</v>
      </c>
      <c r="S804" s="83">
        <v>630</v>
      </c>
      <c r="T804" s="554">
        <v>0.95238095238095233</v>
      </c>
      <c r="U804" s="554">
        <v>1.05</v>
      </c>
      <c r="V804" s="554">
        <v>1.05</v>
      </c>
      <c r="W804" s="85"/>
      <c r="X804" s="37">
        <f t="shared" si="135"/>
        <v>1.0174603174603174</v>
      </c>
      <c r="Y804" s="38">
        <f t="shared" si="136"/>
        <v>1.1215391506396797E-3</v>
      </c>
      <c r="Z804" s="637"/>
      <c r="AA804" s="672"/>
      <c r="AB804" s="672"/>
    </row>
    <row r="805" spans="1:28" s="7" customFormat="1" ht="13.9" customHeight="1" thickBot="1" x14ac:dyDescent="0.25">
      <c r="A805" s="380"/>
      <c r="B805" s="404"/>
      <c r="C805" s="462"/>
      <c r="D805" s="293">
        <f>(MAX(K805:M805))/J805/1.44</f>
        <v>0</v>
      </c>
      <c r="E805" s="298">
        <f>(MAX(T805:V805))/S805/1.44</f>
        <v>0</v>
      </c>
      <c r="F805" s="90" t="s">
        <v>1909</v>
      </c>
      <c r="G805" s="90" t="s">
        <v>3126</v>
      </c>
      <c r="H805" s="239">
        <v>114</v>
      </c>
      <c r="I805" s="90" t="s">
        <v>2800</v>
      </c>
      <c r="J805" s="92">
        <v>630</v>
      </c>
      <c r="K805" s="620">
        <v>0</v>
      </c>
      <c r="L805" s="620">
        <v>0</v>
      </c>
      <c r="M805" s="620">
        <v>0</v>
      </c>
      <c r="N805" s="93"/>
      <c r="O805" s="94">
        <f t="shared" si="97"/>
        <v>0</v>
      </c>
      <c r="P805" s="95">
        <f t="shared" si="98"/>
        <v>0</v>
      </c>
      <c r="Q805" s="95"/>
      <c r="R805" s="97" t="s">
        <v>686</v>
      </c>
      <c r="S805" s="92">
        <v>630</v>
      </c>
      <c r="T805" s="620">
        <v>0</v>
      </c>
      <c r="U805" s="620">
        <v>0</v>
      </c>
      <c r="V805" s="620">
        <v>0</v>
      </c>
      <c r="W805" s="93"/>
      <c r="X805" s="94">
        <f>(T805+U805+V805)/3</f>
        <v>0</v>
      </c>
      <c r="Y805" s="95">
        <f>X805/S805/1.44</f>
        <v>0</v>
      </c>
      <c r="Z805" s="635"/>
      <c r="AA805" s="675">
        <f t="shared" si="117"/>
        <v>0</v>
      </c>
      <c r="AB805" s="675">
        <f t="shared" si="122"/>
        <v>837.9</v>
      </c>
    </row>
    <row r="806" spans="1:28" s="7" customFormat="1" ht="13.9" customHeight="1" x14ac:dyDescent="0.2">
      <c r="A806" s="260">
        <v>43044</v>
      </c>
      <c r="B806" s="403">
        <v>0.45833333333333331</v>
      </c>
      <c r="C806" s="454">
        <v>0</v>
      </c>
      <c r="D806" s="291">
        <f>(MAX(K806:M806))/J806/1.44</f>
        <v>0.29394473838918284</v>
      </c>
      <c r="E806" s="314"/>
      <c r="F806" s="249" t="s">
        <v>569</v>
      </c>
      <c r="G806" s="35" t="s">
        <v>3136</v>
      </c>
      <c r="H806" s="240">
        <v>115</v>
      </c>
      <c r="I806" s="35" t="s">
        <v>685</v>
      </c>
      <c r="J806" s="34">
        <v>63</v>
      </c>
      <c r="K806" s="367">
        <v>3.1500000000000004</v>
      </c>
      <c r="L806" s="367">
        <v>26.666666666666664</v>
      </c>
      <c r="M806" s="367">
        <v>18.900000000000002</v>
      </c>
      <c r="N806" s="36" t="s">
        <v>4434</v>
      </c>
      <c r="O806" s="37">
        <f t="shared" si="97"/>
        <v>16.238888888888891</v>
      </c>
      <c r="P806" s="38">
        <f t="shared" si="98"/>
        <v>0.17900009798157948</v>
      </c>
      <c r="Q806" s="38"/>
      <c r="R806" s="40"/>
      <c r="S806" s="34"/>
      <c r="T806" s="367"/>
      <c r="U806" s="367"/>
      <c r="V806" s="367"/>
      <c r="W806" s="36"/>
      <c r="X806" s="37"/>
      <c r="Y806" s="38"/>
      <c r="Z806" s="645"/>
      <c r="AA806" s="672">
        <f>P806+Y806</f>
        <v>0.17900009798157948</v>
      </c>
      <c r="AB806" s="672">
        <f t="shared" si="122"/>
        <v>34.395790895061722</v>
      </c>
    </row>
    <row r="807" spans="1:28" s="7" customFormat="1" ht="13.9" customHeight="1" x14ac:dyDescent="0.2">
      <c r="A807" s="295"/>
      <c r="B807" s="413"/>
      <c r="C807" s="461"/>
      <c r="D807" s="289"/>
      <c r="E807" s="296"/>
      <c r="F807" s="212"/>
      <c r="G807" s="22"/>
      <c r="H807" s="241">
        <v>115</v>
      </c>
      <c r="I807" s="22" t="s">
        <v>2961</v>
      </c>
      <c r="J807" s="24">
        <v>63</v>
      </c>
      <c r="K807" s="371">
        <v>10.5</v>
      </c>
      <c r="L807" s="371">
        <v>1.9047619047619047</v>
      </c>
      <c r="M807" s="371">
        <v>6.3000000000000007</v>
      </c>
      <c r="N807" s="21"/>
      <c r="O807" s="37">
        <f t="shared" ref="O807:O814" si="137">(K807+L807+M807)/3</f>
        <v>6.234920634920635</v>
      </c>
      <c r="P807" s="38">
        <f t="shared" ref="P807:P814" si="138">O807/J807/1.44</f>
        <v>6.8727079309089903E-2</v>
      </c>
      <c r="Q807" s="26"/>
      <c r="R807" s="28"/>
      <c r="S807" s="24"/>
      <c r="T807" s="371"/>
      <c r="U807" s="371"/>
      <c r="V807" s="371"/>
      <c r="W807" s="21"/>
      <c r="X807" s="37"/>
      <c r="Y807" s="38"/>
      <c r="Z807" s="428"/>
      <c r="AA807" s="672"/>
      <c r="AB807" s="672"/>
    </row>
    <row r="808" spans="1:28" s="7" customFormat="1" ht="13.9" customHeight="1" x14ac:dyDescent="0.2">
      <c r="A808" s="295"/>
      <c r="B808" s="413"/>
      <c r="C808" s="461"/>
      <c r="D808" s="289"/>
      <c r="E808" s="296"/>
      <c r="F808" s="249"/>
      <c r="G808" s="35"/>
      <c r="H808" s="240">
        <v>115</v>
      </c>
      <c r="I808" s="35" t="s">
        <v>2962</v>
      </c>
      <c r="J808" s="34">
        <v>63</v>
      </c>
      <c r="K808" s="367">
        <v>0</v>
      </c>
      <c r="L808" s="367">
        <v>0</v>
      </c>
      <c r="M808" s="367">
        <v>0</v>
      </c>
      <c r="N808" s="36"/>
      <c r="O808" s="37">
        <f t="shared" si="137"/>
        <v>0</v>
      </c>
      <c r="P808" s="38">
        <f t="shared" si="138"/>
        <v>0</v>
      </c>
      <c r="Q808" s="38"/>
      <c r="R808" s="40"/>
      <c r="S808" s="34"/>
      <c r="T808" s="367"/>
      <c r="U808" s="367"/>
      <c r="V808" s="367"/>
      <c r="W808" s="36"/>
      <c r="X808" s="37"/>
      <c r="Y808" s="38"/>
      <c r="Z808" s="645"/>
      <c r="AA808" s="672"/>
      <c r="AB808" s="672"/>
    </row>
    <row r="809" spans="1:28" s="7" customFormat="1" ht="13.9" customHeight="1" x14ac:dyDescent="0.2">
      <c r="A809" s="295"/>
      <c r="B809" s="413"/>
      <c r="C809" s="461"/>
      <c r="D809" s="289"/>
      <c r="E809" s="296"/>
      <c r="F809" s="249"/>
      <c r="G809" s="35"/>
      <c r="H809" s="241">
        <v>115</v>
      </c>
      <c r="I809" s="22" t="s">
        <v>2960</v>
      </c>
      <c r="J809" s="24">
        <v>63</v>
      </c>
      <c r="K809" s="371">
        <v>2.1</v>
      </c>
      <c r="L809" s="371">
        <v>0</v>
      </c>
      <c r="M809" s="371">
        <v>1.05</v>
      </c>
      <c r="N809" s="21"/>
      <c r="O809" s="37">
        <f t="shared" si="137"/>
        <v>1.05</v>
      </c>
      <c r="P809" s="38">
        <f t="shared" si="138"/>
        <v>1.1574074074074075E-2</v>
      </c>
      <c r="Q809" s="38"/>
      <c r="R809" s="40"/>
      <c r="S809" s="34"/>
      <c r="T809" s="367"/>
      <c r="U809" s="367"/>
      <c r="V809" s="367"/>
      <c r="W809" s="36"/>
      <c r="X809" s="37"/>
      <c r="Y809" s="38"/>
      <c r="Z809" s="645"/>
      <c r="AA809" s="672"/>
      <c r="AB809" s="672"/>
    </row>
    <row r="810" spans="1:28" s="7" customFormat="1" ht="13.9" customHeight="1" x14ac:dyDescent="0.2">
      <c r="A810" s="295"/>
      <c r="B810" s="413"/>
      <c r="C810" s="461"/>
      <c r="D810" s="289"/>
      <c r="E810" s="296"/>
      <c r="F810" s="249"/>
      <c r="G810" s="35"/>
      <c r="H810" s="241">
        <v>115</v>
      </c>
      <c r="I810" s="22" t="s">
        <v>3480</v>
      </c>
      <c r="J810" s="24">
        <v>63</v>
      </c>
      <c r="K810" s="371">
        <v>0</v>
      </c>
      <c r="L810" s="371">
        <v>0</v>
      </c>
      <c r="M810" s="371">
        <v>0</v>
      </c>
      <c r="N810" s="21"/>
      <c r="O810" s="37">
        <f t="shared" si="137"/>
        <v>0</v>
      </c>
      <c r="P810" s="38">
        <f t="shared" si="138"/>
        <v>0</v>
      </c>
      <c r="Q810" s="38"/>
      <c r="R810" s="40"/>
      <c r="S810" s="34"/>
      <c r="T810" s="367"/>
      <c r="U810" s="367"/>
      <c r="V810" s="367"/>
      <c r="W810" s="36"/>
      <c r="X810" s="37"/>
      <c r="Y810" s="38"/>
      <c r="Z810" s="645"/>
      <c r="AA810" s="672"/>
      <c r="AB810" s="672"/>
    </row>
    <row r="811" spans="1:28" s="7" customFormat="1" ht="13.9" customHeight="1" x14ac:dyDescent="0.2">
      <c r="A811" s="295"/>
      <c r="B811" s="413"/>
      <c r="C811" s="461"/>
      <c r="D811" s="289"/>
      <c r="E811" s="296"/>
      <c r="F811" s="249"/>
      <c r="G811" s="35"/>
      <c r="H811" s="241">
        <v>115</v>
      </c>
      <c r="I811" s="22" t="s">
        <v>3481</v>
      </c>
      <c r="J811" s="24">
        <v>63</v>
      </c>
      <c r="K811" s="371">
        <v>9.4500000000000011</v>
      </c>
      <c r="L811" s="371">
        <v>0.95238095238095233</v>
      </c>
      <c r="M811" s="371">
        <v>1.05</v>
      </c>
      <c r="N811" s="21"/>
      <c r="O811" s="37">
        <f t="shared" si="137"/>
        <v>3.8174603174603181</v>
      </c>
      <c r="P811" s="38">
        <f t="shared" si="138"/>
        <v>4.2079589037261007E-2</v>
      </c>
      <c r="Q811" s="38"/>
      <c r="R811" s="40"/>
      <c r="S811" s="34"/>
      <c r="T811" s="367"/>
      <c r="U811" s="367"/>
      <c r="V811" s="367"/>
      <c r="W811" s="36"/>
      <c r="X811" s="37"/>
      <c r="Y811" s="38"/>
      <c r="Z811" s="645"/>
      <c r="AA811" s="672"/>
      <c r="AB811" s="672"/>
    </row>
    <row r="812" spans="1:28" s="7" customFormat="1" ht="13.9" customHeight="1" x14ac:dyDescent="0.2">
      <c r="A812" s="295"/>
      <c r="B812" s="413"/>
      <c r="C812" s="461"/>
      <c r="D812" s="289"/>
      <c r="E812" s="296"/>
      <c r="F812" s="187"/>
      <c r="G812" s="22"/>
      <c r="H812" s="241">
        <v>115</v>
      </c>
      <c r="I812" s="22" t="s">
        <v>3482</v>
      </c>
      <c r="J812" s="24">
        <v>63</v>
      </c>
      <c r="K812" s="371">
        <v>0</v>
      </c>
      <c r="L812" s="371">
        <v>0</v>
      </c>
      <c r="M812" s="371">
        <v>0</v>
      </c>
      <c r="N812" s="21"/>
      <c r="O812" s="37">
        <f t="shared" si="137"/>
        <v>0</v>
      </c>
      <c r="P812" s="38">
        <f t="shared" si="138"/>
        <v>0</v>
      </c>
      <c r="Q812" s="26"/>
      <c r="R812" s="28"/>
      <c r="S812" s="24"/>
      <c r="T812" s="371"/>
      <c r="U812" s="371"/>
      <c r="V812" s="371"/>
      <c r="W812" s="21"/>
      <c r="X812" s="37"/>
      <c r="Y812" s="38"/>
      <c r="Z812" s="428"/>
      <c r="AA812" s="672"/>
      <c r="AB812" s="672"/>
    </row>
    <row r="813" spans="1:28" s="7" customFormat="1" ht="13.9" customHeight="1" thickBot="1" x14ac:dyDescent="0.25">
      <c r="A813" s="292"/>
      <c r="B813" s="414"/>
      <c r="C813" s="458"/>
      <c r="D813" s="282"/>
      <c r="E813" s="297"/>
      <c r="F813" s="221"/>
      <c r="G813" s="84"/>
      <c r="H813" s="245">
        <v>115</v>
      </c>
      <c r="I813" s="84" t="s">
        <v>3483</v>
      </c>
      <c r="J813" s="83">
        <v>63</v>
      </c>
      <c r="K813" s="548">
        <v>0</v>
      </c>
      <c r="L813" s="554">
        <v>0</v>
      </c>
      <c r="M813" s="554">
        <v>0</v>
      </c>
      <c r="N813" s="85"/>
      <c r="O813" s="134">
        <f t="shared" si="137"/>
        <v>0</v>
      </c>
      <c r="P813" s="135">
        <f t="shared" si="138"/>
        <v>0</v>
      </c>
      <c r="Q813" s="87"/>
      <c r="R813" s="75"/>
      <c r="S813" s="83"/>
      <c r="T813" s="554"/>
      <c r="U813" s="554"/>
      <c r="V813" s="554"/>
      <c r="W813" s="85"/>
      <c r="X813" s="73"/>
      <c r="Y813" s="74"/>
      <c r="Z813" s="637"/>
      <c r="AA813" s="672"/>
      <c r="AB813" s="672"/>
    </row>
    <row r="814" spans="1:28" s="7" customFormat="1" ht="14.45" customHeight="1" thickBot="1" x14ac:dyDescent="0.25">
      <c r="A814" s="260">
        <v>43044</v>
      </c>
      <c r="B814" s="403">
        <v>0.44791666666666669</v>
      </c>
      <c r="C814" s="457">
        <v>0</v>
      </c>
      <c r="D814" s="293">
        <f>(MAX(K814:M814))/J814/1.44</f>
        <v>4.5572916666666671E-2</v>
      </c>
      <c r="E814" s="298"/>
      <c r="F814" s="221" t="s">
        <v>569</v>
      </c>
      <c r="G814" s="84" t="s">
        <v>3136</v>
      </c>
      <c r="H814" s="245">
        <v>116</v>
      </c>
      <c r="I814" s="84" t="s">
        <v>685</v>
      </c>
      <c r="J814" s="83">
        <v>160</v>
      </c>
      <c r="K814" s="620">
        <v>0</v>
      </c>
      <c r="L814" s="554">
        <v>1.9047619047619047</v>
      </c>
      <c r="M814" s="554">
        <v>10.5</v>
      </c>
      <c r="N814" s="85" t="s">
        <v>3895</v>
      </c>
      <c r="O814" s="94">
        <f t="shared" si="137"/>
        <v>4.1349206349206353</v>
      </c>
      <c r="P814" s="95">
        <f t="shared" si="138"/>
        <v>1.7946704144620813E-2</v>
      </c>
      <c r="Q814" s="87"/>
      <c r="R814" s="89"/>
      <c r="S814" s="83"/>
      <c r="T814" s="554"/>
      <c r="U814" s="554"/>
      <c r="V814" s="554"/>
      <c r="W814" s="85"/>
      <c r="X814" s="86"/>
      <c r="Y814" s="87"/>
      <c r="Z814" s="637"/>
      <c r="AA814" s="675">
        <f>P814+Y814</f>
        <v>1.7946704144620813E-2</v>
      </c>
      <c r="AB814" s="675">
        <f t="shared" si="122"/>
        <v>104.49047067901235</v>
      </c>
    </row>
    <row r="815" spans="1:28" s="7" customFormat="1" ht="14.45" customHeight="1" thickBot="1" x14ac:dyDescent="0.25">
      <c r="A815" s="288">
        <v>43057</v>
      </c>
      <c r="B815" s="404">
        <v>0.56944444444444442</v>
      </c>
      <c r="C815" s="459">
        <v>-2</v>
      </c>
      <c r="D815" s="293">
        <f>(MAX(K815:M815))/J815/1.44</f>
        <v>0</v>
      </c>
      <c r="E815" s="298"/>
      <c r="F815" s="221" t="s">
        <v>569</v>
      </c>
      <c r="G815" s="84" t="s">
        <v>3136</v>
      </c>
      <c r="H815" s="245">
        <v>117</v>
      </c>
      <c r="I815" s="84" t="s">
        <v>4494</v>
      </c>
      <c r="J815" s="83">
        <v>250</v>
      </c>
      <c r="K815" s="620">
        <v>0</v>
      </c>
      <c r="L815" s="554">
        <v>0</v>
      </c>
      <c r="M815" s="554">
        <v>0</v>
      </c>
      <c r="N815" s="85"/>
      <c r="O815" s="94">
        <f t="shared" si="97"/>
        <v>0</v>
      </c>
      <c r="P815" s="95">
        <f t="shared" si="98"/>
        <v>0</v>
      </c>
      <c r="Q815" s="87"/>
      <c r="R815" s="89"/>
      <c r="S815" s="83"/>
      <c r="T815" s="554"/>
      <c r="U815" s="554"/>
      <c r="V815" s="554"/>
      <c r="W815" s="85"/>
      <c r="X815" s="86"/>
      <c r="Y815" s="87"/>
      <c r="Z815" s="637"/>
      <c r="AA815" s="672">
        <f>P815+Y815</f>
        <v>0</v>
      </c>
      <c r="AB815" s="672">
        <f t="shared" si="122"/>
        <v>166.25</v>
      </c>
    </row>
    <row r="816" spans="1:28" s="7" customFormat="1" ht="13.9" customHeight="1" thickBot="1" x14ac:dyDescent="0.25">
      <c r="A816" s="304">
        <v>43035</v>
      </c>
      <c r="B816" s="404">
        <v>0.48888888888888887</v>
      </c>
      <c r="C816" s="460">
        <v>0</v>
      </c>
      <c r="D816" s="345">
        <f>(MAX(K816:M816))/J816/1.44</f>
        <v>0.18375</v>
      </c>
      <c r="E816" s="345"/>
      <c r="F816" s="35" t="s">
        <v>569</v>
      </c>
      <c r="G816" s="35" t="s">
        <v>3126</v>
      </c>
      <c r="H816" s="240">
        <v>118</v>
      </c>
      <c r="I816" s="35" t="s">
        <v>685</v>
      </c>
      <c r="J816" s="34">
        <v>250</v>
      </c>
      <c r="K816" s="367">
        <v>57.75</v>
      </c>
      <c r="L816" s="367">
        <v>47.61904761904762</v>
      </c>
      <c r="M816" s="367">
        <v>66.150000000000006</v>
      </c>
      <c r="N816" s="36"/>
      <c r="O816" s="37">
        <f t="shared" si="97"/>
        <v>57.173015873015878</v>
      </c>
      <c r="P816" s="38">
        <f t="shared" si="98"/>
        <v>0.15881393298059965</v>
      </c>
      <c r="Q816" s="77" t="s">
        <v>492</v>
      </c>
      <c r="R816" s="40"/>
      <c r="S816" s="34"/>
      <c r="T816" s="367"/>
      <c r="U816" s="367"/>
      <c r="V816" s="367"/>
      <c r="W816" s="36"/>
      <c r="X816" s="37"/>
      <c r="Y816" s="38"/>
      <c r="Z816" s="645"/>
      <c r="AA816" s="671">
        <f t="shared" ref="AA816:AA821" si="139">P816+Y816</f>
        <v>0.15881393298059965</v>
      </c>
      <c r="AB816" s="671">
        <f t="shared" si="122"/>
        <v>139.84718364197531</v>
      </c>
    </row>
    <row r="817" spans="1:28" s="7" customFormat="1" ht="14.45" customHeight="1" x14ac:dyDescent="0.2">
      <c r="A817" s="299"/>
      <c r="B817" s="405"/>
      <c r="C817" s="461"/>
      <c r="D817" s="330"/>
      <c r="E817" s="301"/>
      <c r="F817" s="22"/>
      <c r="G817" s="22"/>
      <c r="H817" s="241">
        <v>118</v>
      </c>
      <c r="I817" s="22" t="s">
        <v>3803</v>
      </c>
      <c r="J817" s="24">
        <v>250</v>
      </c>
      <c r="K817" s="371">
        <v>13.65</v>
      </c>
      <c r="L817" s="371">
        <v>19.047619047619047</v>
      </c>
      <c r="M817" s="371">
        <v>13.65</v>
      </c>
      <c r="N817" s="21"/>
      <c r="O817" s="37">
        <f t="shared" si="97"/>
        <v>15.449206349206349</v>
      </c>
      <c r="P817" s="38">
        <f t="shared" si="98"/>
        <v>4.291446208112875E-2</v>
      </c>
      <c r="Q817" s="68"/>
      <c r="R817" s="28"/>
      <c r="S817" s="24"/>
      <c r="T817" s="371"/>
      <c r="U817" s="371"/>
      <c r="V817" s="371"/>
      <c r="W817" s="21"/>
      <c r="X817" s="25"/>
      <c r="Y817" s="26"/>
      <c r="Z817" s="428"/>
      <c r="AA817" s="672"/>
      <c r="AB817" s="672"/>
    </row>
    <row r="818" spans="1:28" s="7" customFormat="1" ht="14.45" customHeight="1" x14ac:dyDescent="0.2">
      <c r="A818" s="299"/>
      <c r="B818" s="405"/>
      <c r="C818" s="461"/>
      <c r="D818" s="470"/>
      <c r="E818" s="301"/>
      <c r="F818" s="22"/>
      <c r="G818" s="22"/>
      <c r="H818" s="241">
        <v>118</v>
      </c>
      <c r="I818" s="22" t="s">
        <v>2801</v>
      </c>
      <c r="J818" s="24">
        <v>250</v>
      </c>
      <c r="K818" s="371">
        <v>0</v>
      </c>
      <c r="L818" s="371">
        <v>0</v>
      </c>
      <c r="M818" s="371">
        <v>0</v>
      </c>
      <c r="N818" s="21"/>
      <c r="O818" s="37">
        <f t="shared" si="97"/>
        <v>0</v>
      </c>
      <c r="P818" s="38">
        <f t="shared" si="98"/>
        <v>0</v>
      </c>
      <c r="Q818" s="68"/>
      <c r="R818" s="28"/>
      <c r="S818" s="24"/>
      <c r="T818" s="371"/>
      <c r="U818" s="371"/>
      <c r="V818" s="371"/>
      <c r="W818" s="21"/>
      <c r="X818" s="25"/>
      <c r="Y818" s="26"/>
      <c r="Z818" s="428"/>
      <c r="AA818" s="672"/>
      <c r="AB818" s="672"/>
    </row>
    <row r="819" spans="1:28" s="7" customFormat="1" ht="14.45" customHeight="1" thickBot="1" x14ac:dyDescent="0.25">
      <c r="A819" s="302"/>
      <c r="B819" s="406"/>
      <c r="C819" s="458"/>
      <c r="D819" s="392"/>
      <c r="E819" s="303"/>
      <c r="F819" s="84"/>
      <c r="G819" s="84"/>
      <c r="H819" s="245">
        <v>118</v>
      </c>
      <c r="I819" s="84" t="s">
        <v>471</v>
      </c>
      <c r="J819" s="83">
        <v>250</v>
      </c>
      <c r="K819" s="548">
        <v>0</v>
      </c>
      <c r="L819" s="554">
        <v>0</v>
      </c>
      <c r="M819" s="554">
        <v>0</v>
      </c>
      <c r="N819" s="85"/>
      <c r="O819" s="73">
        <f t="shared" si="97"/>
        <v>0</v>
      </c>
      <c r="P819" s="74">
        <f t="shared" si="98"/>
        <v>0</v>
      </c>
      <c r="Q819" s="105"/>
      <c r="R819" s="89"/>
      <c r="S819" s="83"/>
      <c r="T819" s="554"/>
      <c r="U819" s="554"/>
      <c r="V819" s="554"/>
      <c r="W819" s="85"/>
      <c r="X819" s="86"/>
      <c r="Y819" s="87"/>
      <c r="Z819" s="637"/>
      <c r="AA819" s="674"/>
      <c r="AB819" s="674"/>
    </row>
    <row r="820" spans="1:28" s="7" customFormat="1" ht="14.45" customHeight="1" thickBot="1" x14ac:dyDescent="0.25">
      <c r="A820" s="304"/>
      <c r="B820" s="408"/>
      <c r="C820" s="457"/>
      <c r="D820" s="282">
        <f>(MAX(K820:M820))/J820/1.44</f>
        <v>0</v>
      </c>
      <c r="E820" s="283"/>
      <c r="F820" s="191" t="s">
        <v>569</v>
      </c>
      <c r="G820" s="104" t="s">
        <v>3136</v>
      </c>
      <c r="H820" s="245">
        <v>119</v>
      </c>
      <c r="I820" s="84" t="s">
        <v>5011</v>
      </c>
      <c r="J820" s="83">
        <v>630</v>
      </c>
      <c r="K820" s="620">
        <v>0</v>
      </c>
      <c r="L820" s="554">
        <v>0</v>
      </c>
      <c r="M820" s="554">
        <v>0</v>
      </c>
      <c r="N820" s="85"/>
      <c r="O820" s="86">
        <f t="shared" ref="O820:O838" si="140">(K820+L820+M820)/3</f>
        <v>0</v>
      </c>
      <c r="P820" s="87">
        <f t="shared" ref="P820:P831" si="141">O820/J820/1.44</f>
        <v>0</v>
      </c>
      <c r="Q820" s="105"/>
      <c r="R820" s="89"/>
      <c r="S820" s="83"/>
      <c r="T820" s="554"/>
      <c r="U820" s="554"/>
      <c r="V820" s="554"/>
      <c r="W820" s="85"/>
      <c r="X820" s="86"/>
      <c r="Y820" s="87"/>
      <c r="Z820" s="637"/>
      <c r="AA820" s="672">
        <f t="shared" si="139"/>
        <v>0</v>
      </c>
      <c r="AB820" s="672">
        <f t="shared" si="122"/>
        <v>418.95</v>
      </c>
    </row>
    <row r="821" spans="1:28" s="7" customFormat="1" ht="13.9" customHeight="1" x14ac:dyDescent="0.2">
      <c r="A821" s="273">
        <v>43039</v>
      </c>
      <c r="B821" s="403">
        <v>0.87847222222222221</v>
      </c>
      <c r="C821" s="461">
        <v>-1</v>
      </c>
      <c r="D821" s="263">
        <f>(MAX(K821:M821))/J821/1.44</f>
        <v>0.1388888888888889</v>
      </c>
      <c r="E821" s="264">
        <f>(MAX(T821:V821))/S821/1.44</f>
        <v>0.19444444444444448</v>
      </c>
      <c r="F821" s="181" t="s">
        <v>980</v>
      </c>
      <c r="G821" s="69" t="s">
        <v>3126</v>
      </c>
      <c r="H821" s="240">
        <v>120</v>
      </c>
      <c r="I821" s="35" t="s">
        <v>3673</v>
      </c>
      <c r="J821" s="34">
        <v>630</v>
      </c>
      <c r="K821" s="367">
        <v>100.80000000000001</v>
      </c>
      <c r="L821" s="367">
        <v>123.80952380952381</v>
      </c>
      <c r="M821" s="367">
        <v>126</v>
      </c>
      <c r="N821" s="36" t="s">
        <v>4069</v>
      </c>
      <c r="O821" s="37">
        <f t="shared" si="140"/>
        <v>116.86984126984127</v>
      </c>
      <c r="P821" s="38">
        <f t="shared" si="141"/>
        <v>0.12882478094118308</v>
      </c>
      <c r="Q821" s="39" t="s">
        <v>983</v>
      </c>
      <c r="R821" s="40" t="s">
        <v>686</v>
      </c>
      <c r="S821" s="34">
        <v>630</v>
      </c>
      <c r="T821" s="367">
        <v>133.33333333333331</v>
      </c>
      <c r="U821" s="367">
        <v>168</v>
      </c>
      <c r="V821" s="367">
        <v>176.4</v>
      </c>
      <c r="W821" s="36" t="s">
        <v>4069</v>
      </c>
      <c r="X821" s="37">
        <f>(T821+U821+V821)/3</f>
        <v>159.24444444444444</v>
      </c>
      <c r="Y821" s="38">
        <f>X821/S821/1.44</f>
        <v>0.1755339996080737</v>
      </c>
      <c r="Z821" s="653" t="s">
        <v>492</v>
      </c>
      <c r="AA821" s="671">
        <f t="shared" si="139"/>
        <v>0.3043587805492568</v>
      </c>
      <c r="AB821" s="671">
        <f t="shared" si="122"/>
        <v>582.87777777777762</v>
      </c>
    </row>
    <row r="822" spans="1:28" ht="13.15" customHeight="1" x14ac:dyDescent="0.2">
      <c r="A822" s="265"/>
      <c r="B822" s="405"/>
      <c r="C822" s="448"/>
      <c r="D822" s="266"/>
      <c r="E822" s="266"/>
      <c r="F822" s="182"/>
      <c r="G822" s="24"/>
      <c r="H822" s="241">
        <v>120</v>
      </c>
      <c r="I822" s="22" t="s">
        <v>1126</v>
      </c>
      <c r="J822" s="24">
        <v>630</v>
      </c>
      <c r="K822" s="371">
        <v>0</v>
      </c>
      <c r="L822" s="371">
        <v>0</v>
      </c>
      <c r="M822" s="371">
        <v>0</v>
      </c>
      <c r="N822" s="21"/>
      <c r="O822" s="25">
        <f t="shared" si="140"/>
        <v>0</v>
      </c>
      <c r="P822" s="26">
        <f t="shared" si="141"/>
        <v>0</v>
      </c>
      <c r="Q822" s="26"/>
      <c r="R822" s="28" t="s">
        <v>1126</v>
      </c>
      <c r="S822" s="24">
        <v>630</v>
      </c>
      <c r="T822" s="371">
        <v>0</v>
      </c>
      <c r="U822" s="371">
        <v>0</v>
      </c>
      <c r="V822" s="371">
        <v>0</v>
      </c>
      <c r="W822" s="21"/>
      <c r="X822" s="25">
        <f>(T822+U822+V822)/3</f>
        <v>0</v>
      </c>
      <c r="Y822" s="26">
        <f>X822/S822/1.44</f>
        <v>0</v>
      </c>
      <c r="Z822" s="428"/>
      <c r="AA822" s="673"/>
      <c r="AB822" s="672"/>
    </row>
    <row r="823" spans="1:28" ht="13.15" customHeight="1" x14ac:dyDescent="0.2">
      <c r="A823" s="265"/>
      <c r="B823" s="405"/>
      <c r="C823" s="448"/>
      <c r="D823" s="266"/>
      <c r="E823" s="266"/>
      <c r="F823" s="182"/>
      <c r="G823" s="24"/>
      <c r="H823" s="241">
        <v>120</v>
      </c>
      <c r="I823" s="22" t="s">
        <v>3304</v>
      </c>
      <c r="J823" s="24">
        <v>630</v>
      </c>
      <c r="K823" s="371">
        <v>37.800000000000004</v>
      </c>
      <c r="L823" s="371">
        <v>56.19047619047619</v>
      </c>
      <c r="M823" s="371">
        <v>63</v>
      </c>
      <c r="N823" s="21"/>
      <c r="O823" s="25">
        <f t="shared" si="140"/>
        <v>52.330158730158729</v>
      </c>
      <c r="P823" s="26">
        <f t="shared" si="141"/>
        <v>5.7683155566753457E-2</v>
      </c>
      <c r="Q823" s="26"/>
      <c r="R823" s="28" t="s">
        <v>3305</v>
      </c>
      <c r="S823" s="24">
        <v>630</v>
      </c>
      <c r="T823" s="371">
        <v>32.38095238095238</v>
      </c>
      <c r="U823" s="371">
        <v>59.85</v>
      </c>
      <c r="V823" s="371">
        <v>60.900000000000006</v>
      </c>
      <c r="W823" s="21"/>
      <c r="X823" s="25">
        <f>(T823+U823+V823)/3</f>
        <v>51.043650793650791</v>
      </c>
      <c r="Y823" s="26">
        <f>X823/S823/1.44</f>
        <v>5.626504717113183E-2</v>
      </c>
      <c r="Z823" s="428"/>
      <c r="AA823" s="673"/>
      <c r="AB823" s="672"/>
    </row>
    <row r="824" spans="1:28" ht="13.15" customHeight="1" x14ac:dyDescent="0.2">
      <c r="A824" s="265"/>
      <c r="B824" s="405"/>
      <c r="C824" s="448"/>
      <c r="D824" s="266"/>
      <c r="E824" s="266"/>
      <c r="F824" s="182"/>
      <c r="G824" s="24"/>
      <c r="H824" s="241">
        <v>120</v>
      </c>
      <c r="I824" s="22" t="s">
        <v>1589</v>
      </c>
      <c r="J824" s="24">
        <v>630</v>
      </c>
      <c r="K824" s="371">
        <v>0</v>
      </c>
      <c r="L824" s="371">
        <v>0</v>
      </c>
      <c r="M824" s="371">
        <v>0</v>
      </c>
      <c r="N824" s="21"/>
      <c r="O824" s="25">
        <f t="shared" si="140"/>
        <v>0</v>
      </c>
      <c r="P824" s="26">
        <f t="shared" si="141"/>
        <v>0</v>
      </c>
      <c r="Q824" s="26"/>
      <c r="R824" s="28" t="s">
        <v>407</v>
      </c>
      <c r="S824" s="24">
        <v>630</v>
      </c>
      <c r="T824" s="371">
        <v>53.333333333333329</v>
      </c>
      <c r="U824" s="371">
        <v>84</v>
      </c>
      <c r="V824" s="371">
        <v>88.2</v>
      </c>
      <c r="W824" s="21"/>
      <c r="X824" s="25">
        <f>(T824+U824+V824)/3</f>
        <v>75.177777777777763</v>
      </c>
      <c r="Y824" s="26">
        <f>X824/S824/1.44</f>
        <v>8.2867920830883776E-2</v>
      </c>
      <c r="Z824" s="428"/>
      <c r="AA824" s="673"/>
      <c r="AB824" s="672"/>
    </row>
    <row r="825" spans="1:28" ht="13.15" customHeight="1" x14ac:dyDescent="0.2">
      <c r="A825" s="265"/>
      <c r="B825" s="405"/>
      <c r="C825" s="448"/>
      <c r="D825" s="266"/>
      <c r="E825" s="266"/>
      <c r="F825" s="182"/>
      <c r="G825" s="24"/>
      <c r="H825" s="241">
        <v>120</v>
      </c>
      <c r="I825" s="23" t="s">
        <v>1948</v>
      </c>
      <c r="J825" s="24">
        <v>630</v>
      </c>
      <c r="K825" s="371">
        <v>0</v>
      </c>
      <c r="L825" s="371">
        <v>0</v>
      </c>
      <c r="M825" s="371">
        <v>0</v>
      </c>
      <c r="N825" s="21"/>
      <c r="O825" s="25">
        <f t="shared" si="140"/>
        <v>0</v>
      </c>
      <c r="P825" s="26">
        <f t="shared" si="141"/>
        <v>0</v>
      </c>
      <c r="Q825" s="26"/>
      <c r="R825" s="28" t="s">
        <v>408</v>
      </c>
      <c r="S825" s="24">
        <v>630</v>
      </c>
      <c r="T825" s="371">
        <v>31.428571428571427</v>
      </c>
      <c r="U825" s="371">
        <v>29.400000000000002</v>
      </c>
      <c r="V825" s="371">
        <v>30.450000000000003</v>
      </c>
      <c r="W825" s="21"/>
      <c r="X825" s="25">
        <f>(T825+U825+V825)/3</f>
        <v>30.426190476190481</v>
      </c>
      <c r="Y825" s="26">
        <f>X825/S825/1.44</f>
        <v>3.3538569748887213E-2</v>
      </c>
      <c r="Z825" s="428"/>
      <c r="AA825" s="673"/>
      <c r="AB825" s="672"/>
    </row>
    <row r="826" spans="1:28" ht="13.15" customHeight="1" x14ac:dyDescent="0.2">
      <c r="A826" s="265"/>
      <c r="B826" s="405"/>
      <c r="C826" s="448"/>
      <c r="D826" s="266"/>
      <c r="E826" s="266"/>
      <c r="F826" s="182"/>
      <c r="G826" s="24"/>
      <c r="H826" s="241">
        <v>120</v>
      </c>
      <c r="I826" s="23" t="s">
        <v>1051</v>
      </c>
      <c r="J826" s="24">
        <v>630</v>
      </c>
      <c r="K826" s="371">
        <v>30.450000000000003</v>
      </c>
      <c r="L826" s="371">
        <v>33.333333333333329</v>
      </c>
      <c r="M826" s="371">
        <v>33.6</v>
      </c>
      <c r="N826" s="21"/>
      <c r="O826" s="25">
        <f t="shared" si="140"/>
        <v>32.461111111111109</v>
      </c>
      <c r="P826" s="26">
        <f t="shared" si="141"/>
        <v>3.5781648050166565E-2</v>
      </c>
      <c r="Q826" s="26"/>
      <c r="R826" s="28"/>
      <c r="S826" s="24"/>
      <c r="T826" s="371"/>
      <c r="U826" s="371"/>
      <c r="V826" s="371"/>
      <c r="W826" s="21"/>
      <c r="X826" s="25"/>
      <c r="Y826" s="26"/>
      <c r="Z826" s="428"/>
      <c r="AA826" s="673"/>
      <c r="AB826" s="672"/>
    </row>
    <row r="827" spans="1:28" ht="13.15" customHeight="1" x14ac:dyDescent="0.2">
      <c r="A827" s="265"/>
      <c r="B827" s="405"/>
      <c r="C827" s="448"/>
      <c r="D827" s="266"/>
      <c r="E827" s="266"/>
      <c r="F827" s="182"/>
      <c r="G827" s="24"/>
      <c r="H827" s="241">
        <v>120</v>
      </c>
      <c r="I827" s="22" t="s">
        <v>200</v>
      </c>
      <c r="J827" s="24">
        <v>630</v>
      </c>
      <c r="K827" s="371">
        <v>4.2</v>
      </c>
      <c r="L827" s="371">
        <v>3.8095238095238093</v>
      </c>
      <c r="M827" s="371">
        <v>13.65</v>
      </c>
      <c r="N827" s="21"/>
      <c r="O827" s="25">
        <f t="shared" si="140"/>
        <v>7.2198412698412708</v>
      </c>
      <c r="P827" s="26">
        <f t="shared" si="141"/>
        <v>7.9583788247809418E-3</v>
      </c>
      <c r="Q827" s="26"/>
      <c r="R827" s="28"/>
      <c r="S827" s="24"/>
      <c r="T827" s="371"/>
      <c r="U827" s="371"/>
      <c r="V827" s="371"/>
      <c r="W827" s="21"/>
      <c r="X827" s="25"/>
      <c r="Y827" s="26"/>
      <c r="Z827" s="428"/>
      <c r="AA827" s="673"/>
      <c r="AB827" s="672"/>
    </row>
    <row r="828" spans="1:28" ht="13.9" customHeight="1" thickBot="1" x14ac:dyDescent="0.25">
      <c r="A828" s="267"/>
      <c r="B828" s="406"/>
      <c r="C828" s="449"/>
      <c r="D828" s="268"/>
      <c r="E828" s="269"/>
      <c r="F828" s="184"/>
      <c r="G828" s="70"/>
      <c r="H828" s="242">
        <v>120</v>
      </c>
      <c r="I828" s="76" t="s">
        <v>1052</v>
      </c>
      <c r="J828" s="70">
        <v>630</v>
      </c>
      <c r="K828" s="559">
        <v>43.050000000000004</v>
      </c>
      <c r="L828" s="559">
        <v>44.761904761904759</v>
      </c>
      <c r="M828" s="559">
        <v>47.25</v>
      </c>
      <c r="N828" s="72"/>
      <c r="O828" s="73">
        <f t="shared" si="140"/>
        <v>45.020634920634926</v>
      </c>
      <c r="P828" s="74">
        <f t="shared" si="141"/>
        <v>4.9625920326978532E-2</v>
      </c>
      <c r="Q828" s="74"/>
      <c r="R828" s="75"/>
      <c r="S828" s="70"/>
      <c r="T828" s="559"/>
      <c r="U828" s="559"/>
      <c r="V828" s="559"/>
      <c r="W828" s="72"/>
      <c r="X828" s="73"/>
      <c r="Y828" s="74"/>
      <c r="Z828" s="646"/>
      <c r="AA828" s="676"/>
      <c r="AB828" s="674"/>
    </row>
    <row r="829" spans="1:28" s="7" customFormat="1" ht="13.9" customHeight="1" x14ac:dyDescent="0.2">
      <c r="A829" s="260">
        <v>43032</v>
      </c>
      <c r="B829" s="403">
        <v>0.8125</v>
      </c>
      <c r="C829" s="454">
        <v>-2</v>
      </c>
      <c r="D829" s="263">
        <f>(MAX(K829:M829))/J829/1.44</f>
        <v>0.61250000000000004</v>
      </c>
      <c r="E829" s="264"/>
      <c r="F829" s="181" t="s">
        <v>569</v>
      </c>
      <c r="G829" s="69" t="s">
        <v>3126</v>
      </c>
      <c r="H829" s="240">
        <v>121</v>
      </c>
      <c r="I829" s="35" t="s">
        <v>685</v>
      </c>
      <c r="J829" s="34">
        <v>25</v>
      </c>
      <c r="K829" s="367">
        <v>17.850000000000001</v>
      </c>
      <c r="L829" s="367">
        <v>18.095238095238095</v>
      </c>
      <c r="M829" s="367">
        <v>22.05</v>
      </c>
      <c r="N829" s="36" t="s">
        <v>3821</v>
      </c>
      <c r="O829" s="37">
        <f t="shared" si="140"/>
        <v>19.331746031746032</v>
      </c>
      <c r="P829" s="38">
        <f t="shared" si="141"/>
        <v>0.53699294532627873</v>
      </c>
      <c r="Q829" s="77" t="s">
        <v>657</v>
      </c>
      <c r="R829" s="40"/>
      <c r="S829" s="81"/>
      <c r="T829" s="367"/>
      <c r="U829" s="367"/>
      <c r="V829" s="367"/>
      <c r="W829" s="36"/>
      <c r="X829" s="37"/>
      <c r="Y829" s="38"/>
      <c r="Z829" s="645"/>
      <c r="AA829" s="672">
        <f>P829+Y829</f>
        <v>0.53699294532627873</v>
      </c>
      <c r="AB829" s="672">
        <f t="shared" si="122"/>
        <v>7.6974922839506155</v>
      </c>
    </row>
    <row r="830" spans="1:28" ht="13.9" customHeight="1" thickBot="1" x14ac:dyDescent="0.25">
      <c r="A830" s="267"/>
      <c r="B830" s="406"/>
      <c r="C830" s="449"/>
      <c r="D830" s="284"/>
      <c r="E830" s="285"/>
      <c r="F830" s="184"/>
      <c r="G830" s="70"/>
      <c r="H830" s="242">
        <v>121</v>
      </c>
      <c r="I830" s="76" t="s">
        <v>1710</v>
      </c>
      <c r="J830" s="70">
        <v>25</v>
      </c>
      <c r="K830" s="559">
        <v>0</v>
      </c>
      <c r="L830" s="559">
        <v>0</v>
      </c>
      <c r="M830" s="559">
        <v>0</v>
      </c>
      <c r="N830" s="72"/>
      <c r="O830" s="73">
        <f t="shared" si="140"/>
        <v>0</v>
      </c>
      <c r="P830" s="74">
        <f t="shared" si="141"/>
        <v>0</v>
      </c>
      <c r="Q830" s="74"/>
      <c r="R830" s="75"/>
      <c r="S830" s="78"/>
      <c r="T830" s="559"/>
      <c r="U830" s="559"/>
      <c r="V830" s="559"/>
      <c r="W830" s="72"/>
      <c r="X830" s="73"/>
      <c r="Y830" s="74"/>
      <c r="Z830" s="646"/>
      <c r="AA830" s="673"/>
      <c r="AB830" s="672"/>
    </row>
    <row r="831" spans="1:28" s="7" customFormat="1" ht="13.9" customHeight="1" x14ac:dyDescent="0.2">
      <c r="A831" s="260">
        <v>43040</v>
      </c>
      <c r="B831" s="403">
        <v>0.8125</v>
      </c>
      <c r="C831" s="454">
        <v>-4</v>
      </c>
      <c r="D831" s="263">
        <f>(MAX(K831:M831))/J831/1.44</f>
        <v>0.15294312169312169</v>
      </c>
      <c r="E831" s="264">
        <f>(MAX(T831:V831))/S831/1.44</f>
        <v>0.13899739583333331</v>
      </c>
      <c r="F831" s="181" t="s">
        <v>1909</v>
      </c>
      <c r="G831" s="69" t="s">
        <v>3126</v>
      </c>
      <c r="H831" s="240">
        <v>123</v>
      </c>
      <c r="I831" s="35" t="s">
        <v>685</v>
      </c>
      <c r="J831" s="34">
        <v>320</v>
      </c>
      <c r="K831" s="367">
        <v>50.400000000000006</v>
      </c>
      <c r="L831" s="367">
        <v>70.476190476190467</v>
      </c>
      <c r="M831" s="367">
        <v>67.2</v>
      </c>
      <c r="N831" s="36" t="s">
        <v>3841</v>
      </c>
      <c r="O831" s="37">
        <f t="shared" si="140"/>
        <v>62.69206349206349</v>
      </c>
      <c r="P831" s="38">
        <f t="shared" si="141"/>
        <v>0.13605048500881833</v>
      </c>
      <c r="Q831" s="39" t="s">
        <v>492</v>
      </c>
      <c r="R831" s="40" t="s">
        <v>686</v>
      </c>
      <c r="S831" s="34">
        <v>320</v>
      </c>
      <c r="T831" s="367">
        <v>51.428571428571423</v>
      </c>
      <c r="U831" s="367">
        <v>47.25</v>
      </c>
      <c r="V831" s="367">
        <v>64.05</v>
      </c>
      <c r="W831" s="36" t="s">
        <v>3955</v>
      </c>
      <c r="X831" s="37">
        <f>(T831+U831+V831)/3</f>
        <v>54.242857142857133</v>
      </c>
      <c r="Y831" s="38">
        <f t="shared" ref="Y831:Y839" si="142">X831/S831/1.44</f>
        <v>0.11771453373015872</v>
      </c>
      <c r="Z831" s="653" t="s">
        <v>492</v>
      </c>
      <c r="AA831" s="671">
        <f>P831+Y831</f>
        <v>0.25376501873897706</v>
      </c>
      <c r="AB831" s="671">
        <f t="shared" si="122"/>
        <v>317.59760802469134</v>
      </c>
    </row>
    <row r="832" spans="1:28" ht="13.9" customHeight="1" x14ac:dyDescent="0.2">
      <c r="A832" s="265"/>
      <c r="B832" s="405"/>
      <c r="C832" s="448"/>
      <c r="D832" s="266"/>
      <c r="E832" s="266"/>
      <c r="F832" s="182"/>
      <c r="G832" s="24"/>
      <c r="H832" s="241">
        <v>123</v>
      </c>
      <c r="I832" s="22" t="s">
        <v>2496</v>
      </c>
      <c r="J832" s="24">
        <v>320</v>
      </c>
      <c r="K832" s="371">
        <v>2.1</v>
      </c>
      <c r="L832" s="371">
        <v>4.7619047619047619</v>
      </c>
      <c r="M832" s="371">
        <v>4.2</v>
      </c>
      <c r="N832" s="21"/>
      <c r="O832" s="25">
        <f t="shared" si="140"/>
        <v>3.687301587301588</v>
      </c>
      <c r="P832" s="26">
        <f t="shared" ref="P832:P838" si="143">O832/J832/1.44</f>
        <v>8.0019565696649048E-3</v>
      </c>
      <c r="Q832" s="26"/>
      <c r="R832" s="28" t="s">
        <v>1711</v>
      </c>
      <c r="S832" s="24">
        <v>320</v>
      </c>
      <c r="T832" s="371">
        <v>0</v>
      </c>
      <c r="U832" s="371">
        <v>0</v>
      </c>
      <c r="V832" s="371">
        <v>0</v>
      </c>
      <c r="W832" s="21"/>
      <c r="X832" s="25">
        <f t="shared" ref="X832:X839" si="144">(T832+U832+V832)/3</f>
        <v>0</v>
      </c>
      <c r="Y832" s="26">
        <f t="shared" si="142"/>
        <v>0</v>
      </c>
      <c r="Z832" s="428"/>
      <c r="AA832" s="673"/>
      <c r="AB832" s="672"/>
    </row>
    <row r="833" spans="1:28" ht="13.9" customHeight="1" x14ac:dyDescent="0.2">
      <c r="A833" s="265"/>
      <c r="B833" s="405"/>
      <c r="C833" s="448"/>
      <c r="D833" s="266"/>
      <c r="E833" s="266"/>
      <c r="F833" s="182"/>
      <c r="G833" s="24"/>
      <c r="H833" s="241">
        <v>123</v>
      </c>
      <c r="I833" s="22" t="s">
        <v>2497</v>
      </c>
      <c r="J833" s="24">
        <v>320</v>
      </c>
      <c r="K833" s="371">
        <v>1.05</v>
      </c>
      <c r="L833" s="371">
        <v>0.95238095238095233</v>
      </c>
      <c r="M833" s="371">
        <v>4.2</v>
      </c>
      <c r="N833" s="21"/>
      <c r="O833" s="25">
        <f t="shared" si="140"/>
        <v>2.0674603174603177</v>
      </c>
      <c r="P833" s="26">
        <f t="shared" si="143"/>
        <v>4.4866760361552032E-3</v>
      </c>
      <c r="Q833" s="26"/>
      <c r="R833" s="28" t="s">
        <v>1712</v>
      </c>
      <c r="S833" s="24">
        <v>320</v>
      </c>
      <c r="T833" s="371">
        <v>0</v>
      </c>
      <c r="U833" s="371">
        <v>0</v>
      </c>
      <c r="V833" s="371">
        <v>0</v>
      </c>
      <c r="W833" s="21"/>
      <c r="X833" s="25">
        <f t="shared" si="144"/>
        <v>0</v>
      </c>
      <c r="Y833" s="26">
        <f t="shared" si="142"/>
        <v>0</v>
      </c>
      <c r="Z833" s="428"/>
      <c r="AA833" s="673"/>
      <c r="AB833" s="672"/>
    </row>
    <row r="834" spans="1:28" ht="13.9" customHeight="1" x14ac:dyDescent="0.2">
      <c r="A834" s="265"/>
      <c r="B834" s="405"/>
      <c r="C834" s="448"/>
      <c r="D834" s="266"/>
      <c r="E834" s="266"/>
      <c r="F834" s="182"/>
      <c r="G834" s="24"/>
      <c r="H834" s="241">
        <v>123</v>
      </c>
      <c r="I834" s="22" t="s">
        <v>1756</v>
      </c>
      <c r="J834" s="24">
        <v>320</v>
      </c>
      <c r="K834" s="371">
        <v>12.600000000000001</v>
      </c>
      <c r="L834" s="371">
        <v>11.428571428571429</v>
      </c>
      <c r="M834" s="371">
        <v>13.65</v>
      </c>
      <c r="N834" s="21"/>
      <c r="O834" s="25">
        <f t="shared" si="140"/>
        <v>12.55952380952381</v>
      </c>
      <c r="P834" s="26">
        <f t="shared" si="143"/>
        <v>2.7255911044973546E-2</v>
      </c>
      <c r="Q834" s="26"/>
      <c r="R834" s="28" t="s">
        <v>1713</v>
      </c>
      <c r="S834" s="24">
        <v>320</v>
      </c>
      <c r="T834" s="371">
        <v>30.476190476190474</v>
      </c>
      <c r="U834" s="371">
        <v>37.800000000000004</v>
      </c>
      <c r="V834" s="371">
        <v>36.75</v>
      </c>
      <c r="W834" s="21"/>
      <c r="X834" s="25">
        <f t="shared" si="144"/>
        <v>35.00873015873016</v>
      </c>
      <c r="Y834" s="26">
        <f t="shared" si="142"/>
        <v>7.5973806768077606E-2</v>
      </c>
      <c r="Z834" s="428"/>
      <c r="AA834" s="673"/>
      <c r="AB834" s="672"/>
    </row>
    <row r="835" spans="1:28" ht="13.9" customHeight="1" x14ac:dyDescent="0.2">
      <c r="A835" s="265"/>
      <c r="B835" s="405"/>
      <c r="C835" s="448"/>
      <c r="D835" s="266"/>
      <c r="E835" s="266"/>
      <c r="F835" s="182"/>
      <c r="G835" s="24"/>
      <c r="H835" s="241">
        <v>123</v>
      </c>
      <c r="I835" s="22" t="s">
        <v>1714</v>
      </c>
      <c r="J835" s="24">
        <v>320</v>
      </c>
      <c r="K835" s="371">
        <v>0</v>
      </c>
      <c r="L835" s="371">
        <v>0</v>
      </c>
      <c r="M835" s="371">
        <v>0</v>
      </c>
      <c r="N835" s="21"/>
      <c r="O835" s="25">
        <f t="shared" si="140"/>
        <v>0</v>
      </c>
      <c r="P835" s="26">
        <f t="shared" si="143"/>
        <v>0</v>
      </c>
      <c r="Q835" s="26"/>
      <c r="R835" s="28" t="s">
        <v>4303</v>
      </c>
      <c r="S835" s="24">
        <v>320</v>
      </c>
      <c r="T835" s="371">
        <v>0</v>
      </c>
      <c r="U835" s="371">
        <v>0</v>
      </c>
      <c r="V835" s="371">
        <v>0</v>
      </c>
      <c r="W835" s="21"/>
      <c r="X835" s="25">
        <f t="shared" si="144"/>
        <v>0</v>
      </c>
      <c r="Y835" s="26">
        <f t="shared" si="142"/>
        <v>0</v>
      </c>
      <c r="Z835" s="428"/>
      <c r="AA835" s="673"/>
      <c r="AB835" s="672"/>
    </row>
    <row r="836" spans="1:28" ht="13.9" customHeight="1" x14ac:dyDescent="0.2">
      <c r="A836" s="265"/>
      <c r="B836" s="405"/>
      <c r="C836" s="448"/>
      <c r="D836" s="266"/>
      <c r="E836" s="266"/>
      <c r="F836" s="182"/>
      <c r="G836" s="24"/>
      <c r="H836" s="241">
        <v>123</v>
      </c>
      <c r="I836" s="22" t="s">
        <v>4302</v>
      </c>
      <c r="J836" s="24">
        <v>320</v>
      </c>
      <c r="K836" s="371">
        <v>5.25</v>
      </c>
      <c r="L836" s="371">
        <v>11.428571428571429</v>
      </c>
      <c r="M836" s="371">
        <v>9.4500000000000011</v>
      </c>
      <c r="N836" s="21"/>
      <c r="O836" s="25">
        <f t="shared" si="140"/>
        <v>8.7095238095238106</v>
      </c>
      <c r="P836" s="26">
        <f t="shared" si="143"/>
        <v>1.8900876322751326E-2</v>
      </c>
      <c r="Q836" s="26"/>
      <c r="R836" s="28" t="s">
        <v>1677</v>
      </c>
      <c r="S836" s="24">
        <v>320</v>
      </c>
      <c r="T836" s="371">
        <v>0</v>
      </c>
      <c r="U836" s="371">
        <v>0</v>
      </c>
      <c r="V836" s="371">
        <v>0</v>
      </c>
      <c r="W836" s="21"/>
      <c r="X836" s="25">
        <f t="shared" si="144"/>
        <v>0</v>
      </c>
      <c r="Y836" s="26">
        <f t="shared" si="142"/>
        <v>0</v>
      </c>
      <c r="Z836" s="428"/>
      <c r="AA836" s="673"/>
      <c r="AB836" s="672"/>
    </row>
    <row r="837" spans="1:28" ht="13.9" customHeight="1" x14ac:dyDescent="0.2">
      <c r="A837" s="265"/>
      <c r="B837" s="405"/>
      <c r="C837" s="448"/>
      <c r="D837" s="266"/>
      <c r="E837" s="266"/>
      <c r="F837" s="182"/>
      <c r="G837" s="24"/>
      <c r="H837" s="241">
        <v>123</v>
      </c>
      <c r="I837" s="23"/>
      <c r="J837" s="24">
        <v>320</v>
      </c>
      <c r="K837" s="371">
        <v>0</v>
      </c>
      <c r="L837" s="371">
        <v>0</v>
      </c>
      <c r="M837" s="371">
        <v>0</v>
      </c>
      <c r="N837" s="21"/>
      <c r="O837" s="25">
        <f t="shared" si="140"/>
        <v>0</v>
      </c>
      <c r="P837" s="26">
        <f t="shared" si="143"/>
        <v>0</v>
      </c>
      <c r="Q837" s="26"/>
      <c r="R837" s="28" t="s">
        <v>2498</v>
      </c>
      <c r="S837" s="24">
        <v>320</v>
      </c>
      <c r="T837" s="371">
        <v>0</v>
      </c>
      <c r="U837" s="371">
        <v>0</v>
      </c>
      <c r="V837" s="371">
        <v>0</v>
      </c>
      <c r="W837" s="21"/>
      <c r="X837" s="25">
        <f t="shared" si="144"/>
        <v>0</v>
      </c>
      <c r="Y837" s="26">
        <f t="shared" si="142"/>
        <v>0</v>
      </c>
      <c r="Z837" s="428"/>
      <c r="AA837" s="673"/>
      <c r="AB837" s="672"/>
    </row>
    <row r="838" spans="1:28" ht="13.9" customHeight="1" x14ac:dyDescent="0.2">
      <c r="A838" s="265"/>
      <c r="B838" s="405"/>
      <c r="C838" s="448"/>
      <c r="D838" s="266"/>
      <c r="E838" s="266"/>
      <c r="F838" s="182"/>
      <c r="G838" s="24"/>
      <c r="H838" s="241">
        <v>123</v>
      </c>
      <c r="I838" s="22"/>
      <c r="J838" s="24">
        <v>320</v>
      </c>
      <c r="K838" s="371">
        <v>0</v>
      </c>
      <c r="L838" s="371">
        <v>0</v>
      </c>
      <c r="M838" s="371">
        <v>0</v>
      </c>
      <c r="N838" s="21"/>
      <c r="O838" s="25">
        <f t="shared" si="140"/>
        <v>0</v>
      </c>
      <c r="P838" s="26">
        <f t="shared" si="143"/>
        <v>0</v>
      </c>
      <c r="Q838" s="26"/>
      <c r="R838" s="28" t="s">
        <v>2779</v>
      </c>
      <c r="S838" s="24">
        <v>320</v>
      </c>
      <c r="T838" s="371">
        <v>10.476190476190476</v>
      </c>
      <c r="U838" s="371">
        <v>9.4500000000000011</v>
      </c>
      <c r="V838" s="371">
        <v>23.1</v>
      </c>
      <c r="W838" s="21"/>
      <c r="X838" s="25">
        <f t="shared" si="144"/>
        <v>14.342063492063494</v>
      </c>
      <c r="Y838" s="26">
        <f t="shared" si="142"/>
        <v>3.1124269731040568E-2</v>
      </c>
      <c r="Z838" s="428"/>
      <c r="AA838" s="673"/>
      <c r="AB838" s="672"/>
    </row>
    <row r="839" spans="1:28" ht="13.9" customHeight="1" thickBot="1" x14ac:dyDescent="0.25">
      <c r="A839" s="267"/>
      <c r="B839" s="406"/>
      <c r="C839" s="449"/>
      <c r="D839" s="268"/>
      <c r="E839" s="269"/>
      <c r="F839" s="184"/>
      <c r="G839" s="70"/>
      <c r="H839" s="242">
        <v>123</v>
      </c>
      <c r="I839" s="76"/>
      <c r="J839" s="70"/>
      <c r="K839" s="559"/>
      <c r="L839" s="559"/>
      <c r="M839" s="559"/>
      <c r="N839" s="72"/>
      <c r="O839" s="73"/>
      <c r="P839" s="74"/>
      <c r="Q839" s="74"/>
      <c r="R839" s="75" t="s">
        <v>3137</v>
      </c>
      <c r="S839" s="72">
        <v>320</v>
      </c>
      <c r="T839" s="559">
        <v>9.5238095238095237</v>
      </c>
      <c r="U839" s="559">
        <v>0</v>
      </c>
      <c r="V839" s="559">
        <v>8.4</v>
      </c>
      <c r="W839" s="72"/>
      <c r="X839" s="73">
        <f t="shared" si="144"/>
        <v>5.9746031746031747</v>
      </c>
      <c r="Y839" s="74">
        <f t="shared" si="142"/>
        <v>1.2965718694885362E-2</v>
      </c>
      <c r="Z839" s="646"/>
      <c r="AA839" s="676"/>
      <c r="AB839" s="674"/>
    </row>
    <row r="840" spans="1:28" s="7" customFormat="1" ht="13.9" customHeight="1" x14ac:dyDescent="0.2">
      <c r="A840" s="260">
        <v>43044</v>
      </c>
      <c r="B840" s="403">
        <v>0.47569444444444442</v>
      </c>
      <c r="C840" s="454">
        <v>0</v>
      </c>
      <c r="D840" s="263">
        <f>(MAX(K840:M840))/J840/1.44</f>
        <v>0.3091666666666667</v>
      </c>
      <c r="E840" s="264"/>
      <c r="F840" s="181" t="s">
        <v>569</v>
      </c>
      <c r="G840" s="69" t="s">
        <v>3136</v>
      </c>
      <c r="H840" s="240">
        <v>124</v>
      </c>
      <c r="I840" s="35" t="s">
        <v>685</v>
      </c>
      <c r="J840" s="34">
        <v>250</v>
      </c>
      <c r="K840" s="367">
        <v>92.4</v>
      </c>
      <c r="L840" s="367">
        <v>83.80952380952381</v>
      </c>
      <c r="M840" s="367">
        <v>111.30000000000001</v>
      </c>
      <c r="N840" s="116" t="s">
        <v>4065</v>
      </c>
      <c r="O840" s="37">
        <f t="shared" ref="O840:O845" si="145">(K840+L840+M840)/3</f>
        <v>95.836507936507942</v>
      </c>
      <c r="P840" s="38">
        <f t="shared" ref="P840:P854" si="146">O840/J840/1.44</f>
        <v>0.26621252204585538</v>
      </c>
      <c r="Q840" s="77"/>
      <c r="R840" s="130"/>
      <c r="S840" s="130"/>
      <c r="T840" s="367"/>
      <c r="U840" s="367"/>
      <c r="V840" s="367"/>
      <c r="W840" s="36"/>
      <c r="X840" s="37"/>
      <c r="Y840" s="38"/>
      <c r="Z840" s="645"/>
      <c r="AA840" s="672">
        <f>P840+Y840</f>
        <v>0.26621252204585538</v>
      </c>
      <c r="AB840" s="672">
        <f t="shared" si="122"/>
        <v>121.99216820987652</v>
      </c>
    </row>
    <row r="841" spans="1:28" ht="13.15" customHeight="1" x14ac:dyDescent="0.2">
      <c r="A841" s="265"/>
      <c r="B841" s="405"/>
      <c r="C841" s="448"/>
      <c r="D841" s="266"/>
      <c r="E841" s="266"/>
      <c r="F841" s="182"/>
      <c r="G841" s="24"/>
      <c r="H841" s="241">
        <v>124</v>
      </c>
      <c r="I841" s="22" t="s">
        <v>4437</v>
      </c>
      <c r="J841" s="24">
        <v>250</v>
      </c>
      <c r="K841" s="371">
        <v>0</v>
      </c>
      <c r="L841" s="371">
        <v>0</v>
      </c>
      <c r="M841" s="371">
        <v>0</v>
      </c>
      <c r="N841" s="21"/>
      <c r="O841" s="25">
        <f t="shared" si="145"/>
        <v>0</v>
      </c>
      <c r="P841" s="26">
        <f t="shared" ref="P841" si="147">O841/J841/1.44</f>
        <v>0</v>
      </c>
      <c r="Q841" s="26"/>
      <c r="R841" s="28"/>
      <c r="S841" s="30"/>
      <c r="T841" s="371"/>
      <c r="U841" s="371"/>
      <c r="V841" s="371"/>
      <c r="W841" s="21"/>
      <c r="X841" s="25"/>
      <c r="Y841" s="26"/>
      <c r="Z841" s="428"/>
      <c r="AA841" s="673"/>
      <c r="AB841" s="672"/>
    </row>
    <row r="842" spans="1:28" ht="13.15" customHeight="1" x14ac:dyDescent="0.2">
      <c r="A842" s="265"/>
      <c r="B842" s="405"/>
      <c r="C842" s="448"/>
      <c r="D842" s="266"/>
      <c r="E842" s="266"/>
      <c r="F842" s="182"/>
      <c r="G842" s="24"/>
      <c r="H842" s="241">
        <v>124</v>
      </c>
      <c r="I842" s="22" t="s">
        <v>4435</v>
      </c>
      <c r="J842" s="24">
        <v>250</v>
      </c>
      <c r="K842" s="371">
        <v>70.350000000000009</v>
      </c>
      <c r="L842" s="371">
        <v>44.761904761904759</v>
      </c>
      <c r="M842" s="371">
        <v>102.9</v>
      </c>
      <c r="N842" s="21"/>
      <c r="O842" s="25">
        <f t="shared" si="145"/>
        <v>72.670634920634924</v>
      </c>
      <c r="P842" s="26">
        <f t="shared" si="146"/>
        <v>0.20186287477954148</v>
      </c>
      <c r="Q842" s="26"/>
      <c r="R842" s="28"/>
      <c r="S842" s="30"/>
      <c r="T842" s="371"/>
      <c r="U842" s="371"/>
      <c r="V842" s="371"/>
      <c r="W842" s="21"/>
      <c r="X842" s="25"/>
      <c r="Y842" s="26"/>
      <c r="Z842" s="428"/>
      <c r="AA842" s="673"/>
      <c r="AB842" s="672"/>
    </row>
    <row r="843" spans="1:28" ht="13.9" customHeight="1" thickBot="1" x14ac:dyDescent="0.25">
      <c r="A843" s="267"/>
      <c r="B843" s="406"/>
      <c r="C843" s="449"/>
      <c r="D843" s="268"/>
      <c r="E843" s="279"/>
      <c r="F843" s="184"/>
      <c r="G843" s="70"/>
      <c r="H843" s="242">
        <v>124</v>
      </c>
      <c r="I843" s="76" t="s">
        <v>4436</v>
      </c>
      <c r="J843" s="70">
        <v>250</v>
      </c>
      <c r="K843" s="559">
        <v>5.25</v>
      </c>
      <c r="L843" s="559">
        <v>32.38095238095238</v>
      </c>
      <c r="M843" s="559">
        <v>2.1</v>
      </c>
      <c r="N843" s="72"/>
      <c r="O843" s="73">
        <f t="shared" si="145"/>
        <v>13.243650793650794</v>
      </c>
      <c r="P843" s="74">
        <f t="shared" si="146"/>
        <v>3.6787918871252205E-2</v>
      </c>
      <c r="Q843" s="74"/>
      <c r="R843" s="75"/>
      <c r="S843" s="78"/>
      <c r="T843" s="559"/>
      <c r="U843" s="559"/>
      <c r="V843" s="559"/>
      <c r="W843" s="72"/>
      <c r="X843" s="73"/>
      <c r="Y843" s="74"/>
      <c r="Z843" s="646"/>
      <c r="AA843" s="673"/>
      <c r="AB843" s="672"/>
    </row>
    <row r="844" spans="1:28" s="7" customFormat="1" ht="14.45" customHeight="1" thickBot="1" x14ac:dyDescent="0.25">
      <c r="A844" s="256">
        <v>43048</v>
      </c>
      <c r="B844" s="408">
        <v>0.77083333333333337</v>
      </c>
      <c r="C844" s="447">
        <v>-2</v>
      </c>
      <c r="D844" s="282">
        <f>(MAX(K844:M844))/J844/1.44</f>
        <v>0.31001984126984128</v>
      </c>
      <c r="E844" s="283">
        <f>(MAX(T844:V844))/S844/1.44</f>
        <v>0.19140625</v>
      </c>
      <c r="F844" s="191" t="s">
        <v>1909</v>
      </c>
      <c r="G844" s="102" t="s">
        <v>3136</v>
      </c>
      <c r="H844" s="242">
        <v>125</v>
      </c>
      <c r="I844" s="76" t="s">
        <v>685</v>
      </c>
      <c r="J844" s="70">
        <v>160</v>
      </c>
      <c r="K844" s="559">
        <v>33.6</v>
      </c>
      <c r="L844" s="559">
        <v>71.428571428571431</v>
      </c>
      <c r="M844" s="559">
        <v>45.15</v>
      </c>
      <c r="N844" s="72" t="s">
        <v>3942</v>
      </c>
      <c r="O844" s="73">
        <f t="shared" si="145"/>
        <v>50.059523809523817</v>
      </c>
      <c r="P844" s="74">
        <f t="shared" si="146"/>
        <v>0.21727223875661378</v>
      </c>
      <c r="Q844" s="103" t="s">
        <v>792</v>
      </c>
      <c r="R844" s="75" t="s">
        <v>686</v>
      </c>
      <c r="S844" s="70">
        <v>160</v>
      </c>
      <c r="T844" s="559">
        <v>43.80952380952381</v>
      </c>
      <c r="U844" s="559">
        <v>44.1</v>
      </c>
      <c r="V844" s="559">
        <v>40.950000000000003</v>
      </c>
      <c r="W844" s="72" t="s">
        <v>4304</v>
      </c>
      <c r="X844" s="73">
        <f t="shared" ref="X844:X890" si="148">(T844+U844+V844)/3</f>
        <v>42.953174603174602</v>
      </c>
      <c r="Y844" s="74">
        <f t="shared" ref="Y844:Y890" si="149">X844/S844/1.44</f>
        <v>0.18642870921516755</v>
      </c>
      <c r="Z844" s="646"/>
      <c r="AA844" s="675">
        <f>P844+Y844</f>
        <v>0.40370094797178135</v>
      </c>
      <c r="AB844" s="675">
        <f t="shared" ref="AB844:AB906" si="150">IF(AA844 &gt;1,0,(((J844+S844)*0.95)-((J844+S844)*0.95)*AA844)*0.7)</f>
        <v>126.89243827160493</v>
      </c>
    </row>
    <row r="845" spans="1:28" s="7" customFormat="1" ht="13.9" customHeight="1" x14ac:dyDescent="0.2">
      <c r="A845" s="260">
        <v>43040</v>
      </c>
      <c r="B845" s="403">
        <v>0.79861111111111116</v>
      </c>
      <c r="C845" s="454">
        <v>-2</v>
      </c>
      <c r="D845" s="263">
        <f>(MAX(K845:M845))/J845/1.44</f>
        <v>0.82837301587301593</v>
      </c>
      <c r="E845" s="264">
        <f>(MAX(T845:V845))/S845/1.44</f>
        <v>0.75562169312169314</v>
      </c>
      <c r="F845" s="181" t="s">
        <v>1909</v>
      </c>
      <c r="G845" s="69" t="s">
        <v>3126</v>
      </c>
      <c r="H845" s="240">
        <v>126</v>
      </c>
      <c r="I845" s="35" t="s">
        <v>685</v>
      </c>
      <c r="J845" s="34">
        <v>400</v>
      </c>
      <c r="K845" s="367">
        <v>446.25</v>
      </c>
      <c r="L845" s="367">
        <v>477.14285714285711</v>
      </c>
      <c r="M845" s="367">
        <v>391.65000000000003</v>
      </c>
      <c r="N845" s="36" t="s">
        <v>4139</v>
      </c>
      <c r="O845" s="37">
        <f t="shared" si="145"/>
        <v>438.34761904761905</v>
      </c>
      <c r="P845" s="38">
        <f t="shared" si="146"/>
        <v>0.76102017195767191</v>
      </c>
      <c r="Q845" s="39" t="s">
        <v>983</v>
      </c>
      <c r="R845" s="40" t="s">
        <v>686</v>
      </c>
      <c r="S845" s="34">
        <v>400</v>
      </c>
      <c r="T845" s="367">
        <v>435.23809523809524</v>
      </c>
      <c r="U845" s="367">
        <v>431.55</v>
      </c>
      <c r="V845" s="367">
        <v>367.5</v>
      </c>
      <c r="W845" s="36"/>
      <c r="X845" s="37">
        <f t="shared" si="148"/>
        <v>411.42936507936503</v>
      </c>
      <c r="Y845" s="38">
        <f t="shared" si="149"/>
        <v>0.71428709215167541</v>
      </c>
      <c r="Z845" s="653" t="s">
        <v>983</v>
      </c>
      <c r="AA845" s="672">
        <f>P845+Y845</f>
        <v>1.4753072641093472</v>
      </c>
      <c r="AB845" s="672">
        <f t="shared" si="150"/>
        <v>0</v>
      </c>
    </row>
    <row r="846" spans="1:28" ht="13.15" customHeight="1" x14ac:dyDescent="0.2">
      <c r="A846" s="265"/>
      <c r="B846" s="405"/>
      <c r="C846" s="448"/>
      <c r="D846" s="266"/>
      <c r="E846" s="266"/>
      <c r="F846" s="182"/>
      <c r="G846" s="24"/>
      <c r="H846" s="241">
        <v>126</v>
      </c>
      <c r="I846" s="22" t="s">
        <v>2232</v>
      </c>
      <c r="J846" s="24">
        <v>400</v>
      </c>
      <c r="K846" s="621">
        <v>0</v>
      </c>
      <c r="L846" s="371">
        <v>7.6190476190476186</v>
      </c>
      <c r="M846" s="371">
        <v>0</v>
      </c>
      <c r="N846" s="21"/>
      <c r="O846" s="25">
        <f t="shared" ref="O846:O864" si="151">(K846+L846+M846)/3</f>
        <v>2.5396825396825395</v>
      </c>
      <c r="P846" s="26">
        <f t="shared" si="146"/>
        <v>4.4091710758377423E-3</v>
      </c>
      <c r="Q846" s="26"/>
      <c r="R846" s="28" t="s">
        <v>1715</v>
      </c>
      <c r="S846" s="24">
        <v>400</v>
      </c>
      <c r="T846" s="371">
        <v>29.523809523809522</v>
      </c>
      <c r="U846" s="371">
        <v>25.200000000000003</v>
      </c>
      <c r="V846" s="371">
        <v>25.200000000000003</v>
      </c>
      <c r="W846" s="21"/>
      <c r="X846" s="25">
        <f t="shared" si="148"/>
        <v>26.641269841269843</v>
      </c>
      <c r="Y846" s="26">
        <f t="shared" si="149"/>
        <v>4.6252204585537922E-2</v>
      </c>
      <c r="Z846" s="428"/>
      <c r="AA846" s="673"/>
      <c r="AB846" s="672"/>
    </row>
    <row r="847" spans="1:28" ht="13.15" customHeight="1" x14ac:dyDescent="0.2">
      <c r="A847" s="265"/>
      <c r="B847" s="405"/>
      <c r="C847" s="448"/>
      <c r="D847" s="266"/>
      <c r="E847" s="266"/>
      <c r="F847" s="182"/>
      <c r="G847" s="24"/>
      <c r="H847" s="241">
        <v>126</v>
      </c>
      <c r="I847" s="22" t="s">
        <v>4309</v>
      </c>
      <c r="J847" s="24">
        <v>400</v>
      </c>
      <c r="K847" s="371">
        <v>0</v>
      </c>
      <c r="L847" s="371">
        <v>0</v>
      </c>
      <c r="M847" s="371">
        <v>0</v>
      </c>
      <c r="N847" s="21"/>
      <c r="O847" s="25">
        <f t="shared" si="151"/>
        <v>0</v>
      </c>
      <c r="P847" s="26">
        <f t="shared" si="146"/>
        <v>0</v>
      </c>
      <c r="Q847" s="26"/>
      <c r="R847" s="28" t="s">
        <v>979</v>
      </c>
      <c r="S847" s="24">
        <v>400</v>
      </c>
      <c r="T847" s="371">
        <v>0</v>
      </c>
      <c r="U847" s="371">
        <v>0</v>
      </c>
      <c r="V847" s="371">
        <v>0</v>
      </c>
      <c r="W847" s="21"/>
      <c r="X847" s="25">
        <f t="shared" si="148"/>
        <v>0</v>
      </c>
      <c r="Y847" s="26">
        <f t="shared" si="149"/>
        <v>0</v>
      </c>
      <c r="Z847" s="428"/>
      <c r="AA847" s="673"/>
      <c r="AB847" s="672"/>
    </row>
    <row r="848" spans="1:28" ht="13.15" customHeight="1" x14ac:dyDescent="0.2">
      <c r="A848" s="265"/>
      <c r="B848" s="405"/>
      <c r="C848" s="448"/>
      <c r="D848" s="266"/>
      <c r="E848" s="266"/>
      <c r="F848" s="182"/>
      <c r="G848" s="24"/>
      <c r="H848" s="241">
        <v>126</v>
      </c>
      <c r="I848" s="22" t="s">
        <v>1716</v>
      </c>
      <c r="J848" s="24">
        <v>400</v>
      </c>
      <c r="K848" s="371">
        <v>25.200000000000003</v>
      </c>
      <c r="L848" s="371">
        <v>54.285714285714285</v>
      </c>
      <c r="M848" s="371">
        <v>36.75</v>
      </c>
      <c r="N848" s="21"/>
      <c r="O848" s="25">
        <f t="shared" si="151"/>
        <v>38.745238095238101</v>
      </c>
      <c r="P848" s="26">
        <f t="shared" si="146"/>
        <v>6.7266038359788366E-2</v>
      </c>
      <c r="Q848" s="26"/>
      <c r="R848" s="28" t="s">
        <v>530</v>
      </c>
      <c r="S848" s="24">
        <v>400</v>
      </c>
      <c r="T848" s="371">
        <v>7.6190476190476186</v>
      </c>
      <c r="U848" s="371">
        <v>9.4500000000000011</v>
      </c>
      <c r="V848" s="371">
        <v>10.5</v>
      </c>
      <c r="W848" s="21"/>
      <c r="X848" s="25">
        <f t="shared" si="148"/>
        <v>9.1896825396825399</v>
      </c>
      <c r="Y848" s="26">
        <f t="shared" si="149"/>
        <v>1.5954309964726632E-2</v>
      </c>
      <c r="Z848" s="428"/>
      <c r="AA848" s="673"/>
      <c r="AB848" s="672"/>
    </row>
    <row r="849" spans="1:28" ht="13.15" customHeight="1" x14ac:dyDescent="0.2">
      <c r="A849" s="265"/>
      <c r="B849" s="405"/>
      <c r="C849" s="448"/>
      <c r="D849" s="266"/>
      <c r="E849" s="266"/>
      <c r="F849" s="182"/>
      <c r="G849" s="24"/>
      <c r="H849" s="241">
        <v>126</v>
      </c>
      <c r="I849" s="22" t="s">
        <v>645</v>
      </c>
      <c r="J849" s="24">
        <v>400</v>
      </c>
      <c r="K849" s="371">
        <v>38.85</v>
      </c>
      <c r="L849" s="371">
        <v>32.38095238095238</v>
      </c>
      <c r="M849" s="371">
        <v>45.15</v>
      </c>
      <c r="N849" s="21"/>
      <c r="O849" s="25">
        <f t="shared" si="151"/>
        <v>38.793650793650791</v>
      </c>
      <c r="P849" s="26">
        <f t="shared" si="146"/>
        <v>6.7350088183421516E-2</v>
      </c>
      <c r="Q849" s="26"/>
      <c r="R849" s="28" t="s">
        <v>3009</v>
      </c>
      <c r="S849" s="24">
        <v>400</v>
      </c>
      <c r="T849" s="371">
        <v>6.6666666666666661</v>
      </c>
      <c r="U849" s="371">
        <v>1.05</v>
      </c>
      <c r="V849" s="371">
        <v>26.25</v>
      </c>
      <c r="W849" s="21"/>
      <c r="X849" s="25">
        <f t="shared" si="148"/>
        <v>11.322222222222223</v>
      </c>
      <c r="Y849" s="26">
        <f t="shared" si="149"/>
        <v>1.9656635802469138E-2</v>
      </c>
      <c r="Z849" s="428"/>
      <c r="AA849" s="673"/>
      <c r="AB849" s="672"/>
    </row>
    <row r="850" spans="1:28" ht="13.15" customHeight="1" x14ac:dyDescent="0.2">
      <c r="A850" s="265"/>
      <c r="B850" s="405"/>
      <c r="C850" s="448"/>
      <c r="D850" s="266"/>
      <c r="E850" s="266"/>
      <c r="F850" s="182"/>
      <c r="G850" s="24"/>
      <c r="H850" s="241">
        <v>126</v>
      </c>
      <c r="I850" s="22" t="s">
        <v>646</v>
      </c>
      <c r="J850" s="24">
        <v>400</v>
      </c>
      <c r="K850" s="371">
        <v>0</v>
      </c>
      <c r="L850" s="371">
        <v>0</v>
      </c>
      <c r="M850" s="371">
        <v>0</v>
      </c>
      <c r="N850" s="21"/>
      <c r="O850" s="25">
        <f t="shared" si="151"/>
        <v>0</v>
      </c>
      <c r="P850" s="26">
        <f t="shared" si="146"/>
        <v>0</v>
      </c>
      <c r="Q850" s="26"/>
      <c r="R850" s="28" t="s">
        <v>2235</v>
      </c>
      <c r="S850" s="24">
        <v>400</v>
      </c>
      <c r="T850" s="371">
        <v>0.95238095238095233</v>
      </c>
      <c r="U850" s="371">
        <v>25.200000000000003</v>
      </c>
      <c r="V850" s="371">
        <v>3.1500000000000004</v>
      </c>
      <c r="W850" s="21"/>
      <c r="X850" s="25">
        <f t="shared" si="148"/>
        <v>9.7674603174603192</v>
      </c>
      <c r="Y850" s="26">
        <f t="shared" si="149"/>
        <v>1.6957396384479722E-2</v>
      </c>
      <c r="Z850" s="428"/>
      <c r="AA850" s="673"/>
      <c r="AB850" s="672"/>
    </row>
    <row r="851" spans="1:28" ht="13.15" customHeight="1" x14ac:dyDescent="0.2">
      <c r="A851" s="265"/>
      <c r="B851" s="405"/>
      <c r="C851" s="448"/>
      <c r="D851" s="266"/>
      <c r="E851" s="266"/>
      <c r="F851" s="182"/>
      <c r="G851" s="24"/>
      <c r="H851" s="241">
        <v>126</v>
      </c>
      <c r="I851" s="22" t="s">
        <v>185</v>
      </c>
      <c r="J851" s="24">
        <v>400</v>
      </c>
      <c r="K851" s="371">
        <v>0</v>
      </c>
      <c r="L851" s="371">
        <v>0</v>
      </c>
      <c r="M851" s="371">
        <v>0</v>
      </c>
      <c r="N851" s="21"/>
      <c r="O851" s="25">
        <f t="shared" si="151"/>
        <v>0</v>
      </c>
      <c r="P851" s="26">
        <f t="shared" si="146"/>
        <v>0</v>
      </c>
      <c r="Q851" s="26"/>
      <c r="R851" s="28" t="s">
        <v>189</v>
      </c>
      <c r="S851" s="24">
        <v>400</v>
      </c>
      <c r="T851" s="371">
        <v>33.333333333333329</v>
      </c>
      <c r="U851" s="371">
        <v>51.45</v>
      </c>
      <c r="V851" s="371">
        <v>21</v>
      </c>
      <c r="W851" s="21"/>
      <c r="X851" s="25">
        <f t="shared" si="148"/>
        <v>35.261111111111113</v>
      </c>
      <c r="Y851" s="26">
        <f t="shared" si="149"/>
        <v>6.1217206790123463E-2</v>
      </c>
      <c r="Z851" s="428"/>
      <c r="AA851" s="673"/>
      <c r="AB851" s="672"/>
    </row>
    <row r="852" spans="1:28" ht="13.15" customHeight="1" x14ac:dyDescent="0.2">
      <c r="A852" s="265"/>
      <c r="B852" s="405"/>
      <c r="C852" s="448"/>
      <c r="D852" s="266"/>
      <c r="E852" s="266"/>
      <c r="F852" s="182"/>
      <c r="G852" s="24"/>
      <c r="H852" s="241">
        <v>126</v>
      </c>
      <c r="I852" s="22" t="s">
        <v>132</v>
      </c>
      <c r="J852" s="24">
        <v>400</v>
      </c>
      <c r="K852" s="371">
        <v>25.200000000000003</v>
      </c>
      <c r="L852" s="371">
        <v>19.047619047619047</v>
      </c>
      <c r="M852" s="371">
        <v>10.5</v>
      </c>
      <c r="N852" s="21"/>
      <c r="O852" s="25">
        <f t="shared" si="151"/>
        <v>18.24920634920635</v>
      </c>
      <c r="P852" s="26">
        <f t="shared" si="146"/>
        <v>3.1682649911816581E-2</v>
      </c>
      <c r="Q852" s="26"/>
      <c r="R852" s="28" t="s">
        <v>497</v>
      </c>
      <c r="S852" s="24">
        <v>400</v>
      </c>
      <c r="T852" s="371">
        <v>9.5238095238095237</v>
      </c>
      <c r="U852" s="371">
        <v>13.65</v>
      </c>
      <c r="V852" s="371">
        <v>21</v>
      </c>
      <c r="W852" s="21"/>
      <c r="X852" s="25">
        <f t="shared" si="148"/>
        <v>14.724603174603175</v>
      </c>
      <c r="Y852" s="26">
        <f t="shared" si="149"/>
        <v>2.5563547178130509E-2</v>
      </c>
      <c r="Z852" s="428"/>
      <c r="AA852" s="673"/>
      <c r="AB852" s="672"/>
    </row>
    <row r="853" spans="1:28" ht="13.15" customHeight="1" x14ac:dyDescent="0.2">
      <c r="A853" s="265"/>
      <c r="B853" s="405"/>
      <c r="C853" s="448"/>
      <c r="D853" s="266"/>
      <c r="E853" s="266"/>
      <c r="F853" s="182"/>
      <c r="G853" s="24"/>
      <c r="H853" s="241">
        <v>126</v>
      </c>
      <c r="I853" s="22" t="s">
        <v>187</v>
      </c>
      <c r="J853" s="24">
        <v>400</v>
      </c>
      <c r="K853" s="371">
        <v>0</v>
      </c>
      <c r="L853" s="371">
        <v>0</v>
      </c>
      <c r="M853" s="371">
        <v>0</v>
      </c>
      <c r="N853" s="21"/>
      <c r="O853" s="25">
        <f t="shared" si="151"/>
        <v>0</v>
      </c>
      <c r="P853" s="26">
        <f t="shared" si="146"/>
        <v>0</v>
      </c>
      <c r="Q853" s="26"/>
      <c r="R853" s="28" t="s">
        <v>4310</v>
      </c>
      <c r="S853" s="24">
        <v>400</v>
      </c>
      <c r="T853" s="371">
        <v>0</v>
      </c>
      <c r="U853" s="371">
        <v>0</v>
      </c>
      <c r="V853" s="371">
        <v>0</v>
      </c>
      <c r="W853" s="21"/>
      <c r="X853" s="25">
        <f t="shared" si="148"/>
        <v>0</v>
      </c>
      <c r="Y853" s="26">
        <f t="shared" si="149"/>
        <v>0</v>
      </c>
      <c r="Z853" s="428"/>
      <c r="AA853" s="673"/>
      <c r="AB853" s="672"/>
    </row>
    <row r="854" spans="1:28" ht="13.15" customHeight="1" x14ac:dyDescent="0.2">
      <c r="A854" s="265"/>
      <c r="B854" s="405"/>
      <c r="C854" s="448"/>
      <c r="D854" s="266"/>
      <c r="E854" s="266"/>
      <c r="F854" s="182"/>
      <c r="G854" s="24"/>
      <c r="H854" s="241">
        <v>126</v>
      </c>
      <c r="I854" s="22" t="s">
        <v>186</v>
      </c>
      <c r="J854" s="24">
        <v>400</v>
      </c>
      <c r="K854" s="371">
        <v>17.850000000000001</v>
      </c>
      <c r="L854" s="371">
        <v>23.80952380952381</v>
      </c>
      <c r="M854" s="371">
        <v>30.450000000000003</v>
      </c>
      <c r="N854" s="21"/>
      <c r="O854" s="25">
        <f t="shared" si="151"/>
        <v>24.036507936507935</v>
      </c>
      <c r="P854" s="26">
        <f t="shared" si="146"/>
        <v>4.1730048500881828E-2</v>
      </c>
      <c r="Q854" s="26"/>
      <c r="R854" s="28" t="s">
        <v>190</v>
      </c>
      <c r="S854" s="24">
        <v>400</v>
      </c>
      <c r="T854" s="371">
        <v>0</v>
      </c>
      <c r="U854" s="371">
        <v>0</v>
      </c>
      <c r="V854" s="371">
        <v>0</v>
      </c>
      <c r="W854" s="21"/>
      <c r="X854" s="25">
        <f t="shared" si="148"/>
        <v>0</v>
      </c>
      <c r="Y854" s="26">
        <f t="shared" si="149"/>
        <v>0</v>
      </c>
      <c r="Z854" s="428"/>
      <c r="AA854" s="673"/>
      <c r="AB854" s="672"/>
    </row>
    <row r="855" spans="1:28" ht="13.15" customHeight="1" x14ac:dyDescent="0.2">
      <c r="A855" s="265"/>
      <c r="B855" s="405"/>
      <c r="C855" s="448"/>
      <c r="D855" s="266"/>
      <c r="E855" s="266"/>
      <c r="F855" s="182"/>
      <c r="G855" s="24"/>
      <c r="H855" s="241">
        <v>126</v>
      </c>
      <c r="I855" s="22" t="s">
        <v>611</v>
      </c>
      <c r="J855" s="24">
        <v>400</v>
      </c>
      <c r="K855" s="371">
        <v>30.450000000000003</v>
      </c>
      <c r="L855" s="371">
        <v>50.476190476190474</v>
      </c>
      <c r="M855" s="371">
        <v>30.450000000000003</v>
      </c>
      <c r="N855" s="21"/>
      <c r="O855" s="25">
        <f t="shared" si="151"/>
        <v>37.125396825396827</v>
      </c>
      <c r="P855" s="26">
        <f t="shared" ref="P855:P864" si="152">O855/J855/1.44</f>
        <v>6.4453813932980608E-2</v>
      </c>
      <c r="Q855" s="26"/>
      <c r="R855" s="28" t="s">
        <v>611</v>
      </c>
      <c r="S855" s="24">
        <v>400</v>
      </c>
      <c r="T855" s="371">
        <v>0</v>
      </c>
      <c r="U855" s="371">
        <v>0</v>
      </c>
      <c r="V855" s="371">
        <v>0</v>
      </c>
      <c r="W855" s="21"/>
      <c r="X855" s="25">
        <f t="shared" si="148"/>
        <v>0</v>
      </c>
      <c r="Y855" s="26">
        <f t="shared" si="149"/>
        <v>0</v>
      </c>
      <c r="Z855" s="428"/>
      <c r="AA855" s="673"/>
      <c r="AB855" s="672"/>
    </row>
    <row r="856" spans="1:28" ht="13.15" customHeight="1" x14ac:dyDescent="0.2">
      <c r="A856" s="265"/>
      <c r="B856" s="405"/>
      <c r="C856" s="448"/>
      <c r="D856" s="266"/>
      <c r="E856" s="266"/>
      <c r="F856" s="182"/>
      <c r="G856" s="24"/>
      <c r="H856" s="241">
        <v>126</v>
      </c>
      <c r="I856" s="22" t="s">
        <v>3161</v>
      </c>
      <c r="J856" s="24">
        <v>400</v>
      </c>
      <c r="K856" s="371">
        <v>18.900000000000002</v>
      </c>
      <c r="L856" s="371">
        <v>39.047619047619044</v>
      </c>
      <c r="M856" s="371">
        <v>22.05</v>
      </c>
      <c r="N856" s="21"/>
      <c r="O856" s="25">
        <f t="shared" si="151"/>
        <v>26.665873015873014</v>
      </c>
      <c r="P856" s="26">
        <f t="shared" si="152"/>
        <v>4.6294918430335098E-2</v>
      </c>
      <c r="Q856" s="26"/>
      <c r="R856" s="28" t="s">
        <v>188</v>
      </c>
      <c r="S856" s="24">
        <v>400</v>
      </c>
      <c r="T856" s="371">
        <v>25.714285714285712</v>
      </c>
      <c r="U856" s="371">
        <v>13.65</v>
      </c>
      <c r="V856" s="371">
        <v>43.050000000000004</v>
      </c>
      <c r="W856" s="21"/>
      <c r="X856" s="25">
        <f t="shared" si="148"/>
        <v>27.471428571428572</v>
      </c>
      <c r="Y856" s="26">
        <f t="shared" si="149"/>
        <v>4.7693452380952378E-2</v>
      </c>
      <c r="Z856" s="428"/>
      <c r="AA856" s="673"/>
      <c r="AB856" s="672"/>
    </row>
    <row r="857" spans="1:28" ht="13.15" customHeight="1" x14ac:dyDescent="0.2">
      <c r="A857" s="265"/>
      <c r="B857" s="405"/>
      <c r="C857" s="448"/>
      <c r="D857" s="266"/>
      <c r="E857" s="266"/>
      <c r="F857" s="186"/>
      <c r="G857" s="121"/>
      <c r="H857" s="244">
        <v>126</v>
      </c>
      <c r="I857" s="128" t="s">
        <v>4308</v>
      </c>
      <c r="J857" s="121">
        <v>400</v>
      </c>
      <c r="K857" s="548">
        <v>0</v>
      </c>
      <c r="L857" s="548">
        <v>0</v>
      </c>
      <c r="M857" s="548">
        <v>0</v>
      </c>
      <c r="N857" s="123"/>
      <c r="O857" s="124">
        <f t="shared" si="151"/>
        <v>0</v>
      </c>
      <c r="P857" s="125">
        <f t="shared" si="152"/>
        <v>0</v>
      </c>
      <c r="Q857" s="125"/>
      <c r="R857" s="126" t="s">
        <v>3010</v>
      </c>
      <c r="S857" s="121">
        <v>400</v>
      </c>
      <c r="T857" s="548">
        <v>40.952380952380949</v>
      </c>
      <c r="U857" s="548">
        <v>65.100000000000009</v>
      </c>
      <c r="V857" s="548">
        <v>43.050000000000004</v>
      </c>
      <c r="W857" s="123"/>
      <c r="X857" s="25">
        <f t="shared" si="148"/>
        <v>49.700793650793656</v>
      </c>
      <c r="Y857" s="26">
        <f t="shared" si="149"/>
        <v>8.6286100088183437E-2</v>
      </c>
      <c r="Z857" s="634"/>
      <c r="AA857" s="673"/>
      <c r="AB857" s="672"/>
    </row>
    <row r="858" spans="1:28" ht="13.15" customHeight="1" x14ac:dyDescent="0.2">
      <c r="A858" s="265"/>
      <c r="B858" s="405"/>
      <c r="C858" s="448"/>
      <c r="D858" s="266"/>
      <c r="E858" s="266"/>
      <c r="F858" s="186"/>
      <c r="G858" s="121"/>
      <c r="H858" s="244">
        <v>126</v>
      </c>
      <c r="I858" s="128" t="s">
        <v>2234</v>
      </c>
      <c r="J858" s="121">
        <v>400</v>
      </c>
      <c r="K858" s="548">
        <v>3.1500000000000004</v>
      </c>
      <c r="L858" s="548">
        <v>7.6190476190476186</v>
      </c>
      <c r="M858" s="548">
        <v>8.4</v>
      </c>
      <c r="N858" s="123"/>
      <c r="O858" s="124">
        <f t="shared" si="151"/>
        <v>6.3896825396825392</v>
      </c>
      <c r="P858" s="125">
        <f t="shared" si="152"/>
        <v>1.1093198853615521E-2</v>
      </c>
      <c r="Q858" s="125"/>
      <c r="R858" s="126" t="s">
        <v>2590</v>
      </c>
      <c r="S858" s="121">
        <v>400</v>
      </c>
      <c r="T858" s="548">
        <v>0</v>
      </c>
      <c r="U858" s="548">
        <v>0</v>
      </c>
      <c r="V858" s="548">
        <v>0</v>
      </c>
      <c r="W858" s="123"/>
      <c r="X858" s="124">
        <f t="shared" si="148"/>
        <v>0</v>
      </c>
      <c r="Y858" s="125">
        <f t="shared" si="149"/>
        <v>0</v>
      </c>
      <c r="Z858" s="634"/>
      <c r="AA858" s="673"/>
      <c r="AB858" s="672"/>
    </row>
    <row r="859" spans="1:28" ht="13.15" customHeight="1" x14ac:dyDescent="0.2">
      <c r="A859" s="265"/>
      <c r="B859" s="405"/>
      <c r="C859" s="448"/>
      <c r="D859" s="266"/>
      <c r="E859" s="266"/>
      <c r="F859" s="186"/>
      <c r="G859" s="121"/>
      <c r="H859" s="244">
        <v>126</v>
      </c>
      <c r="I859" s="128" t="s">
        <v>131</v>
      </c>
      <c r="J859" s="121">
        <v>400</v>
      </c>
      <c r="K859" s="548">
        <v>0</v>
      </c>
      <c r="L859" s="548">
        <v>0</v>
      </c>
      <c r="M859" s="548">
        <v>0</v>
      </c>
      <c r="N859" s="123"/>
      <c r="O859" s="124">
        <f t="shared" si="151"/>
        <v>0</v>
      </c>
      <c r="P859" s="125">
        <f t="shared" si="152"/>
        <v>0</v>
      </c>
      <c r="Q859" s="125"/>
      <c r="R859" s="126" t="s">
        <v>1310</v>
      </c>
      <c r="S859" s="121">
        <v>400</v>
      </c>
      <c r="T859" s="548">
        <v>67.61904761904762</v>
      </c>
      <c r="U859" s="548">
        <v>79.8</v>
      </c>
      <c r="V859" s="548">
        <v>39.9</v>
      </c>
      <c r="W859" s="123"/>
      <c r="X859" s="124">
        <f t="shared" si="148"/>
        <v>62.439682539682536</v>
      </c>
      <c r="Y859" s="125">
        <f t="shared" si="149"/>
        <v>0.1084022266313933</v>
      </c>
      <c r="Z859" s="634"/>
      <c r="AA859" s="673"/>
      <c r="AB859" s="672"/>
    </row>
    <row r="860" spans="1:28" ht="13.15" customHeight="1" x14ac:dyDescent="0.2">
      <c r="A860" s="265"/>
      <c r="B860" s="405"/>
      <c r="C860" s="448"/>
      <c r="D860" s="266"/>
      <c r="E860" s="266"/>
      <c r="F860" s="186"/>
      <c r="G860" s="121"/>
      <c r="H860" s="244">
        <v>126</v>
      </c>
      <c r="I860" s="128" t="s">
        <v>2132</v>
      </c>
      <c r="J860" s="121">
        <v>400</v>
      </c>
      <c r="K860" s="548">
        <v>0</v>
      </c>
      <c r="L860" s="548">
        <v>0</v>
      </c>
      <c r="M860" s="548">
        <v>0</v>
      </c>
      <c r="N860" s="123"/>
      <c r="O860" s="124">
        <f t="shared" si="151"/>
        <v>0</v>
      </c>
      <c r="P860" s="125">
        <f t="shared" si="152"/>
        <v>0</v>
      </c>
      <c r="Q860" s="125"/>
      <c r="R860" s="126" t="s">
        <v>1311</v>
      </c>
      <c r="S860" s="121">
        <v>400</v>
      </c>
      <c r="T860" s="548">
        <v>0</v>
      </c>
      <c r="U860" s="548">
        <v>0</v>
      </c>
      <c r="V860" s="548">
        <v>0</v>
      </c>
      <c r="W860" s="123"/>
      <c r="X860" s="124">
        <f t="shared" si="148"/>
        <v>0</v>
      </c>
      <c r="Y860" s="125">
        <f t="shared" si="149"/>
        <v>0</v>
      </c>
      <c r="Z860" s="634"/>
      <c r="AA860" s="673"/>
      <c r="AB860" s="672"/>
    </row>
    <row r="861" spans="1:28" ht="13.15" customHeight="1" x14ac:dyDescent="0.2">
      <c r="A861" s="265"/>
      <c r="B861" s="405"/>
      <c r="C861" s="448"/>
      <c r="D861" s="266"/>
      <c r="E861" s="266"/>
      <c r="F861" s="186"/>
      <c r="G861" s="121"/>
      <c r="H861" s="244">
        <v>126</v>
      </c>
      <c r="I861" s="128" t="s">
        <v>3160</v>
      </c>
      <c r="J861" s="121">
        <v>400</v>
      </c>
      <c r="K861" s="548">
        <v>2.1</v>
      </c>
      <c r="L861" s="548">
        <v>0.95238095238095233</v>
      </c>
      <c r="M861" s="548">
        <v>7.3500000000000005</v>
      </c>
      <c r="N861" s="123"/>
      <c r="O861" s="124">
        <f t="shared" si="151"/>
        <v>3.4674603174603171</v>
      </c>
      <c r="P861" s="125">
        <f t="shared" si="152"/>
        <v>6.0198963844797174E-3</v>
      </c>
      <c r="Q861" s="125"/>
      <c r="R861" s="126" t="s">
        <v>3160</v>
      </c>
      <c r="S861" s="121">
        <v>400</v>
      </c>
      <c r="T861" s="548">
        <v>0</v>
      </c>
      <c r="U861" s="548">
        <v>0</v>
      </c>
      <c r="V861" s="548">
        <v>9.4500000000000011</v>
      </c>
      <c r="W861" s="123"/>
      <c r="X861" s="124">
        <f t="shared" si="148"/>
        <v>3.1500000000000004</v>
      </c>
      <c r="Y861" s="125">
        <f t="shared" si="149"/>
        <v>5.4687500000000005E-3</v>
      </c>
      <c r="Z861" s="634"/>
      <c r="AA861" s="673"/>
      <c r="AB861" s="672"/>
    </row>
    <row r="862" spans="1:28" ht="13.15" customHeight="1" x14ac:dyDescent="0.2">
      <c r="A862" s="265"/>
      <c r="B862" s="405"/>
      <c r="C862" s="448"/>
      <c r="D862" s="266"/>
      <c r="E862" s="266"/>
      <c r="F862" s="186"/>
      <c r="G862" s="121"/>
      <c r="H862" s="244">
        <v>126</v>
      </c>
      <c r="I862" s="128" t="s">
        <v>3790</v>
      </c>
      <c r="J862" s="121">
        <v>400</v>
      </c>
      <c r="K862" s="548">
        <v>3.1500000000000004</v>
      </c>
      <c r="L862" s="548">
        <v>2.8571428571428572</v>
      </c>
      <c r="M862" s="548">
        <v>5.25</v>
      </c>
      <c r="N862" s="123"/>
      <c r="O862" s="124">
        <f t="shared" si="151"/>
        <v>3.7523809523809528</v>
      </c>
      <c r="P862" s="125">
        <f t="shared" si="152"/>
        <v>6.5145502645502654E-3</v>
      </c>
      <c r="Q862" s="125"/>
      <c r="R862" s="126" t="s">
        <v>2133</v>
      </c>
      <c r="S862" s="121">
        <v>400</v>
      </c>
      <c r="T862" s="548">
        <v>41.904761904761905</v>
      </c>
      <c r="U862" s="548">
        <v>25.200000000000003</v>
      </c>
      <c r="V862" s="548">
        <v>31.5</v>
      </c>
      <c r="W862" s="123"/>
      <c r="X862" s="124">
        <f t="shared" si="148"/>
        <v>32.868253968253974</v>
      </c>
      <c r="Y862" s="125">
        <f t="shared" si="149"/>
        <v>5.7062940917107598E-2</v>
      </c>
      <c r="Z862" s="634"/>
      <c r="AA862" s="673"/>
      <c r="AB862" s="672"/>
    </row>
    <row r="863" spans="1:28" ht="13.15" customHeight="1" x14ac:dyDescent="0.2">
      <c r="A863" s="265"/>
      <c r="B863" s="405"/>
      <c r="C863" s="448"/>
      <c r="D863" s="266"/>
      <c r="E863" s="266"/>
      <c r="F863" s="186"/>
      <c r="G863" s="121"/>
      <c r="H863" s="244">
        <v>126</v>
      </c>
      <c r="I863" s="128" t="s">
        <v>2233</v>
      </c>
      <c r="J863" s="121">
        <v>400</v>
      </c>
      <c r="K863" s="548">
        <v>25.200000000000003</v>
      </c>
      <c r="L863" s="548">
        <v>39.047619047619044</v>
      </c>
      <c r="M863" s="548">
        <v>18.900000000000002</v>
      </c>
      <c r="N863" s="123"/>
      <c r="O863" s="124">
        <f t="shared" si="151"/>
        <v>27.715873015873019</v>
      </c>
      <c r="P863" s="125">
        <f t="shared" si="152"/>
        <v>4.8117835097001765E-2</v>
      </c>
      <c r="Q863" s="125"/>
      <c r="R863" s="126" t="s">
        <v>3162</v>
      </c>
      <c r="S863" s="121">
        <v>400</v>
      </c>
      <c r="T863" s="548">
        <v>0</v>
      </c>
      <c r="U863" s="548">
        <v>0</v>
      </c>
      <c r="V863" s="548">
        <v>0</v>
      </c>
      <c r="W863" s="123"/>
      <c r="X863" s="124">
        <f t="shared" si="148"/>
        <v>0</v>
      </c>
      <c r="Y863" s="125">
        <f t="shared" si="149"/>
        <v>0</v>
      </c>
      <c r="Z863" s="634"/>
      <c r="AA863" s="673"/>
      <c r="AB863" s="672"/>
    </row>
    <row r="864" spans="1:28" ht="13.9" customHeight="1" thickBot="1" x14ac:dyDescent="0.25">
      <c r="A864" s="267"/>
      <c r="B864" s="406"/>
      <c r="C864" s="449"/>
      <c r="D864" s="268"/>
      <c r="E864" s="269"/>
      <c r="F864" s="184"/>
      <c r="G864" s="70"/>
      <c r="H864" s="242">
        <v>126</v>
      </c>
      <c r="I864" s="76" t="s">
        <v>3007</v>
      </c>
      <c r="J864" s="70">
        <v>400</v>
      </c>
      <c r="K864" s="559">
        <v>0</v>
      </c>
      <c r="L864" s="559">
        <v>0</v>
      </c>
      <c r="M864" s="559">
        <v>0</v>
      </c>
      <c r="N864" s="72"/>
      <c r="O864" s="73">
        <f t="shared" si="151"/>
        <v>0</v>
      </c>
      <c r="P864" s="74">
        <f t="shared" si="152"/>
        <v>0</v>
      </c>
      <c r="Q864" s="74"/>
      <c r="R864" s="75"/>
      <c r="S864" s="70">
        <v>400</v>
      </c>
      <c r="T864" s="559">
        <v>0</v>
      </c>
      <c r="U864" s="559">
        <v>0</v>
      </c>
      <c r="V864" s="559">
        <v>0</v>
      </c>
      <c r="W864" s="72"/>
      <c r="X864" s="73">
        <f t="shared" si="148"/>
        <v>0</v>
      </c>
      <c r="Y864" s="74">
        <f t="shared" si="149"/>
        <v>0</v>
      </c>
      <c r="Z864" s="646"/>
      <c r="AA864" s="673"/>
      <c r="AB864" s="672"/>
    </row>
    <row r="865" spans="1:28" s="7" customFormat="1" ht="13.9" customHeight="1" x14ac:dyDescent="0.2">
      <c r="A865" s="260">
        <v>43046</v>
      </c>
      <c r="B865" s="403">
        <v>0.77916666666666667</v>
      </c>
      <c r="C865" s="454">
        <v>0</v>
      </c>
      <c r="D865" s="263"/>
      <c r="E865" s="264"/>
      <c r="F865" s="181" t="s">
        <v>4305</v>
      </c>
      <c r="G865" s="69" t="s">
        <v>3126</v>
      </c>
      <c r="H865" s="254" t="s">
        <v>4307</v>
      </c>
      <c r="I865" s="35" t="s">
        <v>4313</v>
      </c>
      <c r="J865" s="34"/>
      <c r="K865" s="367">
        <v>134.4</v>
      </c>
      <c r="L865" s="367">
        <v>140</v>
      </c>
      <c r="M865" s="367">
        <v>172.20000000000002</v>
      </c>
      <c r="N865" s="36" t="s">
        <v>4311</v>
      </c>
      <c r="O865" s="37">
        <f>(K865+L865+M865)/3</f>
        <v>148.86666666666667</v>
      </c>
      <c r="P865" s="38"/>
      <c r="Q865" s="39" t="s">
        <v>983</v>
      </c>
      <c r="R865" s="40" t="s">
        <v>4314</v>
      </c>
      <c r="S865" s="34"/>
      <c r="T865" s="367">
        <v>134.28571428571428</v>
      </c>
      <c r="U865" s="367">
        <v>175.35</v>
      </c>
      <c r="V865" s="367">
        <v>155.4</v>
      </c>
      <c r="W865" s="36" t="s">
        <v>4312</v>
      </c>
      <c r="X865" s="37">
        <f t="shared" ref="X865:X866" si="153">(T865+U865+V865)/3</f>
        <v>155.01190476190473</v>
      </c>
      <c r="Y865" s="38"/>
      <c r="Z865" s="653" t="s">
        <v>492</v>
      </c>
      <c r="AA865" s="671">
        <f>P865+Y865</f>
        <v>0</v>
      </c>
      <c r="AB865" s="671">
        <f t="shared" si="150"/>
        <v>0</v>
      </c>
    </row>
    <row r="866" spans="1:28" ht="13.15" customHeight="1" x14ac:dyDescent="0.2">
      <c r="A866" s="265"/>
      <c r="B866" s="405"/>
      <c r="C866" s="448"/>
      <c r="D866" s="266"/>
      <c r="E866" s="266"/>
      <c r="F866" s="182" t="s">
        <v>4306</v>
      </c>
      <c r="G866" s="24"/>
      <c r="H866" s="255" t="s">
        <v>4307</v>
      </c>
      <c r="I866" s="22" t="s">
        <v>4315</v>
      </c>
      <c r="J866" s="24"/>
      <c r="K866" s="371">
        <v>77.7</v>
      </c>
      <c r="L866" s="371">
        <v>84.761904761904759</v>
      </c>
      <c r="M866" s="371">
        <v>85.05</v>
      </c>
      <c r="N866" s="21"/>
      <c r="O866" s="25">
        <f>(K866+L866+M866)/3</f>
        <v>82.503968253968253</v>
      </c>
      <c r="P866" s="26"/>
      <c r="Q866" s="26"/>
      <c r="R866" s="28" t="s">
        <v>4319</v>
      </c>
      <c r="S866" s="24"/>
      <c r="T866" s="371">
        <v>0</v>
      </c>
      <c r="U866" s="371">
        <v>4.2</v>
      </c>
      <c r="V866" s="371">
        <v>2.1</v>
      </c>
      <c r="W866" s="21"/>
      <c r="X866" s="25">
        <f t="shared" si="153"/>
        <v>2.1</v>
      </c>
      <c r="Y866" s="26"/>
      <c r="Z866" s="428"/>
      <c r="AA866" s="673"/>
      <c r="AB866" s="672"/>
    </row>
    <row r="867" spans="1:28" ht="13.15" customHeight="1" x14ac:dyDescent="0.2">
      <c r="A867" s="265"/>
      <c r="B867" s="405"/>
      <c r="C867" s="448"/>
      <c r="D867" s="266"/>
      <c r="E867" s="266"/>
      <c r="F867" s="182"/>
      <c r="G867" s="24"/>
      <c r="H867" s="255" t="s">
        <v>4307</v>
      </c>
      <c r="I867" s="22" t="s">
        <v>4316</v>
      </c>
      <c r="J867" s="24"/>
      <c r="K867" s="371">
        <v>54.6</v>
      </c>
      <c r="L867" s="371">
        <v>49.523809523809518</v>
      </c>
      <c r="M867" s="371">
        <v>78.75</v>
      </c>
      <c r="N867" s="21"/>
      <c r="O867" s="25">
        <f>(K867+L867+M867)/3</f>
        <v>60.957936507936502</v>
      </c>
      <c r="P867" s="26"/>
      <c r="Q867" s="26"/>
      <c r="R867" s="33" t="s">
        <v>3008</v>
      </c>
      <c r="S867" s="24"/>
      <c r="T867" s="371">
        <v>34.285714285714285</v>
      </c>
      <c r="U867" s="371">
        <v>48.300000000000004</v>
      </c>
      <c r="V867" s="371">
        <v>31.5</v>
      </c>
      <c r="W867" s="21"/>
      <c r="X867" s="25">
        <f>(T867+U867+V867)/3</f>
        <v>38.028571428571432</v>
      </c>
      <c r="Y867" s="26"/>
      <c r="Z867" s="428"/>
      <c r="AA867" s="673"/>
      <c r="AB867" s="672"/>
    </row>
    <row r="868" spans="1:28" ht="13.15" customHeight="1" x14ac:dyDescent="0.2">
      <c r="A868" s="265"/>
      <c r="B868" s="405"/>
      <c r="C868" s="448"/>
      <c r="D868" s="266"/>
      <c r="E868" s="266"/>
      <c r="F868" s="182"/>
      <c r="G868" s="24"/>
      <c r="H868" s="255" t="s">
        <v>4307</v>
      </c>
      <c r="I868" s="22" t="s">
        <v>4317</v>
      </c>
      <c r="J868" s="24"/>
      <c r="K868" s="371">
        <v>0</v>
      </c>
      <c r="L868" s="371">
        <v>0</v>
      </c>
      <c r="M868" s="371">
        <v>0</v>
      </c>
      <c r="N868" s="21"/>
      <c r="O868" s="25">
        <f>(K868+L868+M868)/3</f>
        <v>0</v>
      </c>
      <c r="P868" s="26"/>
      <c r="Q868" s="26"/>
      <c r="R868" s="33" t="s">
        <v>4320</v>
      </c>
      <c r="S868" s="24"/>
      <c r="T868" s="371">
        <v>21.904761904761905</v>
      </c>
      <c r="U868" s="371">
        <v>17.850000000000001</v>
      </c>
      <c r="V868" s="371">
        <v>26.25</v>
      </c>
      <c r="W868" s="21"/>
      <c r="X868" s="25">
        <f>(T868+U868+V868)/3</f>
        <v>22.001587301587303</v>
      </c>
      <c r="Y868" s="26"/>
      <c r="Z868" s="428"/>
      <c r="AA868" s="673"/>
      <c r="AB868" s="672"/>
    </row>
    <row r="869" spans="1:28" ht="13.15" customHeight="1" x14ac:dyDescent="0.2">
      <c r="A869" s="265"/>
      <c r="B869" s="405"/>
      <c r="C869" s="448"/>
      <c r="D869" s="266"/>
      <c r="E869" s="266"/>
      <c r="F869" s="182"/>
      <c r="G869" s="24"/>
      <c r="H869" s="255" t="s">
        <v>4307</v>
      </c>
      <c r="I869" s="22" t="s">
        <v>4318</v>
      </c>
      <c r="J869" s="24"/>
      <c r="K869" s="371">
        <v>0</v>
      </c>
      <c r="L869" s="371">
        <v>0</v>
      </c>
      <c r="M869" s="371">
        <v>22.05</v>
      </c>
      <c r="N869" s="21"/>
      <c r="O869" s="25">
        <f>(K869+L869+M869)/3</f>
        <v>7.3500000000000005</v>
      </c>
      <c r="P869" s="26"/>
      <c r="Q869" s="26"/>
      <c r="R869" s="33" t="s">
        <v>4321</v>
      </c>
      <c r="S869" s="24"/>
      <c r="T869" s="371">
        <v>51.428571428571423</v>
      </c>
      <c r="U869" s="371">
        <v>91.350000000000009</v>
      </c>
      <c r="V869" s="371">
        <v>81.900000000000006</v>
      </c>
      <c r="W869" s="21"/>
      <c r="X869" s="25">
        <f t="shared" ref="X869" si="154">(T869+U869+V869)/3</f>
        <v>74.892857142857153</v>
      </c>
      <c r="Y869" s="26"/>
      <c r="Z869" s="428"/>
      <c r="AA869" s="673"/>
      <c r="AB869" s="672"/>
    </row>
    <row r="870" spans="1:28" ht="13.9" customHeight="1" thickBot="1" x14ac:dyDescent="0.25">
      <c r="A870" s="267"/>
      <c r="B870" s="406"/>
      <c r="C870" s="449"/>
      <c r="D870" s="268"/>
      <c r="E870" s="269"/>
      <c r="F870" s="184"/>
      <c r="G870" s="70"/>
      <c r="H870" s="443" t="s">
        <v>4307</v>
      </c>
      <c r="I870" s="76"/>
      <c r="J870" s="70"/>
      <c r="K870" s="559"/>
      <c r="L870" s="559"/>
      <c r="M870" s="559"/>
      <c r="N870" s="72"/>
      <c r="O870" s="73"/>
      <c r="P870" s="74"/>
      <c r="Q870" s="74"/>
      <c r="R870" s="75"/>
      <c r="S870" s="70"/>
      <c r="T870" s="559"/>
      <c r="U870" s="559"/>
      <c r="V870" s="559"/>
      <c r="W870" s="72"/>
      <c r="X870" s="73"/>
      <c r="Y870" s="74"/>
      <c r="Z870" s="646"/>
      <c r="AA870" s="676"/>
      <c r="AB870" s="674"/>
    </row>
    <row r="871" spans="1:28" s="7" customFormat="1" ht="13.9" customHeight="1" x14ac:dyDescent="0.2">
      <c r="A871" s="260">
        <v>43040</v>
      </c>
      <c r="B871" s="403">
        <v>0.80555555555555547</v>
      </c>
      <c r="C871" s="454">
        <v>-2</v>
      </c>
      <c r="D871" s="263">
        <f>(MAX(K871:M871))/J871/1.44</f>
        <v>0.14467592592592593</v>
      </c>
      <c r="E871" s="264">
        <f>(MAX(T871:V871))/S871/1.44</f>
        <v>0.23242187500000003</v>
      </c>
      <c r="F871" s="181" t="s">
        <v>1909</v>
      </c>
      <c r="G871" s="69" t="s">
        <v>3126</v>
      </c>
      <c r="H871" s="240">
        <v>127</v>
      </c>
      <c r="I871" s="35" t="s">
        <v>685</v>
      </c>
      <c r="J871" s="34">
        <v>160</v>
      </c>
      <c r="K871" s="367">
        <v>19.95</v>
      </c>
      <c r="L871" s="367">
        <v>33.333333333333329</v>
      </c>
      <c r="M871" s="367">
        <v>19.95</v>
      </c>
      <c r="N871" s="36" t="s">
        <v>4005</v>
      </c>
      <c r="O871" s="37">
        <f>(K871+L871+M871)/3</f>
        <v>24.411111111111111</v>
      </c>
      <c r="P871" s="38">
        <f t="shared" ref="P871:P878" si="155">O871/J871/1.44</f>
        <v>0.10595100308641976</v>
      </c>
      <c r="Q871" s="39" t="s">
        <v>983</v>
      </c>
      <c r="R871" s="40" t="s">
        <v>686</v>
      </c>
      <c r="S871" s="34">
        <v>160</v>
      </c>
      <c r="T871" s="367">
        <v>26.666666666666664</v>
      </c>
      <c r="U871" s="367">
        <v>42</v>
      </c>
      <c r="V871" s="367">
        <v>53.550000000000004</v>
      </c>
      <c r="W871" s="36" t="s">
        <v>4322</v>
      </c>
      <c r="X871" s="37">
        <f t="shared" si="148"/>
        <v>40.738888888888887</v>
      </c>
      <c r="Y871" s="38">
        <f t="shared" si="149"/>
        <v>0.17681809413580249</v>
      </c>
      <c r="Z871" s="653" t="s">
        <v>492</v>
      </c>
      <c r="AA871" s="672">
        <f>P871+Y871</f>
        <v>0.28276909722222227</v>
      </c>
      <c r="AB871" s="672">
        <f t="shared" si="150"/>
        <v>152.62673611111109</v>
      </c>
    </row>
    <row r="872" spans="1:28" ht="13.15" customHeight="1" x14ac:dyDescent="0.2">
      <c r="A872" s="265"/>
      <c r="B872" s="405"/>
      <c r="C872" s="448"/>
      <c r="D872" s="266"/>
      <c r="E872" s="266"/>
      <c r="F872" s="182"/>
      <c r="G872" s="24"/>
      <c r="H872" s="241">
        <v>127</v>
      </c>
      <c r="I872" s="22" t="s">
        <v>1419</v>
      </c>
      <c r="J872" s="24">
        <v>160</v>
      </c>
      <c r="K872" s="371">
        <v>0</v>
      </c>
      <c r="L872" s="371">
        <v>0</v>
      </c>
      <c r="M872" s="371">
        <v>9.4500000000000011</v>
      </c>
      <c r="N872" s="21"/>
      <c r="O872" s="25">
        <f>(K872+L872+M872)/3</f>
        <v>3.1500000000000004</v>
      </c>
      <c r="P872" s="26">
        <f t="shared" si="155"/>
        <v>1.3671875000000003E-2</v>
      </c>
      <c r="Q872" s="26"/>
      <c r="R872" s="28" t="s">
        <v>3579</v>
      </c>
      <c r="S872" s="24">
        <v>160</v>
      </c>
      <c r="T872" s="371">
        <v>0</v>
      </c>
      <c r="U872" s="371">
        <v>0</v>
      </c>
      <c r="V872" s="371">
        <v>0</v>
      </c>
      <c r="W872" s="21"/>
      <c r="X872" s="25">
        <f t="shared" si="148"/>
        <v>0</v>
      </c>
      <c r="Y872" s="26">
        <f t="shared" si="149"/>
        <v>0</v>
      </c>
      <c r="Z872" s="428"/>
      <c r="AA872" s="673"/>
      <c r="AB872" s="672"/>
    </row>
    <row r="873" spans="1:28" ht="13.15" customHeight="1" x14ac:dyDescent="0.2">
      <c r="A873" s="265"/>
      <c r="B873" s="405"/>
      <c r="C873" s="448"/>
      <c r="D873" s="266"/>
      <c r="E873" s="266"/>
      <c r="F873" s="182"/>
      <c r="G873" s="24"/>
      <c r="H873" s="241">
        <v>127</v>
      </c>
      <c r="I873" s="22" t="s">
        <v>2499</v>
      </c>
      <c r="J873" s="24">
        <v>160</v>
      </c>
      <c r="K873" s="371">
        <v>4.2</v>
      </c>
      <c r="L873" s="371">
        <v>0</v>
      </c>
      <c r="M873" s="371">
        <v>8.4</v>
      </c>
      <c r="N873" s="21"/>
      <c r="O873" s="25">
        <f>(K873+L873+M873)/3</f>
        <v>4.2</v>
      </c>
      <c r="P873" s="26">
        <f>O873/J873/1.44</f>
        <v>1.8229166666666668E-2</v>
      </c>
      <c r="Q873" s="26"/>
      <c r="R873" s="33" t="s">
        <v>2780</v>
      </c>
      <c r="S873" s="24">
        <v>160</v>
      </c>
      <c r="T873" s="371">
        <v>0</v>
      </c>
      <c r="U873" s="371">
        <v>0</v>
      </c>
      <c r="V873" s="371">
        <v>0</v>
      </c>
      <c r="W873" s="21"/>
      <c r="X873" s="25">
        <f>(T873+U873+V873)/3</f>
        <v>0</v>
      </c>
      <c r="Y873" s="26">
        <f>X873/S873/1.44</f>
        <v>0</v>
      </c>
      <c r="Z873" s="428"/>
      <c r="AA873" s="673"/>
      <c r="AB873" s="672"/>
    </row>
    <row r="874" spans="1:28" ht="13.15" customHeight="1" x14ac:dyDescent="0.2">
      <c r="A874" s="265"/>
      <c r="B874" s="405"/>
      <c r="C874" s="448"/>
      <c r="D874" s="266"/>
      <c r="E874" s="266"/>
      <c r="F874" s="182"/>
      <c r="G874" s="24"/>
      <c r="H874" s="241">
        <v>127</v>
      </c>
      <c r="I874" s="22" t="s">
        <v>3578</v>
      </c>
      <c r="J874" s="24">
        <v>160</v>
      </c>
      <c r="K874" s="371">
        <v>11.55</v>
      </c>
      <c r="L874" s="371">
        <v>10.476190476190476</v>
      </c>
      <c r="M874" s="371">
        <v>5.25</v>
      </c>
      <c r="N874" s="21"/>
      <c r="O874" s="25">
        <f>(K874+L874+M874)/3</f>
        <v>9.0920634920634935</v>
      </c>
      <c r="P874" s="26">
        <f>O874/J874/1.44</f>
        <v>3.94620811287478E-2</v>
      </c>
      <c r="Q874" s="26"/>
      <c r="R874" s="33" t="s">
        <v>2781</v>
      </c>
      <c r="S874" s="24">
        <v>160</v>
      </c>
      <c r="T874" s="371">
        <v>17.142857142857142</v>
      </c>
      <c r="U874" s="371">
        <v>45.15</v>
      </c>
      <c r="V874" s="371">
        <v>43.050000000000004</v>
      </c>
      <c r="W874" s="21"/>
      <c r="X874" s="25">
        <f>(T874+U874+V874)/3</f>
        <v>35.114285714285721</v>
      </c>
      <c r="Y874" s="26">
        <f>X874/S874/1.44</f>
        <v>0.15240575396825401</v>
      </c>
      <c r="Z874" s="428"/>
      <c r="AA874" s="673"/>
      <c r="AB874" s="672"/>
    </row>
    <row r="875" spans="1:28" ht="13.15" customHeight="1" x14ac:dyDescent="0.2">
      <c r="A875" s="265"/>
      <c r="B875" s="405"/>
      <c r="C875" s="448"/>
      <c r="D875" s="266"/>
      <c r="E875" s="266"/>
      <c r="F875" s="182"/>
      <c r="G875" s="24"/>
      <c r="H875" s="241">
        <v>127</v>
      </c>
      <c r="I875" s="22"/>
      <c r="J875" s="24"/>
      <c r="K875" s="371">
        <v>0</v>
      </c>
      <c r="L875" s="371">
        <v>0</v>
      </c>
      <c r="M875" s="371">
        <v>0</v>
      </c>
      <c r="N875" s="21"/>
      <c r="O875" s="25"/>
      <c r="P875" s="26"/>
      <c r="Q875" s="26"/>
      <c r="R875" s="33" t="s">
        <v>2782</v>
      </c>
      <c r="S875" s="24">
        <v>160</v>
      </c>
      <c r="T875" s="371">
        <v>0</v>
      </c>
      <c r="U875" s="371">
        <v>0</v>
      </c>
      <c r="V875" s="371">
        <v>0</v>
      </c>
      <c r="W875" s="21"/>
      <c r="X875" s="25">
        <f t="shared" si="148"/>
        <v>0</v>
      </c>
      <c r="Y875" s="26">
        <f t="shared" si="149"/>
        <v>0</v>
      </c>
      <c r="Z875" s="428"/>
      <c r="AA875" s="673"/>
      <c r="AB875" s="672"/>
    </row>
    <row r="876" spans="1:28" ht="13.9" customHeight="1" thickBot="1" x14ac:dyDescent="0.25">
      <c r="A876" s="267"/>
      <c r="B876" s="406"/>
      <c r="C876" s="449"/>
      <c r="D876" s="268"/>
      <c r="E876" s="269"/>
      <c r="F876" s="184"/>
      <c r="G876" s="70"/>
      <c r="H876" s="242">
        <v>127</v>
      </c>
      <c r="I876" s="76"/>
      <c r="J876" s="70"/>
      <c r="K876" s="559">
        <v>0</v>
      </c>
      <c r="L876" s="559">
        <v>0</v>
      </c>
      <c r="M876" s="559">
        <v>0</v>
      </c>
      <c r="N876" s="72"/>
      <c r="O876" s="73"/>
      <c r="P876" s="74"/>
      <c r="Q876" s="74"/>
      <c r="R876" s="75" t="s">
        <v>84</v>
      </c>
      <c r="S876" s="70">
        <v>60</v>
      </c>
      <c r="T876" s="559">
        <v>0</v>
      </c>
      <c r="U876" s="559">
        <v>0</v>
      </c>
      <c r="V876" s="559">
        <v>0</v>
      </c>
      <c r="W876" s="72"/>
      <c r="X876" s="73">
        <f t="shared" si="148"/>
        <v>0</v>
      </c>
      <c r="Y876" s="74">
        <f t="shared" si="149"/>
        <v>0</v>
      </c>
      <c r="Z876" s="646"/>
      <c r="AA876" s="673"/>
      <c r="AB876" s="672"/>
    </row>
    <row r="877" spans="1:28" s="7" customFormat="1" ht="13.9" customHeight="1" x14ac:dyDescent="0.2">
      <c r="A877" s="260">
        <v>43044</v>
      </c>
      <c r="B877" s="403">
        <v>0.79166666666666663</v>
      </c>
      <c r="C877" s="454">
        <v>-2</v>
      </c>
      <c r="D877" s="263">
        <f>(MAX(K877:M877))/J877/1.44</f>
        <v>0.29629629629629634</v>
      </c>
      <c r="E877" s="264">
        <f>(MAX(T877:V877))/S877/1.44</f>
        <v>0.21064814814814817</v>
      </c>
      <c r="F877" s="181" t="s">
        <v>1909</v>
      </c>
      <c r="G877" s="69" t="s">
        <v>3126</v>
      </c>
      <c r="H877" s="240">
        <v>128</v>
      </c>
      <c r="I877" s="35" t="s">
        <v>685</v>
      </c>
      <c r="J877" s="34">
        <v>630</v>
      </c>
      <c r="K877" s="367">
        <v>268.8</v>
      </c>
      <c r="L877" s="367">
        <v>222.85714285714286</v>
      </c>
      <c r="M877" s="367">
        <v>242.55</v>
      </c>
      <c r="N877" s="36" t="s">
        <v>3978</v>
      </c>
      <c r="O877" s="37">
        <f>(K877+L877+M877)/3</f>
        <v>244.73571428571427</v>
      </c>
      <c r="P877" s="38">
        <f t="shared" si="155"/>
        <v>0.26977040816326531</v>
      </c>
      <c r="Q877" s="77" t="s">
        <v>983</v>
      </c>
      <c r="R877" s="40" t="s">
        <v>686</v>
      </c>
      <c r="S877" s="34">
        <v>630</v>
      </c>
      <c r="T877" s="367">
        <v>140.95238095238093</v>
      </c>
      <c r="U877" s="367">
        <v>133.35</v>
      </c>
      <c r="V877" s="367">
        <v>191.1</v>
      </c>
      <c r="W877" s="36" t="s">
        <v>3954</v>
      </c>
      <c r="X877" s="37">
        <f t="shared" si="148"/>
        <v>155.13412698412696</v>
      </c>
      <c r="Y877" s="38">
        <f t="shared" si="149"/>
        <v>0.17100322639343801</v>
      </c>
      <c r="Z877" s="645" t="s">
        <v>983</v>
      </c>
      <c r="AA877" s="671">
        <f>P877+Y877</f>
        <v>0.44077363455670332</v>
      </c>
      <c r="AB877" s="671">
        <f t="shared" si="150"/>
        <v>468.57577160493827</v>
      </c>
    </row>
    <row r="878" spans="1:28" ht="13.15" customHeight="1" x14ac:dyDescent="0.2">
      <c r="A878" s="265"/>
      <c r="B878" s="405"/>
      <c r="C878" s="448"/>
      <c r="D878" s="266"/>
      <c r="E878" s="266"/>
      <c r="F878" s="182"/>
      <c r="G878" s="24"/>
      <c r="H878" s="241">
        <v>128</v>
      </c>
      <c r="I878" s="22" t="s">
        <v>4323</v>
      </c>
      <c r="J878" s="24">
        <v>630</v>
      </c>
      <c r="K878" s="371">
        <v>0</v>
      </c>
      <c r="L878" s="371">
        <v>0</v>
      </c>
      <c r="M878" s="371">
        <v>0</v>
      </c>
      <c r="N878" s="21"/>
      <c r="O878" s="25">
        <f t="shared" ref="O878:O891" si="156">(K878+L878+M878)/3</f>
        <v>0</v>
      </c>
      <c r="P878" s="26">
        <f t="shared" si="155"/>
        <v>0</v>
      </c>
      <c r="Q878" s="26"/>
      <c r="R878" s="28" t="s">
        <v>4325</v>
      </c>
      <c r="S878" s="24">
        <v>630</v>
      </c>
      <c r="T878" s="371">
        <v>0</v>
      </c>
      <c r="U878" s="371">
        <v>0</v>
      </c>
      <c r="V878" s="371">
        <v>0</v>
      </c>
      <c r="W878" s="21"/>
      <c r="X878" s="25">
        <f t="shared" si="148"/>
        <v>0</v>
      </c>
      <c r="Y878" s="26">
        <f t="shared" si="149"/>
        <v>0</v>
      </c>
      <c r="Z878" s="428"/>
      <c r="AA878" s="673"/>
      <c r="AB878" s="672"/>
    </row>
    <row r="879" spans="1:28" ht="13.15" customHeight="1" x14ac:dyDescent="0.2">
      <c r="A879" s="265"/>
      <c r="B879" s="405"/>
      <c r="C879" s="448"/>
      <c r="D879" s="266"/>
      <c r="E879" s="266"/>
      <c r="F879" s="182"/>
      <c r="G879" s="24"/>
      <c r="H879" s="241">
        <v>128</v>
      </c>
      <c r="I879" s="23" t="s">
        <v>3011</v>
      </c>
      <c r="J879" s="24">
        <v>630</v>
      </c>
      <c r="K879" s="371">
        <v>55.125</v>
      </c>
      <c r="L879" s="371">
        <v>59</v>
      </c>
      <c r="M879" s="371">
        <v>42.997500000000002</v>
      </c>
      <c r="N879" s="21"/>
      <c r="O879" s="25">
        <f t="shared" si="156"/>
        <v>52.374166666666667</v>
      </c>
      <c r="P879" s="26">
        <f t="shared" ref="P879:P891" si="157">O879/J879/1.44</f>
        <v>5.773166519694297E-2</v>
      </c>
      <c r="Q879" s="26"/>
      <c r="R879" s="33" t="s">
        <v>78</v>
      </c>
      <c r="S879" s="24">
        <v>630</v>
      </c>
      <c r="T879" s="371">
        <v>48.571428571428569</v>
      </c>
      <c r="U879" s="371">
        <v>38.85</v>
      </c>
      <c r="V879" s="371">
        <v>43.050000000000004</v>
      </c>
      <c r="W879" s="21"/>
      <c r="X879" s="25">
        <f t="shared" si="148"/>
        <v>43.490476190476194</v>
      </c>
      <c r="Y879" s="26">
        <f t="shared" si="149"/>
        <v>4.7939237423364416E-2</v>
      </c>
      <c r="Z879" s="428"/>
      <c r="AA879" s="673"/>
      <c r="AB879" s="672"/>
    </row>
    <row r="880" spans="1:28" ht="13.15" customHeight="1" x14ac:dyDescent="0.2">
      <c r="A880" s="265"/>
      <c r="B880" s="405"/>
      <c r="C880" s="448"/>
      <c r="D880" s="266"/>
      <c r="E880" s="266"/>
      <c r="F880" s="182"/>
      <c r="G880" s="24"/>
      <c r="H880" s="241">
        <v>128</v>
      </c>
      <c r="I880" s="22" t="s">
        <v>3012</v>
      </c>
      <c r="J880" s="24">
        <v>630</v>
      </c>
      <c r="K880" s="371">
        <v>45.202500000000008</v>
      </c>
      <c r="L880" s="371">
        <v>31.000000000000004</v>
      </c>
      <c r="M880" s="371">
        <v>29.767500000000002</v>
      </c>
      <c r="N880" s="21"/>
      <c r="O880" s="25">
        <f t="shared" si="156"/>
        <v>35.323333333333338</v>
      </c>
      <c r="P880" s="26">
        <f t="shared" si="157"/>
        <v>3.8936654908877134E-2</v>
      </c>
      <c r="Q880" s="26"/>
      <c r="R880" s="28" t="s">
        <v>3014</v>
      </c>
      <c r="S880" s="24">
        <v>630</v>
      </c>
      <c r="T880" s="371">
        <v>0</v>
      </c>
      <c r="U880" s="371">
        <v>2.1</v>
      </c>
      <c r="V880" s="371">
        <v>3.1500000000000004</v>
      </c>
      <c r="W880" s="21"/>
      <c r="X880" s="25">
        <f t="shared" si="148"/>
        <v>1.75</v>
      </c>
      <c r="Y880" s="26">
        <f t="shared" si="149"/>
        <v>1.9290123456790125E-3</v>
      </c>
      <c r="Z880" s="428"/>
      <c r="AA880" s="673"/>
      <c r="AB880" s="672"/>
    </row>
    <row r="881" spans="1:28" ht="13.15" customHeight="1" x14ac:dyDescent="0.2">
      <c r="A881" s="265"/>
      <c r="B881" s="405"/>
      <c r="C881" s="448"/>
      <c r="D881" s="266"/>
      <c r="E881" s="266"/>
      <c r="F881" s="182"/>
      <c r="G881" s="24"/>
      <c r="H881" s="241">
        <v>128</v>
      </c>
      <c r="I881" s="22" t="s">
        <v>3013</v>
      </c>
      <c r="J881" s="24">
        <v>630</v>
      </c>
      <c r="K881" s="371">
        <v>16.537500000000001</v>
      </c>
      <c r="L881" s="371">
        <v>9</v>
      </c>
      <c r="M881" s="371">
        <v>16.537500000000001</v>
      </c>
      <c r="N881" s="21"/>
      <c r="O881" s="25">
        <f t="shared" si="156"/>
        <v>14.025</v>
      </c>
      <c r="P881" s="26">
        <f t="shared" si="157"/>
        <v>1.5459656084656086E-2</v>
      </c>
      <c r="Q881" s="26"/>
      <c r="R881" s="28" t="s">
        <v>550</v>
      </c>
      <c r="S881" s="24">
        <v>630</v>
      </c>
      <c r="T881" s="371">
        <v>16.19047619047619</v>
      </c>
      <c r="U881" s="371">
        <v>11.55</v>
      </c>
      <c r="V881" s="371">
        <v>8.4</v>
      </c>
      <c r="W881" s="21"/>
      <c r="X881" s="25">
        <f t="shared" si="148"/>
        <v>12.046825396825398</v>
      </c>
      <c r="Y881" s="26">
        <f t="shared" si="149"/>
        <v>1.3279128523837521E-2</v>
      </c>
      <c r="Z881" s="428"/>
      <c r="AA881" s="673"/>
      <c r="AB881" s="672"/>
    </row>
    <row r="882" spans="1:28" ht="13.15" customHeight="1" x14ac:dyDescent="0.2">
      <c r="A882" s="265"/>
      <c r="B882" s="405"/>
      <c r="C882" s="448"/>
      <c r="D882" s="266"/>
      <c r="E882" s="266"/>
      <c r="F882" s="182"/>
      <c r="G882" s="24"/>
      <c r="H882" s="241">
        <v>128</v>
      </c>
      <c r="I882" s="22" t="s">
        <v>660</v>
      </c>
      <c r="J882" s="24">
        <v>630</v>
      </c>
      <c r="K882" s="371">
        <v>8.82</v>
      </c>
      <c r="L882" s="371">
        <v>10</v>
      </c>
      <c r="M882" s="371">
        <v>1.1025</v>
      </c>
      <c r="N882" s="21"/>
      <c r="O882" s="25">
        <f t="shared" si="156"/>
        <v>6.6408333333333331</v>
      </c>
      <c r="P882" s="26">
        <f t="shared" si="157"/>
        <v>7.3201425631981183E-3</v>
      </c>
      <c r="Q882" s="26"/>
      <c r="R882" s="28" t="s">
        <v>549</v>
      </c>
      <c r="S882" s="24">
        <v>630</v>
      </c>
      <c r="T882" s="371">
        <v>1.9047619047619047</v>
      </c>
      <c r="U882" s="371">
        <v>10.5</v>
      </c>
      <c r="V882" s="371">
        <v>17.850000000000001</v>
      </c>
      <c r="W882" s="21"/>
      <c r="X882" s="25">
        <f t="shared" si="148"/>
        <v>10.084920634920636</v>
      </c>
      <c r="Y882" s="26">
        <f t="shared" si="149"/>
        <v>1.1116535091402818E-2</v>
      </c>
      <c r="Z882" s="428"/>
      <c r="AA882" s="673"/>
      <c r="AB882" s="672"/>
    </row>
    <row r="883" spans="1:28" ht="13.15" customHeight="1" x14ac:dyDescent="0.2">
      <c r="A883" s="265"/>
      <c r="B883" s="405"/>
      <c r="C883" s="448"/>
      <c r="D883" s="266"/>
      <c r="E883" s="266"/>
      <c r="F883" s="182"/>
      <c r="G883" s="24"/>
      <c r="H883" s="241">
        <v>128</v>
      </c>
      <c r="I883" s="22" t="s">
        <v>545</v>
      </c>
      <c r="J883" s="24">
        <v>630</v>
      </c>
      <c r="K883" s="371">
        <v>7.7175000000000011</v>
      </c>
      <c r="L883" s="371">
        <v>15</v>
      </c>
      <c r="M883" s="371">
        <v>8.82</v>
      </c>
      <c r="N883" s="21"/>
      <c r="O883" s="25">
        <f t="shared" si="156"/>
        <v>10.512500000000001</v>
      </c>
      <c r="P883" s="26">
        <f t="shared" si="157"/>
        <v>1.1587852733686068E-2</v>
      </c>
      <c r="Q883" s="26"/>
      <c r="R883" s="28" t="s">
        <v>1047</v>
      </c>
      <c r="S883" s="24">
        <v>630</v>
      </c>
      <c r="T883" s="371">
        <v>23.80952380952381</v>
      </c>
      <c r="U883" s="371">
        <v>19.95</v>
      </c>
      <c r="V883" s="371">
        <v>32.550000000000004</v>
      </c>
      <c r="W883" s="21"/>
      <c r="X883" s="25">
        <f t="shared" si="148"/>
        <v>25.43650793650794</v>
      </c>
      <c r="Y883" s="26">
        <f t="shared" si="149"/>
        <v>2.8038478765991998E-2</v>
      </c>
      <c r="Z883" s="428"/>
      <c r="AA883" s="673"/>
      <c r="AB883" s="672"/>
    </row>
    <row r="884" spans="1:28" ht="13.15" customHeight="1" x14ac:dyDescent="0.2">
      <c r="A884" s="265"/>
      <c r="B884" s="405"/>
      <c r="C884" s="448"/>
      <c r="D884" s="266"/>
      <c r="E884" s="266"/>
      <c r="F884" s="182"/>
      <c r="G884" s="24"/>
      <c r="H884" s="241">
        <v>128</v>
      </c>
      <c r="I884" s="23" t="s">
        <v>1272</v>
      </c>
      <c r="J884" s="24">
        <v>630</v>
      </c>
      <c r="K884" s="371">
        <v>0</v>
      </c>
      <c r="L884" s="371">
        <v>0</v>
      </c>
      <c r="M884" s="371">
        <v>0</v>
      </c>
      <c r="N884" s="21"/>
      <c r="O884" s="25">
        <f t="shared" si="156"/>
        <v>0</v>
      </c>
      <c r="P884" s="26">
        <f t="shared" si="157"/>
        <v>0</v>
      </c>
      <c r="Q884" s="26"/>
      <c r="R884" s="33" t="s">
        <v>3015</v>
      </c>
      <c r="S884" s="24">
        <v>630</v>
      </c>
      <c r="T884" s="371">
        <v>6.6666666666666661</v>
      </c>
      <c r="U884" s="371">
        <v>12.600000000000001</v>
      </c>
      <c r="V884" s="371">
        <v>9.4500000000000011</v>
      </c>
      <c r="W884" s="21"/>
      <c r="X884" s="25">
        <f t="shared" si="148"/>
        <v>9.5722222222222229</v>
      </c>
      <c r="Y884" s="26">
        <f t="shared" si="149"/>
        <v>1.0551391338428376E-2</v>
      </c>
      <c r="Z884" s="428"/>
      <c r="AA884" s="673"/>
      <c r="AB884" s="672"/>
    </row>
    <row r="885" spans="1:28" ht="13.15" customHeight="1" x14ac:dyDescent="0.2">
      <c r="A885" s="265"/>
      <c r="B885" s="405"/>
      <c r="C885" s="448"/>
      <c r="D885" s="266"/>
      <c r="E885" s="266"/>
      <c r="F885" s="182"/>
      <c r="G885" s="24"/>
      <c r="H885" s="241">
        <v>128</v>
      </c>
      <c r="I885" s="22" t="s">
        <v>3675</v>
      </c>
      <c r="J885" s="24">
        <v>630</v>
      </c>
      <c r="K885" s="371">
        <v>0</v>
      </c>
      <c r="L885" s="371">
        <v>0</v>
      </c>
      <c r="M885" s="371">
        <v>0</v>
      </c>
      <c r="N885" s="21"/>
      <c r="O885" s="25">
        <f t="shared" si="156"/>
        <v>0</v>
      </c>
      <c r="P885" s="26">
        <f t="shared" si="157"/>
        <v>0</v>
      </c>
      <c r="Q885" s="26"/>
      <c r="R885" s="28" t="s">
        <v>1273</v>
      </c>
      <c r="S885" s="24">
        <v>630</v>
      </c>
      <c r="T885" s="371">
        <v>0</v>
      </c>
      <c r="U885" s="371">
        <v>0</v>
      </c>
      <c r="V885" s="371">
        <v>0</v>
      </c>
      <c r="W885" s="21"/>
      <c r="X885" s="25">
        <f t="shared" si="148"/>
        <v>0</v>
      </c>
      <c r="Y885" s="26">
        <f t="shared" si="149"/>
        <v>0</v>
      </c>
      <c r="Z885" s="428"/>
      <c r="AA885" s="673"/>
      <c r="AB885" s="672"/>
    </row>
    <row r="886" spans="1:28" ht="13.15" customHeight="1" x14ac:dyDescent="0.2">
      <c r="A886" s="265"/>
      <c r="B886" s="405"/>
      <c r="C886" s="448"/>
      <c r="D886" s="266"/>
      <c r="E886" s="266"/>
      <c r="F886" s="182"/>
      <c r="G886" s="24"/>
      <c r="H886" s="241">
        <v>128</v>
      </c>
      <c r="I886" s="23" t="s">
        <v>1048</v>
      </c>
      <c r="J886" s="24">
        <v>630</v>
      </c>
      <c r="K886" s="371">
        <v>18.742500000000003</v>
      </c>
      <c r="L886" s="371">
        <v>14</v>
      </c>
      <c r="M886" s="371">
        <v>13.230000000000002</v>
      </c>
      <c r="N886" s="21"/>
      <c r="O886" s="25">
        <f t="shared" si="156"/>
        <v>15.32416666666667</v>
      </c>
      <c r="P886" s="26">
        <f t="shared" si="157"/>
        <v>1.6891718106995891E-2</v>
      </c>
      <c r="Q886" s="26"/>
      <c r="R886" s="33" t="s">
        <v>1274</v>
      </c>
      <c r="S886" s="24">
        <v>630</v>
      </c>
      <c r="T886" s="371">
        <v>20</v>
      </c>
      <c r="U886" s="371">
        <v>24.150000000000002</v>
      </c>
      <c r="V886" s="371">
        <v>31.5</v>
      </c>
      <c r="W886" s="21"/>
      <c r="X886" s="25">
        <f t="shared" si="148"/>
        <v>25.216666666666669</v>
      </c>
      <c r="Y886" s="26">
        <f t="shared" si="149"/>
        <v>2.7796149323927103E-2</v>
      </c>
      <c r="Z886" s="428"/>
      <c r="AA886" s="673"/>
      <c r="AB886" s="672"/>
    </row>
    <row r="887" spans="1:28" ht="13.15" customHeight="1" x14ac:dyDescent="0.2">
      <c r="A887" s="265"/>
      <c r="B887" s="405"/>
      <c r="C887" s="448"/>
      <c r="D887" s="266"/>
      <c r="E887" s="266"/>
      <c r="F887" s="182"/>
      <c r="G887" s="24"/>
      <c r="H887" s="241">
        <v>128</v>
      </c>
      <c r="I887" s="22" t="s">
        <v>611</v>
      </c>
      <c r="J887" s="24">
        <v>630</v>
      </c>
      <c r="K887" s="371">
        <v>22.05</v>
      </c>
      <c r="L887" s="371">
        <v>31.000000000000004</v>
      </c>
      <c r="M887" s="371">
        <v>20.947500000000002</v>
      </c>
      <c r="N887" s="21"/>
      <c r="O887" s="25">
        <f t="shared" si="156"/>
        <v>24.665833333333335</v>
      </c>
      <c r="P887" s="26">
        <f t="shared" si="157"/>
        <v>2.7188969723691947E-2</v>
      </c>
      <c r="Q887" s="26"/>
      <c r="R887" s="33" t="s">
        <v>3674</v>
      </c>
      <c r="S887" s="24">
        <v>630</v>
      </c>
      <c r="T887" s="371">
        <v>0</v>
      </c>
      <c r="U887" s="371">
        <v>0</v>
      </c>
      <c r="V887" s="371">
        <v>0</v>
      </c>
      <c r="W887" s="21"/>
      <c r="X887" s="25">
        <f t="shared" si="148"/>
        <v>0</v>
      </c>
      <c r="Y887" s="26">
        <f t="shared" si="149"/>
        <v>0</v>
      </c>
      <c r="Z887" s="428"/>
      <c r="AA887" s="673"/>
      <c r="AB887" s="672"/>
    </row>
    <row r="888" spans="1:28" ht="13.15" customHeight="1" x14ac:dyDescent="0.2">
      <c r="A888" s="265"/>
      <c r="B888" s="405"/>
      <c r="C888" s="448"/>
      <c r="D888" s="266"/>
      <c r="E888" s="266"/>
      <c r="F888" s="182"/>
      <c r="G888" s="24"/>
      <c r="H888" s="241">
        <v>128</v>
      </c>
      <c r="I888" s="22" t="s">
        <v>4324</v>
      </c>
      <c r="J888" s="24">
        <v>630</v>
      </c>
      <c r="K888" s="371">
        <v>34.177500000000009</v>
      </c>
      <c r="L888" s="371">
        <v>20</v>
      </c>
      <c r="M888" s="371">
        <v>46.305000000000007</v>
      </c>
      <c r="N888" s="21"/>
      <c r="O888" s="25">
        <f t="shared" si="156"/>
        <v>33.494166666666672</v>
      </c>
      <c r="P888" s="26">
        <f t="shared" si="157"/>
        <v>3.6920377718988838E-2</v>
      </c>
      <c r="Q888" s="26"/>
      <c r="R888" s="28" t="s">
        <v>1941</v>
      </c>
      <c r="S888" s="24">
        <v>630</v>
      </c>
      <c r="T888" s="371">
        <v>16.19047619047619</v>
      </c>
      <c r="U888" s="371">
        <v>12.600000000000001</v>
      </c>
      <c r="V888" s="371">
        <v>38.85</v>
      </c>
      <c r="W888" s="21"/>
      <c r="X888" s="25">
        <f t="shared" si="148"/>
        <v>22.546825396825398</v>
      </c>
      <c r="Y888" s="26">
        <f t="shared" si="149"/>
        <v>2.4853202597911597E-2</v>
      </c>
      <c r="Z888" s="428"/>
      <c r="AA888" s="673"/>
      <c r="AB888" s="672"/>
    </row>
    <row r="889" spans="1:28" ht="13.15" customHeight="1" x14ac:dyDescent="0.2">
      <c r="A889" s="265"/>
      <c r="B889" s="405"/>
      <c r="C889" s="448"/>
      <c r="D889" s="266"/>
      <c r="E889" s="266"/>
      <c r="F889" s="182"/>
      <c r="G889" s="24"/>
      <c r="H889" s="241">
        <v>128</v>
      </c>
      <c r="I889" s="22" t="s">
        <v>1955</v>
      </c>
      <c r="J889" s="24">
        <v>630</v>
      </c>
      <c r="K889" s="371">
        <v>51.817500000000003</v>
      </c>
      <c r="L889" s="371">
        <v>23</v>
      </c>
      <c r="M889" s="371">
        <v>34.177500000000009</v>
      </c>
      <c r="N889" s="21"/>
      <c r="O889" s="25">
        <f t="shared" si="156"/>
        <v>36.331666666666671</v>
      </c>
      <c r="P889" s="26">
        <f t="shared" si="157"/>
        <v>4.0048133450911232E-2</v>
      </c>
      <c r="Q889" s="26"/>
      <c r="R889" s="28" t="s">
        <v>1942</v>
      </c>
      <c r="S889" s="24">
        <v>630</v>
      </c>
      <c r="T889" s="371">
        <v>6.6666666666666661</v>
      </c>
      <c r="U889" s="371">
        <v>1.05</v>
      </c>
      <c r="V889" s="371">
        <v>5.25</v>
      </c>
      <c r="W889" s="21"/>
      <c r="X889" s="25">
        <f t="shared" si="148"/>
        <v>4.322222222222222</v>
      </c>
      <c r="Y889" s="26">
        <f t="shared" si="149"/>
        <v>4.7643543013913383E-3</v>
      </c>
      <c r="Z889" s="428"/>
      <c r="AA889" s="673"/>
      <c r="AB889" s="672"/>
    </row>
    <row r="890" spans="1:28" ht="13.15" customHeight="1" x14ac:dyDescent="0.2">
      <c r="A890" s="265"/>
      <c r="B890" s="405"/>
      <c r="C890" s="448"/>
      <c r="D890" s="266"/>
      <c r="E890" s="266"/>
      <c r="F890" s="186"/>
      <c r="G890" s="121"/>
      <c r="H890" s="244">
        <v>128</v>
      </c>
      <c r="I890" s="128" t="s">
        <v>1989</v>
      </c>
      <c r="J890" s="121">
        <v>630</v>
      </c>
      <c r="K890" s="371">
        <v>9.9225000000000012</v>
      </c>
      <c r="L890" s="371">
        <v>8</v>
      </c>
      <c r="M890" s="371">
        <v>12.127500000000001</v>
      </c>
      <c r="N890" s="123"/>
      <c r="O890" s="124">
        <f t="shared" si="156"/>
        <v>10.016666666666667</v>
      </c>
      <c r="P890" s="125">
        <f t="shared" si="157"/>
        <v>1.1041299235743681E-2</v>
      </c>
      <c r="Q890" s="125"/>
      <c r="R890" s="126" t="s">
        <v>1214</v>
      </c>
      <c r="S890" s="121">
        <v>630</v>
      </c>
      <c r="T890" s="548">
        <v>0</v>
      </c>
      <c r="U890" s="548">
        <v>0</v>
      </c>
      <c r="V890" s="548">
        <v>0</v>
      </c>
      <c r="W890" s="123"/>
      <c r="X890" s="25">
        <f t="shared" si="148"/>
        <v>0</v>
      </c>
      <c r="Y890" s="26">
        <f t="shared" si="149"/>
        <v>0</v>
      </c>
      <c r="Z890" s="634"/>
      <c r="AA890" s="673"/>
      <c r="AB890" s="672"/>
    </row>
    <row r="891" spans="1:28" ht="13.9" customHeight="1" thickBot="1" x14ac:dyDescent="0.25">
      <c r="A891" s="267"/>
      <c r="B891" s="406"/>
      <c r="C891" s="449"/>
      <c r="D891" s="268"/>
      <c r="E891" s="269"/>
      <c r="F891" s="184"/>
      <c r="G891" s="70"/>
      <c r="H891" s="242">
        <v>128</v>
      </c>
      <c r="I891" s="76" t="s">
        <v>1940</v>
      </c>
      <c r="J891" s="70">
        <v>630</v>
      </c>
      <c r="K891" s="559">
        <v>10.5</v>
      </c>
      <c r="L891" s="559">
        <v>11.428571428571429</v>
      </c>
      <c r="M891" s="559">
        <v>25.200000000000003</v>
      </c>
      <c r="N891" s="72"/>
      <c r="O891" s="73">
        <f t="shared" si="156"/>
        <v>15.709523809523811</v>
      </c>
      <c r="P891" s="74">
        <f t="shared" si="157"/>
        <v>1.7316494499034184E-2</v>
      </c>
      <c r="Q891" s="74"/>
      <c r="R891" s="75" t="s">
        <v>4326</v>
      </c>
      <c r="S891" s="70">
        <v>630</v>
      </c>
      <c r="T891" s="559">
        <v>0</v>
      </c>
      <c r="U891" s="559">
        <v>0</v>
      </c>
      <c r="V891" s="559">
        <v>0</v>
      </c>
      <c r="W891" s="72"/>
      <c r="X891" s="73">
        <f t="shared" ref="X891" si="158">(T891+U891+V891)/3</f>
        <v>0</v>
      </c>
      <c r="Y891" s="74">
        <f t="shared" ref="Y891" si="159">X891/S891/1.44</f>
        <v>0</v>
      </c>
      <c r="Z891" s="646"/>
      <c r="AA891" s="676"/>
      <c r="AB891" s="674"/>
    </row>
    <row r="892" spans="1:28" s="7" customFormat="1" ht="13.9" customHeight="1" x14ac:dyDescent="0.2">
      <c r="A892" s="260">
        <v>43041</v>
      </c>
      <c r="B892" s="403">
        <v>0.81597222222222221</v>
      </c>
      <c r="C892" s="454">
        <v>-4</v>
      </c>
      <c r="D892" s="263">
        <f>(MAX(K892:M892))/J892/1.44</f>
        <v>0.14583333333333334</v>
      </c>
      <c r="E892" s="264">
        <f>(MAX(T892:V892))/S892/1.44</f>
        <v>0.23697916666666669</v>
      </c>
      <c r="F892" s="181" t="s">
        <v>1909</v>
      </c>
      <c r="G892" s="69" t="s">
        <v>3126</v>
      </c>
      <c r="H892" s="240">
        <v>129</v>
      </c>
      <c r="I892" s="35" t="s">
        <v>685</v>
      </c>
      <c r="J892" s="34">
        <v>160</v>
      </c>
      <c r="K892" s="367">
        <v>33.6</v>
      </c>
      <c r="L892" s="367">
        <v>30.476190476190474</v>
      </c>
      <c r="M892" s="367">
        <v>29.400000000000002</v>
      </c>
      <c r="N892" s="36" t="s">
        <v>4223</v>
      </c>
      <c r="O892" s="37">
        <f t="shared" ref="O892:O897" si="160">(K892+L892+M892)/3</f>
        <v>31.158730158730162</v>
      </c>
      <c r="P892" s="38">
        <f t="shared" ref="P892:P897" si="161">O892/J892/1.44</f>
        <v>0.13523754409171079</v>
      </c>
      <c r="Q892" s="77" t="s">
        <v>983</v>
      </c>
      <c r="R892" s="40" t="s">
        <v>686</v>
      </c>
      <c r="S892" s="34">
        <v>160</v>
      </c>
      <c r="T892" s="367">
        <v>39.047619047619044</v>
      </c>
      <c r="U892" s="367">
        <v>54.6</v>
      </c>
      <c r="V892" s="367">
        <v>44.1</v>
      </c>
      <c r="W892" s="36" t="s">
        <v>3828</v>
      </c>
      <c r="X892" s="37">
        <f t="shared" ref="X892:X908" si="162">(T892+U892+V892)/3</f>
        <v>45.915873015873018</v>
      </c>
      <c r="Y892" s="38">
        <f t="shared" ref="Y892:Y908" si="163">X892/S892/1.44</f>
        <v>0.19928764329805995</v>
      </c>
      <c r="Z892" s="645" t="s">
        <v>983</v>
      </c>
      <c r="AA892" s="672">
        <f>P892+Y892</f>
        <v>0.33452518738977077</v>
      </c>
      <c r="AB892" s="672">
        <f t="shared" si="150"/>
        <v>141.61304012345676</v>
      </c>
    </row>
    <row r="893" spans="1:28" ht="13.15" customHeight="1" x14ac:dyDescent="0.2">
      <c r="A893" s="265"/>
      <c r="B893" s="405"/>
      <c r="C893" s="448"/>
      <c r="D893" s="266"/>
      <c r="E893" s="266"/>
      <c r="F893" s="182"/>
      <c r="G893" s="24"/>
      <c r="H893" s="241">
        <v>129</v>
      </c>
      <c r="I893" s="23" t="s">
        <v>1276</v>
      </c>
      <c r="J893" s="24">
        <v>160</v>
      </c>
      <c r="K893" s="371">
        <v>0</v>
      </c>
      <c r="L893" s="371">
        <v>0.95238095238095233</v>
      </c>
      <c r="M893" s="371">
        <v>1.05</v>
      </c>
      <c r="N893" s="21"/>
      <c r="O893" s="25">
        <f t="shared" si="160"/>
        <v>0.66746031746031742</v>
      </c>
      <c r="P893" s="26">
        <f t="shared" si="161"/>
        <v>2.8969631834215169E-3</v>
      </c>
      <c r="Q893" s="26"/>
      <c r="R893" s="28" t="s">
        <v>1275</v>
      </c>
      <c r="S893" s="24">
        <v>160</v>
      </c>
      <c r="T893" s="371">
        <v>26.666666666666664</v>
      </c>
      <c r="U893" s="371">
        <v>27.3</v>
      </c>
      <c r="V893" s="371">
        <v>23.1</v>
      </c>
      <c r="W893" s="21"/>
      <c r="X893" s="25">
        <f t="shared" si="162"/>
        <v>25.688888888888886</v>
      </c>
      <c r="Y893" s="26">
        <f t="shared" si="163"/>
        <v>0.11149691358024691</v>
      </c>
      <c r="Z893" s="428"/>
      <c r="AA893" s="673"/>
      <c r="AB893" s="672"/>
    </row>
    <row r="894" spans="1:28" ht="13.15" customHeight="1" x14ac:dyDescent="0.2">
      <c r="A894" s="265"/>
      <c r="B894" s="405"/>
      <c r="C894" s="448"/>
      <c r="D894" s="266"/>
      <c r="E894" s="266"/>
      <c r="F894" s="182"/>
      <c r="G894" s="24"/>
      <c r="H894" s="241">
        <v>129</v>
      </c>
      <c r="I894" s="23" t="s">
        <v>1520</v>
      </c>
      <c r="J894" s="24">
        <v>160</v>
      </c>
      <c r="K894" s="371">
        <v>10.5</v>
      </c>
      <c r="L894" s="371">
        <v>12.38095238095238</v>
      </c>
      <c r="M894" s="371">
        <v>15.75</v>
      </c>
      <c r="N894" s="21"/>
      <c r="O894" s="25">
        <f t="shared" si="160"/>
        <v>12.876984126984127</v>
      </c>
      <c r="P894" s="26">
        <f t="shared" si="161"/>
        <v>5.5889688051146379E-2</v>
      </c>
      <c r="Q894" s="26"/>
      <c r="R894" s="28" t="s">
        <v>443</v>
      </c>
      <c r="S894" s="24">
        <v>160</v>
      </c>
      <c r="T894" s="371">
        <v>6.6666666666666661</v>
      </c>
      <c r="U894" s="371">
        <v>5.25</v>
      </c>
      <c r="V894" s="371">
        <v>1.05</v>
      </c>
      <c r="W894" s="21"/>
      <c r="X894" s="25">
        <f t="shared" si="162"/>
        <v>4.322222222222222</v>
      </c>
      <c r="Y894" s="26">
        <f t="shared" si="163"/>
        <v>1.8759645061728395E-2</v>
      </c>
      <c r="Z894" s="428"/>
      <c r="AA894" s="673"/>
      <c r="AB894" s="672"/>
    </row>
    <row r="895" spans="1:28" ht="13.15" customHeight="1" x14ac:dyDescent="0.2">
      <c r="A895" s="265"/>
      <c r="B895" s="405"/>
      <c r="C895" s="448"/>
      <c r="D895" s="266"/>
      <c r="E895" s="266"/>
      <c r="F895" s="186"/>
      <c r="G895" s="121"/>
      <c r="H895" s="244">
        <v>129</v>
      </c>
      <c r="I895" s="128" t="s">
        <v>487</v>
      </c>
      <c r="J895" s="121">
        <v>160</v>
      </c>
      <c r="K895" s="548">
        <v>15.75</v>
      </c>
      <c r="L895" s="548">
        <v>1.9047619047619047</v>
      </c>
      <c r="M895" s="548">
        <v>0</v>
      </c>
      <c r="N895" s="123"/>
      <c r="O895" s="25">
        <f t="shared" si="160"/>
        <v>5.8849206349206353</v>
      </c>
      <c r="P895" s="26">
        <f t="shared" si="161"/>
        <v>2.5542190255731925E-2</v>
      </c>
      <c r="Q895" s="125"/>
      <c r="R895" s="126" t="s">
        <v>2584</v>
      </c>
      <c r="S895" s="121">
        <v>160</v>
      </c>
      <c r="T895" s="548">
        <v>2.8571428571428572</v>
      </c>
      <c r="U895" s="548">
        <v>1.05</v>
      </c>
      <c r="V895" s="548">
        <v>16.8</v>
      </c>
      <c r="W895" s="123"/>
      <c r="X895" s="25">
        <f t="shared" si="162"/>
        <v>6.9023809523809527</v>
      </c>
      <c r="Y895" s="26">
        <f t="shared" si="163"/>
        <v>2.9958250661375665E-2</v>
      </c>
      <c r="Z895" s="634"/>
      <c r="AA895" s="673"/>
      <c r="AB895" s="672"/>
    </row>
    <row r="896" spans="1:28" ht="13.9" customHeight="1" thickBot="1" x14ac:dyDescent="0.25">
      <c r="A896" s="267"/>
      <c r="B896" s="406"/>
      <c r="C896" s="449"/>
      <c r="D896" s="268"/>
      <c r="E896" s="269"/>
      <c r="F896" s="184"/>
      <c r="G896" s="70"/>
      <c r="H896" s="242">
        <v>129</v>
      </c>
      <c r="I896" s="76" t="s">
        <v>66</v>
      </c>
      <c r="J896" s="70">
        <v>160</v>
      </c>
      <c r="K896" s="559">
        <v>1.05</v>
      </c>
      <c r="L896" s="559">
        <v>2.8571428571428572</v>
      </c>
      <c r="M896" s="559">
        <v>0</v>
      </c>
      <c r="N896" s="72"/>
      <c r="O896" s="73">
        <f t="shared" si="160"/>
        <v>1.3023809523809524</v>
      </c>
      <c r="P896" s="74">
        <f t="shared" si="161"/>
        <v>5.6526951058201063E-3</v>
      </c>
      <c r="Q896" s="74"/>
      <c r="R896" s="75" t="s">
        <v>110</v>
      </c>
      <c r="S896" s="70">
        <v>160</v>
      </c>
      <c r="T896" s="559">
        <v>12.38095238095238</v>
      </c>
      <c r="U896" s="559">
        <v>13.65</v>
      </c>
      <c r="V896" s="559">
        <v>0</v>
      </c>
      <c r="W896" s="72"/>
      <c r="X896" s="73">
        <f t="shared" si="162"/>
        <v>8.6769841269841255</v>
      </c>
      <c r="Y896" s="74">
        <f t="shared" si="163"/>
        <v>3.7660521384479714E-2</v>
      </c>
      <c r="Z896" s="646"/>
      <c r="AA896" s="673"/>
      <c r="AB896" s="672"/>
    </row>
    <row r="897" spans="1:28" s="7" customFormat="1" ht="13.9" customHeight="1" x14ac:dyDescent="0.2">
      <c r="A897" s="260">
        <v>43045</v>
      </c>
      <c r="B897" s="403">
        <v>0.81944444444444453</v>
      </c>
      <c r="C897" s="454">
        <v>-3</v>
      </c>
      <c r="D897" s="263">
        <f>(MAX(K897:M897))/J897/1.44</f>
        <v>0.53776041666666674</v>
      </c>
      <c r="E897" s="264">
        <f>(MAX(T897:V897))/S897/1.44</f>
        <v>0.55416666666666659</v>
      </c>
      <c r="F897" s="181" t="s">
        <v>1909</v>
      </c>
      <c r="G897" s="69" t="s">
        <v>3126</v>
      </c>
      <c r="H897" s="240">
        <v>130</v>
      </c>
      <c r="I897" s="35" t="s">
        <v>685</v>
      </c>
      <c r="J897" s="34">
        <v>400</v>
      </c>
      <c r="K897" s="367">
        <v>309.75</v>
      </c>
      <c r="L897" s="367">
        <v>237.14285714285714</v>
      </c>
      <c r="M897" s="367">
        <v>165.9</v>
      </c>
      <c r="N897" s="36" t="s">
        <v>4175</v>
      </c>
      <c r="O897" s="37">
        <f t="shared" si="160"/>
        <v>237.59761904761902</v>
      </c>
      <c r="P897" s="38">
        <f t="shared" si="161"/>
        <v>0.41249586640211633</v>
      </c>
      <c r="Q897" s="39" t="s">
        <v>495</v>
      </c>
      <c r="R897" s="40" t="s">
        <v>686</v>
      </c>
      <c r="S897" s="34">
        <v>400</v>
      </c>
      <c r="T897" s="367">
        <v>256.1904761904762</v>
      </c>
      <c r="U897" s="367">
        <v>317.10000000000002</v>
      </c>
      <c r="V897" s="367">
        <v>319.2</v>
      </c>
      <c r="W897" s="36" t="s">
        <v>4220</v>
      </c>
      <c r="X897" s="37">
        <f t="shared" si="162"/>
        <v>297.49682539682544</v>
      </c>
      <c r="Y897" s="38">
        <f t="shared" si="163"/>
        <v>0.51648754409171083</v>
      </c>
      <c r="Z897" s="653" t="s">
        <v>495</v>
      </c>
      <c r="AA897" s="671">
        <f>P897+Y897</f>
        <v>0.92898341049382716</v>
      </c>
      <c r="AB897" s="671">
        <f t="shared" si="150"/>
        <v>37.780825617283938</v>
      </c>
    </row>
    <row r="898" spans="1:28" ht="13.15" customHeight="1" x14ac:dyDescent="0.2">
      <c r="A898" s="265"/>
      <c r="B898" s="405"/>
      <c r="C898" s="448"/>
      <c r="D898" s="266"/>
      <c r="E898" s="266"/>
      <c r="F898" s="182"/>
      <c r="G898" s="24"/>
      <c r="H898" s="241">
        <v>130</v>
      </c>
      <c r="I898" s="22" t="s">
        <v>2025</v>
      </c>
      <c r="J898" s="24">
        <v>400</v>
      </c>
      <c r="K898" s="371">
        <v>17.850000000000001</v>
      </c>
      <c r="L898" s="371">
        <v>6.6666666666666661</v>
      </c>
      <c r="M898" s="371">
        <v>23.1</v>
      </c>
      <c r="N898" s="21"/>
      <c r="O898" s="25">
        <f t="shared" ref="O898:O903" si="164">(K898+L898+M898)/3</f>
        <v>15.872222222222222</v>
      </c>
      <c r="P898" s="26">
        <f t="shared" ref="P898:P903" si="165">O898/J898/1.44</f>
        <v>2.755594135802469E-2</v>
      </c>
      <c r="Q898" s="26"/>
      <c r="R898" s="28" t="s">
        <v>4327</v>
      </c>
      <c r="S898" s="24">
        <v>400</v>
      </c>
      <c r="T898" s="371">
        <v>9.5238095238095237</v>
      </c>
      <c r="U898" s="371">
        <v>12.600000000000001</v>
      </c>
      <c r="V898" s="371">
        <v>6.3000000000000007</v>
      </c>
      <c r="W898" s="21"/>
      <c r="X898" s="25">
        <f t="shared" si="162"/>
        <v>9.4746031746031765</v>
      </c>
      <c r="Y898" s="26">
        <f t="shared" si="163"/>
        <v>1.6448963844797181E-2</v>
      </c>
      <c r="Z898" s="428"/>
      <c r="AA898" s="673"/>
      <c r="AB898" s="672"/>
    </row>
    <row r="899" spans="1:28" ht="13.15" customHeight="1" x14ac:dyDescent="0.2">
      <c r="A899" s="265"/>
      <c r="B899" s="405"/>
      <c r="C899" s="448"/>
      <c r="D899" s="266"/>
      <c r="E899" s="266"/>
      <c r="F899" s="182"/>
      <c r="G899" s="24"/>
      <c r="H899" s="241">
        <v>130</v>
      </c>
      <c r="I899" s="22" t="s">
        <v>290</v>
      </c>
      <c r="J899" s="24">
        <v>400</v>
      </c>
      <c r="K899" s="371">
        <v>0</v>
      </c>
      <c r="L899" s="371">
        <v>0</v>
      </c>
      <c r="M899" s="371">
        <v>1.05</v>
      </c>
      <c r="N899" s="21"/>
      <c r="O899" s="25">
        <f t="shared" si="164"/>
        <v>0.35000000000000003</v>
      </c>
      <c r="P899" s="26">
        <f t="shared" si="165"/>
        <v>6.0763888888888901E-4</v>
      </c>
      <c r="Q899" s="26"/>
      <c r="R899" s="28" t="s">
        <v>2272</v>
      </c>
      <c r="S899" s="24">
        <v>400</v>
      </c>
      <c r="T899" s="371">
        <v>67.61904761904762</v>
      </c>
      <c r="U899" s="371">
        <v>89.25</v>
      </c>
      <c r="V899" s="371">
        <v>56.7</v>
      </c>
      <c r="W899" s="21"/>
      <c r="X899" s="25">
        <f t="shared" si="162"/>
        <v>71.189682539682551</v>
      </c>
      <c r="Y899" s="26">
        <f t="shared" si="163"/>
        <v>0.12359319885361554</v>
      </c>
      <c r="Z899" s="428"/>
      <c r="AA899" s="673"/>
      <c r="AB899" s="672"/>
    </row>
    <row r="900" spans="1:28" ht="13.15" customHeight="1" x14ac:dyDescent="0.2">
      <c r="A900" s="265"/>
      <c r="B900" s="405"/>
      <c r="C900" s="448"/>
      <c r="D900" s="266"/>
      <c r="E900" s="266"/>
      <c r="F900" s="182"/>
      <c r="G900" s="24"/>
      <c r="H900" s="241">
        <v>130</v>
      </c>
      <c r="I900" s="22" t="s">
        <v>291</v>
      </c>
      <c r="J900" s="24">
        <v>400</v>
      </c>
      <c r="K900" s="371">
        <v>116.55000000000001</v>
      </c>
      <c r="L900" s="371">
        <v>118.09523809523809</v>
      </c>
      <c r="M900" s="371">
        <v>92.4</v>
      </c>
      <c r="N900" s="21"/>
      <c r="O900" s="25">
        <f t="shared" si="164"/>
        <v>109.01507936507937</v>
      </c>
      <c r="P900" s="26">
        <f t="shared" si="165"/>
        <v>0.18926229056437391</v>
      </c>
      <c r="Q900" s="26"/>
      <c r="R900" s="28" t="s">
        <v>2271</v>
      </c>
      <c r="S900" s="24">
        <v>400</v>
      </c>
      <c r="T900" s="371">
        <v>49.523809523809518</v>
      </c>
      <c r="U900" s="371">
        <v>43.050000000000004</v>
      </c>
      <c r="V900" s="371">
        <v>65.100000000000009</v>
      </c>
      <c r="W900" s="21"/>
      <c r="X900" s="25">
        <f t="shared" si="162"/>
        <v>52.557936507936518</v>
      </c>
      <c r="Y900" s="26">
        <f t="shared" si="163"/>
        <v>9.1246417548500908E-2</v>
      </c>
      <c r="Z900" s="428"/>
      <c r="AA900" s="673"/>
      <c r="AB900" s="672"/>
    </row>
    <row r="901" spans="1:28" ht="13.15" customHeight="1" x14ac:dyDescent="0.2">
      <c r="A901" s="265"/>
      <c r="B901" s="405"/>
      <c r="C901" s="448"/>
      <c r="D901" s="266"/>
      <c r="E901" s="266"/>
      <c r="F901" s="182"/>
      <c r="G901" s="24"/>
      <c r="H901" s="241">
        <v>130</v>
      </c>
      <c r="I901" s="22" t="s">
        <v>292</v>
      </c>
      <c r="J901" s="24">
        <v>400</v>
      </c>
      <c r="K901" s="371">
        <v>1.05</v>
      </c>
      <c r="L901" s="371">
        <v>0</v>
      </c>
      <c r="M901" s="371">
        <v>1.05</v>
      </c>
      <c r="N901" s="21"/>
      <c r="O901" s="25">
        <f t="shared" si="164"/>
        <v>0.70000000000000007</v>
      </c>
      <c r="P901" s="26">
        <f t="shared" si="165"/>
        <v>1.215277777777778E-3</v>
      </c>
      <c r="Q901" s="26"/>
      <c r="R901" s="28" t="s">
        <v>2273</v>
      </c>
      <c r="S901" s="24">
        <v>400</v>
      </c>
      <c r="T901" s="371">
        <v>57.142857142857139</v>
      </c>
      <c r="U901" s="371">
        <v>51.45</v>
      </c>
      <c r="V901" s="371">
        <v>49.35</v>
      </c>
      <c r="W901" s="21"/>
      <c r="X901" s="25">
        <f t="shared" si="162"/>
        <v>52.647619047619052</v>
      </c>
      <c r="Y901" s="26">
        <f t="shared" si="163"/>
        <v>9.1402116402116415E-2</v>
      </c>
      <c r="Z901" s="428"/>
      <c r="AA901" s="673"/>
      <c r="AB901" s="672"/>
    </row>
    <row r="902" spans="1:28" ht="13.15" customHeight="1" x14ac:dyDescent="0.2">
      <c r="A902" s="265"/>
      <c r="B902" s="405"/>
      <c r="C902" s="448"/>
      <c r="D902" s="266"/>
      <c r="E902" s="266"/>
      <c r="F902" s="182"/>
      <c r="G902" s="24"/>
      <c r="H902" s="241">
        <v>130</v>
      </c>
      <c r="I902" s="22" t="s">
        <v>293</v>
      </c>
      <c r="J902" s="24">
        <v>400</v>
      </c>
      <c r="K902" s="371">
        <v>182.70000000000002</v>
      </c>
      <c r="L902" s="371">
        <v>88.571428571428569</v>
      </c>
      <c r="M902" s="371">
        <v>53.550000000000004</v>
      </c>
      <c r="N902" s="21"/>
      <c r="O902" s="25">
        <f t="shared" si="164"/>
        <v>108.27380952380953</v>
      </c>
      <c r="P902" s="26">
        <f t="shared" si="165"/>
        <v>0.18797536375661378</v>
      </c>
      <c r="Q902" s="26"/>
      <c r="R902" s="28" t="s">
        <v>2274</v>
      </c>
      <c r="S902" s="24">
        <v>400</v>
      </c>
      <c r="T902" s="371">
        <v>87.61904761904762</v>
      </c>
      <c r="U902" s="371">
        <v>106.05000000000001</v>
      </c>
      <c r="V902" s="371">
        <v>117.60000000000001</v>
      </c>
      <c r="W902" s="21"/>
      <c r="X902" s="25">
        <f t="shared" si="162"/>
        <v>103.75634920634921</v>
      </c>
      <c r="Y902" s="26">
        <f t="shared" si="163"/>
        <v>0.18013255070546741</v>
      </c>
      <c r="Z902" s="428"/>
      <c r="AA902" s="673"/>
      <c r="AB902" s="672"/>
    </row>
    <row r="903" spans="1:28" ht="13.15" customHeight="1" x14ac:dyDescent="0.2">
      <c r="A903" s="265"/>
      <c r="B903" s="405"/>
      <c r="C903" s="448"/>
      <c r="D903" s="266"/>
      <c r="E903" s="266"/>
      <c r="F903" s="182"/>
      <c r="G903" s="24"/>
      <c r="H903" s="241">
        <v>130</v>
      </c>
      <c r="I903" s="23" t="s">
        <v>2802</v>
      </c>
      <c r="J903" s="24">
        <v>400</v>
      </c>
      <c r="K903" s="371">
        <v>0</v>
      </c>
      <c r="L903" s="371">
        <v>0</v>
      </c>
      <c r="M903" s="371">
        <v>0</v>
      </c>
      <c r="N903" s="21"/>
      <c r="O903" s="25">
        <f t="shared" si="164"/>
        <v>0</v>
      </c>
      <c r="P903" s="26">
        <f t="shared" si="165"/>
        <v>0</v>
      </c>
      <c r="Q903" s="26"/>
      <c r="R903" s="28" t="s">
        <v>2275</v>
      </c>
      <c r="S903" s="24">
        <v>400</v>
      </c>
      <c r="T903" s="371">
        <v>0</v>
      </c>
      <c r="U903" s="371">
        <v>0</v>
      </c>
      <c r="V903" s="371">
        <v>0</v>
      </c>
      <c r="W903" s="21"/>
      <c r="X903" s="25">
        <f t="shared" si="162"/>
        <v>0</v>
      </c>
      <c r="Y903" s="26">
        <f t="shared" si="163"/>
        <v>0</v>
      </c>
      <c r="Z903" s="428"/>
      <c r="AA903" s="673"/>
      <c r="AB903" s="672"/>
    </row>
    <row r="904" spans="1:28" ht="13.15" customHeight="1" x14ac:dyDescent="0.2">
      <c r="A904" s="265"/>
      <c r="B904" s="405"/>
      <c r="C904" s="448"/>
      <c r="D904" s="266"/>
      <c r="E904" s="266"/>
      <c r="F904" s="182"/>
      <c r="G904" s="24"/>
      <c r="H904" s="241">
        <v>130</v>
      </c>
      <c r="I904" s="22"/>
      <c r="J904" s="24"/>
      <c r="K904" s="371">
        <v>0</v>
      </c>
      <c r="L904" s="371">
        <v>0</v>
      </c>
      <c r="M904" s="371">
        <v>0</v>
      </c>
      <c r="N904" s="21"/>
      <c r="O904" s="25"/>
      <c r="P904" s="26"/>
      <c r="Q904" s="26"/>
      <c r="R904" s="28" t="s">
        <v>975</v>
      </c>
      <c r="S904" s="24">
        <v>400</v>
      </c>
      <c r="T904" s="371">
        <v>1.9047619047619047</v>
      </c>
      <c r="U904" s="371">
        <v>5.25</v>
      </c>
      <c r="V904" s="371">
        <v>0</v>
      </c>
      <c r="W904" s="21"/>
      <c r="X904" s="25">
        <f t="shared" si="162"/>
        <v>2.3849206349206349</v>
      </c>
      <c r="Y904" s="26">
        <f t="shared" si="163"/>
        <v>4.1404872134038805E-3</v>
      </c>
      <c r="Z904" s="428"/>
      <c r="AA904" s="673"/>
      <c r="AB904" s="672"/>
    </row>
    <row r="905" spans="1:28" ht="13.9" customHeight="1" thickBot="1" x14ac:dyDescent="0.25">
      <c r="A905" s="267"/>
      <c r="B905" s="406"/>
      <c r="C905" s="449"/>
      <c r="D905" s="268"/>
      <c r="E905" s="269"/>
      <c r="F905" s="184"/>
      <c r="G905" s="70"/>
      <c r="H905" s="242">
        <v>130</v>
      </c>
      <c r="I905" s="76"/>
      <c r="J905" s="70"/>
      <c r="K905" s="559">
        <v>0</v>
      </c>
      <c r="L905" s="559">
        <v>0</v>
      </c>
      <c r="M905" s="559">
        <v>0</v>
      </c>
      <c r="N905" s="72"/>
      <c r="O905" s="73"/>
      <c r="P905" s="74"/>
      <c r="Q905" s="74"/>
      <c r="R905" s="75" t="s">
        <v>1039</v>
      </c>
      <c r="S905" s="70">
        <v>400</v>
      </c>
      <c r="T905" s="559">
        <v>7.6190476190476186</v>
      </c>
      <c r="U905" s="559">
        <v>16.8</v>
      </c>
      <c r="V905" s="559">
        <v>25.200000000000003</v>
      </c>
      <c r="W905" s="72"/>
      <c r="X905" s="73">
        <f t="shared" si="162"/>
        <v>16.539682539682541</v>
      </c>
      <c r="Y905" s="74">
        <f t="shared" si="163"/>
        <v>2.8714726631393302E-2</v>
      </c>
      <c r="Z905" s="646"/>
      <c r="AA905" s="676"/>
      <c r="AB905" s="674"/>
    </row>
    <row r="906" spans="1:28" s="7" customFormat="1" ht="13.9" customHeight="1" x14ac:dyDescent="0.2">
      <c r="A906" s="270">
        <v>43035</v>
      </c>
      <c r="B906" s="407">
        <v>0.47638888888888892</v>
      </c>
      <c r="C906" s="450">
        <v>0</v>
      </c>
      <c r="D906" s="263">
        <f>(MAX(K906:M906))/J906/1.44</f>
        <v>0.87955729166666674</v>
      </c>
      <c r="E906" s="264">
        <f>(MAX(T906:V906))/S906/1.44</f>
        <v>0.54231770833333337</v>
      </c>
      <c r="F906" s="181" t="s">
        <v>1909</v>
      </c>
      <c r="G906" s="69" t="s">
        <v>3126</v>
      </c>
      <c r="H906" s="240">
        <v>131</v>
      </c>
      <c r="I906" s="35" t="s">
        <v>685</v>
      </c>
      <c r="J906" s="34">
        <v>160</v>
      </c>
      <c r="K906" s="367">
        <v>200.55</v>
      </c>
      <c r="L906" s="367">
        <v>166.66666666666666</v>
      </c>
      <c r="M906" s="367">
        <v>202.65</v>
      </c>
      <c r="N906" s="36" t="s">
        <v>3845</v>
      </c>
      <c r="O906" s="37">
        <f t="shared" ref="O906:O911" si="166">(K906+L906+M906)/3</f>
        <v>189.95555555555555</v>
      </c>
      <c r="P906" s="38">
        <f t="shared" ref="P906:P911" si="167">O906/J906/1.44</f>
        <v>0.82445987654320985</v>
      </c>
      <c r="Q906" s="39" t="s">
        <v>492</v>
      </c>
      <c r="R906" s="40" t="s">
        <v>686</v>
      </c>
      <c r="S906" s="34">
        <v>160</v>
      </c>
      <c r="T906" s="367">
        <v>110.47619047619047</v>
      </c>
      <c r="U906" s="367">
        <v>124.95</v>
      </c>
      <c r="V906" s="367">
        <v>117.60000000000001</v>
      </c>
      <c r="W906" s="36" t="s">
        <v>4085</v>
      </c>
      <c r="X906" s="37">
        <f t="shared" si="162"/>
        <v>117.67539682539683</v>
      </c>
      <c r="Y906" s="38">
        <f t="shared" si="163"/>
        <v>0.51074390983245155</v>
      </c>
      <c r="Z906" s="645"/>
      <c r="AA906" s="672">
        <f>P906+Y906</f>
        <v>1.3352037863756614</v>
      </c>
      <c r="AB906" s="672">
        <f t="shared" si="150"/>
        <v>0</v>
      </c>
    </row>
    <row r="907" spans="1:28" ht="13.15" customHeight="1" x14ac:dyDescent="0.2">
      <c r="A907" s="265"/>
      <c r="B907" s="405"/>
      <c r="C907" s="448"/>
      <c r="D907" s="266"/>
      <c r="E907" s="266"/>
      <c r="F907" s="182"/>
      <c r="G907" s="24"/>
      <c r="H907" s="241">
        <v>131</v>
      </c>
      <c r="I907" s="22" t="s">
        <v>2156</v>
      </c>
      <c r="J907" s="24">
        <v>160</v>
      </c>
      <c r="K907" s="371">
        <v>0</v>
      </c>
      <c r="L907" s="371">
        <v>0</v>
      </c>
      <c r="M907" s="371">
        <v>0</v>
      </c>
      <c r="N907" s="21"/>
      <c r="O907" s="25">
        <f t="shared" si="166"/>
        <v>0</v>
      </c>
      <c r="P907" s="26">
        <f t="shared" si="167"/>
        <v>0</v>
      </c>
      <c r="Q907" s="26"/>
      <c r="R907" s="28" t="s">
        <v>1111</v>
      </c>
      <c r="S907" s="24">
        <v>160</v>
      </c>
      <c r="T907" s="371">
        <v>0</v>
      </c>
      <c r="U907" s="371">
        <v>0</v>
      </c>
      <c r="V907" s="371">
        <v>0</v>
      </c>
      <c r="W907" s="21"/>
      <c r="X907" s="25">
        <f t="shared" si="162"/>
        <v>0</v>
      </c>
      <c r="Y907" s="26">
        <f t="shared" si="163"/>
        <v>0</v>
      </c>
      <c r="Z907" s="428"/>
      <c r="AA907" s="673"/>
      <c r="AB907" s="672"/>
    </row>
    <row r="908" spans="1:28" ht="13.15" customHeight="1" x14ac:dyDescent="0.2">
      <c r="A908" s="265"/>
      <c r="B908" s="405"/>
      <c r="C908" s="448"/>
      <c r="D908" s="266"/>
      <c r="E908" s="266"/>
      <c r="F908" s="182"/>
      <c r="G908" s="24"/>
      <c r="H908" s="241">
        <v>131</v>
      </c>
      <c r="I908" s="22" t="s">
        <v>1659</v>
      </c>
      <c r="J908" s="24">
        <v>160</v>
      </c>
      <c r="K908" s="371">
        <v>0</v>
      </c>
      <c r="L908" s="371">
        <v>0</v>
      </c>
      <c r="M908" s="371">
        <v>0</v>
      </c>
      <c r="N908" s="21"/>
      <c r="O908" s="25">
        <f t="shared" si="166"/>
        <v>0</v>
      </c>
      <c r="P908" s="26">
        <f t="shared" si="167"/>
        <v>0</v>
      </c>
      <c r="Q908" s="26"/>
      <c r="R908" s="28" t="s">
        <v>1256</v>
      </c>
      <c r="S908" s="24">
        <v>160</v>
      </c>
      <c r="T908" s="371">
        <v>0</v>
      </c>
      <c r="U908" s="371">
        <v>0</v>
      </c>
      <c r="V908" s="371">
        <v>0</v>
      </c>
      <c r="W908" s="21"/>
      <c r="X908" s="25">
        <f t="shared" si="162"/>
        <v>0</v>
      </c>
      <c r="Y908" s="26">
        <f t="shared" si="163"/>
        <v>0</v>
      </c>
      <c r="Z908" s="428"/>
      <c r="AA908" s="673"/>
      <c r="AB908" s="672"/>
    </row>
    <row r="909" spans="1:28" ht="13.15" customHeight="1" x14ac:dyDescent="0.2">
      <c r="A909" s="265"/>
      <c r="B909" s="405"/>
      <c r="C909" s="448"/>
      <c r="D909" s="266"/>
      <c r="E909" s="266"/>
      <c r="F909" s="182"/>
      <c r="G909" s="24"/>
      <c r="H909" s="241">
        <v>131</v>
      </c>
      <c r="I909" s="22" t="s">
        <v>1660</v>
      </c>
      <c r="J909" s="24">
        <v>160</v>
      </c>
      <c r="K909" s="371">
        <v>0</v>
      </c>
      <c r="L909" s="371">
        <v>0</v>
      </c>
      <c r="M909" s="371">
        <v>0</v>
      </c>
      <c r="N909" s="21"/>
      <c r="O909" s="25">
        <f t="shared" si="166"/>
        <v>0</v>
      </c>
      <c r="P909" s="26">
        <f t="shared" si="167"/>
        <v>0</v>
      </c>
      <c r="Q909" s="26"/>
      <c r="R909" s="28"/>
      <c r="S909" s="24"/>
      <c r="T909" s="371"/>
      <c r="U909" s="371"/>
      <c r="V909" s="371"/>
      <c r="W909" s="21"/>
      <c r="X909" s="25"/>
      <c r="Y909" s="26"/>
      <c r="Z909" s="428"/>
      <c r="AA909" s="673"/>
      <c r="AB909" s="672"/>
    </row>
    <row r="910" spans="1:28" ht="13.9" customHeight="1" thickBot="1" x14ac:dyDescent="0.25">
      <c r="A910" s="267"/>
      <c r="B910" s="406"/>
      <c r="C910" s="449"/>
      <c r="D910" s="268"/>
      <c r="E910" s="269"/>
      <c r="F910" s="184"/>
      <c r="G910" s="70"/>
      <c r="H910" s="242">
        <v>131</v>
      </c>
      <c r="I910" s="76" t="s">
        <v>2026</v>
      </c>
      <c r="J910" s="70">
        <v>160</v>
      </c>
      <c r="K910" s="559">
        <v>0</v>
      </c>
      <c r="L910" s="559">
        <v>0</v>
      </c>
      <c r="M910" s="559">
        <v>0</v>
      </c>
      <c r="N910" s="72"/>
      <c r="O910" s="73">
        <f t="shared" si="166"/>
        <v>0</v>
      </c>
      <c r="P910" s="74">
        <f t="shared" si="167"/>
        <v>0</v>
      </c>
      <c r="Q910" s="74"/>
      <c r="R910" s="75"/>
      <c r="S910" s="70"/>
      <c r="T910" s="559"/>
      <c r="U910" s="559"/>
      <c r="V910" s="559"/>
      <c r="W910" s="72"/>
      <c r="X910" s="73"/>
      <c r="Y910" s="74"/>
      <c r="Z910" s="646"/>
      <c r="AA910" s="673"/>
      <c r="AB910" s="672"/>
    </row>
    <row r="911" spans="1:28" s="7" customFormat="1" ht="13.9" customHeight="1" x14ac:dyDescent="0.2">
      <c r="A911" s="260">
        <v>43037</v>
      </c>
      <c r="B911" s="403">
        <v>0.8208333333333333</v>
      </c>
      <c r="C911" s="454">
        <v>0</v>
      </c>
      <c r="D911" s="263">
        <f>(MAX(K911:M911))/J911/1.44</f>
        <v>0.79625000000000012</v>
      </c>
      <c r="E911" s="264"/>
      <c r="F911" s="181" t="s">
        <v>569</v>
      </c>
      <c r="G911" s="69" t="s">
        <v>3126</v>
      </c>
      <c r="H911" s="240">
        <v>132</v>
      </c>
      <c r="I911" s="35" t="s">
        <v>685</v>
      </c>
      <c r="J911" s="34">
        <v>250</v>
      </c>
      <c r="K911" s="367">
        <v>234.15</v>
      </c>
      <c r="L911" s="367">
        <v>272.38095238095235</v>
      </c>
      <c r="M911" s="367">
        <v>286.65000000000003</v>
      </c>
      <c r="N911" s="36" t="s">
        <v>3876</v>
      </c>
      <c r="O911" s="37">
        <f t="shared" si="166"/>
        <v>264.39365079365081</v>
      </c>
      <c r="P911" s="38">
        <f t="shared" si="167"/>
        <v>0.73442680776014113</v>
      </c>
      <c r="Q911" s="39" t="s">
        <v>983</v>
      </c>
      <c r="R911" s="40"/>
      <c r="S911" s="81"/>
      <c r="T911" s="367"/>
      <c r="U911" s="367"/>
      <c r="V911" s="367"/>
      <c r="W911" s="36"/>
      <c r="X911" s="37"/>
      <c r="Y911" s="38"/>
      <c r="Z911" s="645"/>
      <c r="AA911" s="671">
        <f>P911+Y911</f>
        <v>0.73442680776014113</v>
      </c>
      <c r="AB911" s="671">
        <f t="shared" ref="AB911:AB968" si="168">IF(AA911 &gt;1,0,(((J911+S911)*0.95)-((J911+S911)*0.95)*AA911)*0.7)</f>
        <v>44.151543209876536</v>
      </c>
    </row>
    <row r="912" spans="1:28" ht="13.15" customHeight="1" x14ac:dyDescent="0.2">
      <c r="A912" s="265"/>
      <c r="B912" s="405"/>
      <c r="C912" s="448"/>
      <c r="D912" s="266"/>
      <c r="E912" s="266"/>
      <c r="F912" s="182"/>
      <c r="G912" s="24"/>
      <c r="H912" s="241">
        <v>132</v>
      </c>
      <c r="I912" s="22" t="s">
        <v>3184</v>
      </c>
      <c r="J912" s="24">
        <v>250</v>
      </c>
      <c r="K912" s="371">
        <v>43.050000000000004</v>
      </c>
      <c r="L912" s="371">
        <v>64.761904761904759</v>
      </c>
      <c r="M912" s="371">
        <v>45.15</v>
      </c>
      <c r="N912" s="21"/>
      <c r="O912" s="25">
        <f t="shared" ref="O912:O919" si="169">(K912+L912+M912)/3</f>
        <v>50.987301587301594</v>
      </c>
      <c r="P912" s="26">
        <f t="shared" ref="P912:P919" si="170">O912/J912/1.44</f>
        <v>0.14163139329805999</v>
      </c>
      <c r="Q912" s="26"/>
      <c r="R912" s="28"/>
      <c r="S912" s="30"/>
      <c r="T912" s="371"/>
      <c r="U912" s="371"/>
      <c r="V912" s="371"/>
      <c r="W912" s="21"/>
      <c r="X912" s="25"/>
      <c r="Y912" s="26"/>
      <c r="Z912" s="428"/>
      <c r="AA912" s="673"/>
      <c r="AB912" s="672"/>
    </row>
    <row r="913" spans="1:28" ht="13.15" customHeight="1" x14ac:dyDescent="0.2">
      <c r="A913" s="265"/>
      <c r="B913" s="405"/>
      <c r="C913" s="448"/>
      <c r="D913" s="266"/>
      <c r="E913" s="266"/>
      <c r="F913" s="182"/>
      <c r="G913" s="24"/>
      <c r="H913" s="241">
        <v>132</v>
      </c>
      <c r="I913" s="23" t="s">
        <v>3599</v>
      </c>
      <c r="J913" s="24">
        <v>250</v>
      </c>
      <c r="K913" s="371">
        <v>57.75</v>
      </c>
      <c r="L913" s="371">
        <v>33.333333333333329</v>
      </c>
      <c r="M913" s="371">
        <v>88.2</v>
      </c>
      <c r="N913" s="21"/>
      <c r="O913" s="25">
        <f>(K913+L913+M913)/3</f>
        <v>59.761111111111113</v>
      </c>
      <c r="P913" s="26">
        <f t="shared" si="170"/>
        <v>0.16600308641975309</v>
      </c>
      <c r="Q913" s="26"/>
      <c r="R913" s="28"/>
      <c r="S913" s="30"/>
      <c r="T913" s="371"/>
      <c r="U913" s="371"/>
      <c r="V913" s="371"/>
      <c r="W913" s="21"/>
      <c r="X913" s="25"/>
      <c r="Y913" s="26"/>
      <c r="Z913" s="428"/>
      <c r="AA913" s="673"/>
      <c r="AB913" s="672"/>
    </row>
    <row r="914" spans="1:28" ht="13.15" customHeight="1" x14ac:dyDescent="0.2">
      <c r="A914" s="265"/>
      <c r="B914" s="405"/>
      <c r="C914" s="448"/>
      <c r="D914" s="266"/>
      <c r="E914" s="266"/>
      <c r="F914" s="182"/>
      <c r="G914" s="24"/>
      <c r="H914" s="241">
        <v>132</v>
      </c>
      <c r="I914" s="22" t="s">
        <v>110</v>
      </c>
      <c r="J914" s="24">
        <v>250</v>
      </c>
      <c r="K914" s="371">
        <v>14.700000000000001</v>
      </c>
      <c r="L914" s="371">
        <v>7.6190476190476186</v>
      </c>
      <c r="M914" s="371">
        <v>22.05</v>
      </c>
      <c r="N914" s="21"/>
      <c r="O914" s="25">
        <f t="shared" si="169"/>
        <v>14.78968253968254</v>
      </c>
      <c r="P914" s="26">
        <f t="shared" si="170"/>
        <v>4.1082451499118169E-2</v>
      </c>
      <c r="Q914" s="26"/>
      <c r="R914" s="28"/>
      <c r="S914" s="30"/>
      <c r="T914" s="371"/>
      <c r="U914" s="371"/>
      <c r="V914" s="371"/>
      <c r="W914" s="21"/>
      <c r="X914" s="25"/>
      <c r="Y914" s="26"/>
      <c r="Z914" s="428"/>
      <c r="AA914" s="673"/>
      <c r="AB914" s="672"/>
    </row>
    <row r="915" spans="1:28" ht="13.15" customHeight="1" x14ac:dyDescent="0.2">
      <c r="A915" s="265"/>
      <c r="B915" s="405"/>
      <c r="C915" s="448"/>
      <c r="D915" s="266"/>
      <c r="E915" s="266"/>
      <c r="F915" s="182"/>
      <c r="G915" s="24"/>
      <c r="H915" s="241">
        <v>132</v>
      </c>
      <c r="I915" s="23" t="s">
        <v>377</v>
      </c>
      <c r="J915" s="24">
        <v>250</v>
      </c>
      <c r="K915" s="371">
        <v>52.5</v>
      </c>
      <c r="L915" s="371">
        <v>23.80952380952381</v>
      </c>
      <c r="M915" s="371">
        <v>32.550000000000004</v>
      </c>
      <c r="N915" s="21"/>
      <c r="O915" s="25">
        <f>(K915+L915+M915)/3</f>
        <v>36.286507936507938</v>
      </c>
      <c r="P915" s="26">
        <f t="shared" si="170"/>
        <v>0.10079585537918871</v>
      </c>
      <c r="Q915" s="26"/>
      <c r="R915" s="28"/>
      <c r="S915" s="30"/>
      <c r="T915" s="371"/>
      <c r="U915" s="371"/>
      <c r="V915" s="371"/>
      <c r="W915" s="21"/>
      <c r="X915" s="25"/>
      <c r="Y915" s="26"/>
      <c r="Z915" s="428"/>
      <c r="AA915" s="673"/>
      <c r="AB915" s="672"/>
    </row>
    <row r="916" spans="1:28" ht="13.15" customHeight="1" x14ac:dyDescent="0.2">
      <c r="A916" s="265"/>
      <c r="B916" s="405"/>
      <c r="C916" s="448"/>
      <c r="D916" s="266"/>
      <c r="E916" s="266"/>
      <c r="F916" s="182"/>
      <c r="G916" s="24"/>
      <c r="H916" s="241">
        <v>132</v>
      </c>
      <c r="I916" s="23" t="s">
        <v>378</v>
      </c>
      <c r="J916" s="24">
        <v>250</v>
      </c>
      <c r="K916" s="371">
        <v>44.1</v>
      </c>
      <c r="L916" s="371">
        <v>78.095238095238088</v>
      </c>
      <c r="M916" s="371">
        <v>77.7</v>
      </c>
      <c r="N916" s="21"/>
      <c r="O916" s="25">
        <f t="shared" si="169"/>
        <v>66.631746031746033</v>
      </c>
      <c r="P916" s="26">
        <f t="shared" si="170"/>
        <v>0.18508818342151676</v>
      </c>
      <c r="Q916" s="26"/>
      <c r="R916" s="28"/>
      <c r="S916" s="30"/>
      <c r="T916" s="371"/>
      <c r="U916" s="371"/>
      <c r="V916" s="371"/>
      <c r="W916" s="21"/>
      <c r="X916" s="25"/>
      <c r="Y916" s="26"/>
      <c r="Z916" s="428"/>
      <c r="AA916" s="673"/>
      <c r="AB916" s="672"/>
    </row>
    <row r="917" spans="1:28" ht="13.15" customHeight="1" x14ac:dyDescent="0.2">
      <c r="A917" s="265"/>
      <c r="B917" s="405"/>
      <c r="C917" s="448"/>
      <c r="D917" s="266"/>
      <c r="E917" s="266"/>
      <c r="F917" s="186"/>
      <c r="G917" s="121"/>
      <c r="H917" s="241">
        <v>132</v>
      </c>
      <c r="I917" s="128" t="s">
        <v>2148</v>
      </c>
      <c r="J917" s="121">
        <v>250</v>
      </c>
      <c r="K917" s="548">
        <v>0</v>
      </c>
      <c r="L917" s="548">
        <v>0</v>
      </c>
      <c r="M917" s="548">
        <v>0</v>
      </c>
      <c r="N917" s="123"/>
      <c r="O917" s="124">
        <f t="shared" si="169"/>
        <v>0</v>
      </c>
      <c r="P917" s="125">
        <f t="shared" si="170"/>
        <v>0</v>
      </c>
      <c r="Q917" s="125"/>
      <c r="R917" s="126"/>
      <c r="S917" s="127"/>
      <c r="T917" s="548"/>
      <c r="U917" s="548"/>
      <c r="V917" s="548"/>
      <c r="W917" s="123"/>
      <c r="X917" s="124"/>
      <c r="Y917" s="125"/>
      <c r="Z917" s="634"/>
      <c r="AA917" s="673"/>
      <c r="AB917" s="672"/>
    </row>
    <row r="918" spans="1:28" ht="13.15" customHeight="1" x14ac:dyDescent="0.2">
      <c r="A918" s="265"/>
      <c r="B918" s="405"/>
      <c r="C918" s="448"/>
      <c r="D918" s="266"/>
      <c r="E918" s="266"/>
      <c r="F918" s="186"/>
      <c r="G918" s="121"/>
      <c r="H918" s="241">
        <v>132</v>
      </c>
      <c r="I918" s="128" t="s">
        <v>976</v>
      </c>
      <c r="J918" s="121">
        <v>250</v>
      </c>
      <c r="K918" s="548">
        <v>0</v>
      </c>
      <c r="L918" s="548">
        <v>0</v>
      </c>
      <c r="M918" s="548">
        <v>9.4500000000000011</v>
      </c>
      <c r="N918" s="123"/>
      <c r="O918" s="124"/>
      <c r="P918" s="125"/>
      <c r="Q918" s="125"/>
      <c r="R918" s="126"/>
      <c r="S918" s="127"/>
      <c r="T918" s="548"/>
      <c r="U918" s="548"/>
      <c r="V918" s="548"/>
      <c r="W918" s="123"/>
      <c r="X918" s="124"/>
      <c r="Y918" s="125"/>
      <c r="Z918" s="634"/>
      <c r="AA918" s="673"/>
      <c r="AB918" s="672"/>
    </row>
    <row r="919" spans="1:28" ht="14.25" customHeight="1" thickBot="1" x14ac:dyDescent="0.25">
      <c r="A919" s="267"/>
      <c r="B919" s="406"/>
      <c r="C919" s="449"/>
      <c r="D919" s="268"/>
      <c r="E919" s="269"/>
      <c r="F919" s="184"/>
      <c r="G919" s="70"/>
      <c r="H919" s="242">
        <v>132</v>
      </c>
      <c r="I919" s="76" t="s">
        <v>2649</v>
      </c>
      <c r="J919" s="70">
        <v>250</v>
      </c>
      <c r="K919" s="559">
        <v>2.1</v>
      </c>
      <c r="L919" s="559">
        <v>7.6190476190476186</v>
      </c>
      <c r="M919" s="559">
        <v>0</v>
      </c>
      <c r="N919" s="72"/>
      <c r="O919" s="73">
        <f t="shared" si="169"/>
        <v>3.2396825396825393</v>
      </c>
      <c r="P919" s="74">
        <f t="shared" si="170"/>
        <v>8.9991181657848324E-3</v>
      </c>
      <c r="Q919" s="74"/>
      <c r="R919" s="75"/>
      <c r="S919" s="78"/>
      <c r="T919" s="559"/>
      <c r="U919" s="559"/>
      <c r="V919" s="559"/>
      <c r="W919" s="72"/>
      <c r="X919" s="73"/>
      <c r="Y919" s="74"/>
      <c r="Z919" s="646"/>
      <c r="AA919" s="676"/>
      <c r="AB919" s="674"/>
    </row>
    <row r="920" spans="1:28" s="7" customFormat="1" ht="13.9" customHeight="1" x14ac:dyDescent="0.2">
      <c r="A920" s="260">
        <v>43045</v>
      </c>
      <c r="B920" s="403">
        <v>0.80208333333333337</v>
      </c>
      <c r="C920" s="454">
        <v>-3</v>
      </c>
      <c r="D920" s="263">
        <f>(MAX(K920:M920))/J920/1.44</f>
        <v>0.26979927773578571</v>
      </c>
      <c r="E920" s="264">
        <f>(MAX(T920:V920))/S920/1.44</f>
        <v>0.34606481481481483</v>
      </c>
      <c r="F920" s="181" t="s">
        <v>1909</v>
      </c>
      <c r="G920" s="69" t="s">
        <v>3126</v>
      </c>
      <c r="H920" s="240">
        <v>133</v>
      </c>
      <c r="I920" s="35" t="s">
        <v>685</v>
      </c>
      <c r="J920" s="34">
        <v>630</v>
      </c>
      <c r="K920" s="367">
        <v>235.20000000000002</v>
      </c>
      <c r="L920" s="367">
        <v>244.76190476190476</v>
      </c>
      <c r="M920" s="367">
        <v>204.75</v>
      </c>
      <c r="N920" s="36" t="s">
        <v>3831</v>
      </c>
      <c r="O920" s="37">
        <f>(K920+L920+M920)/3</f>
        <v>228.23730158730157</v>
      </c>
      <c r="P920" s="38">
        <f>O920/J920/1.44</f>
        <v>0.25158432714649648</v>
      </c>
      <c r="Q920" s="39" t="s">
        <v>492</v>
      </c>
      <c r="R920" s="40" t="s">
        <v>686</v>
      </c>
      <c r="S920" s="34">
        <v>630</v>
      </c>
      <c r="T920" s="367">
        <v>275.23809523809524</v>
      </c>
      <c r="U920" s="367">
        <v>313.95</v>
      </c>
      <c r="V920" s="367">
        <v>274.05</v>
      </c>
      <c r="W920" s="36" t="s">
        <v>3831</v>
      </c>
      <c r="X920" s="37">
        <f>(T920+U920+V920)/3</f>
        <v>287.74603174603175</v>
      </c>
      <c r="Y920" s="38">
        <f>X920/S920/1.44</f>
        <v>0.31718037009042305</v>
      </c>
      <c r="Z920" s="647" t="s">
        <v>983</v>
      </c>
      <c r="AA920" s="672">
        <f>P920+Y920</f>
        <v>0.56876469723691958</v>
      </c>
      <c r="AB920" s="672">
        <f t="shared" si="168"/>
        <v>361.33206018518507</v>
      </c>
    </row>
    <row r="921" spans="1:28" ht="13.9" customHeight="1" x14ac:dyDescent="0.2">
      <c r="A921" s="265"/>
      <c r="B921" s="405"/>
      <c r="C921" s="448"/>
      <c r="D921" s="266"/>
      <c r="E921" s="266"/>
      <c r="F921" s="182"/>
      <c r="G921" s="24"/>
      <c r="H921" s="241">
        <v>133</v>
      </c>
      <c r="I921" s="22" t="s">
        <v>4328</v>
      </c>
      <c r="J921" s="34">
        <v>630</v>
      </c>
      <c r="K921" s="371">
        <v>3.1500000000000004</v>
      </c>
      <c r="L921" s="371">
        <v>4.7619047619047619</v>
      </c>
      <c r="M921" s="371">
        <v>3.1500000000000004</v>
      </c>
      <c r="N921" s="21"/>
      <c r="O921" s="25">
        <f t="shared" ref="O921:O932" si="171">(K921+L921+M921)/3</f>
        <v>3.687301587301588</v>
      </c>
      <c r="P921" s="26">
        <f t="shared" ref="P921:P932" si="172">O921/J921/1.44</f>
        <v>4.0644858766551899E-3</v>
      </c>
      <c r="Q921" s="26"/>
      <c r="R921" s="28" t="s">
        <v>1551</v>
      </c>
      <c r="S921" s="34">
        <v>630</v>
      </c>
      <c r="T921" s="371">
        <v>4.7619047619047619</v>
      </c>
      <c r="U921" s="371">
        <v>1.05</v>
      </c>
      <c r="V921" s="371">
        <v>4.2</v>
      </c>
      <c r="W921" s="21"/>
      <c r="X921" s="25"/>
      <c r="Y921" s="26"/>
      <c r="Z921" s="428"/>
      <c r="AA921" s="673"/>
      <c r="AB921" s="672"/>
    </row>
    <row r="922" spans="1:28" ht="13.9" customHeight="1" x14ac:dyDescent="0.2">
      <c r="A922" s="265"/>
      <c r="B922" s="405"/>
      <c r="C922" s="448"/>
      <c r="D922" s="266"/>
      <c r="E922" s="266"/>
      <c r="F922" s="182"/>
      <c r="G922" s="24"/>
      <c r="H922" s="241">
        <v>133</v>
      </c>
      <c r="I922" s="23" t="s">
        <v>1029</v>
      </c>
      <c r="J922" s="34">
        <v>630</v>
      </c>
      <c r="K922" s="371">
        <v>177.45000000000002</v>
      </c>
      <c r="L922" s="371">
        <v>191.42857142857142</v>
      </c>
      <c r="M922" s="371">
        <v>177.45000000000002</v>
      </c>
      <c r="N922" s="21"/>
      <c r="O922" s="25">
        <f t="shared" si="171"/>
        <v>182.10952380952381</v>
      </c>
      <c r="P922" s="26">
        <f t="shared" si="172"/>
        <v>0.2007380112538843</v>
      </c>
      <c r="Q922" s="26"/>
      <c r="R922" s="28" t="s">
        <v>642</v>
      </c>
      <c r="S922" s="34">
        <v>630</v>
      </c>
      <c r="T922" s="371">
        <v>41.904761904761905</v>
      </c>
      <c r="U922" s="371">
        <v>65.100000000000009</v>
      </c>
      <c r="V922" s="371">
        <v>31.5</v>
      </c>
      <c r="W922" s="21"/>
      <c r="X922" s="25"/>
      <c r="Y922" s="26"/>
      <c r="Z922" s="428"/>
      <c r="AA922" s="673"/>
      <c r="AB922" s="672"/>
    </row>
    <row r="923" spans="1:28" ht="13.9" customHeight="1" x14ac:dyDescent="0.2">
      <c r="A923" s="265"/>
      <c r="B923" s="405"/>
      <c r="C923" s="448"/>
      <c r="D923" s="266"/>
      <c r="E923" s="266"/>
      <c r="F923" s="182"/>
      <c r="G923" s="24"/>
      <c r="H923" s="241">
        <v>133</v>
      </c>
      <c r="I923" s="22" t="s">
        <v>1030</v>
      </c>
      <c r="J923" s="34">
        <v>630</v>
      </c>
      <c r="K923" s="371">
        <v>2.1</v>
      </c>
      <c r="L923" s="371">
        <v>0.95238095238095233</v>
      </c>
      <c r="M923" s="371">
        <v>3.1500000000000004</v>
      </c>
      <c r="N923" s="21"/>
      <c r="O923" s="25">
        <f t="shared" si="171"/>
        <v>2.0674603174603177</v>
      </c>
      <c r="P923" s="26">
        <f t="shared" si="172"/>
        <v>2.2789465580470873E-3</v>
      </c>
      <c r="Q923" s="26"/>
      <c r="R923" s="28" t="s">
        <v>3214</v>
      </c>
      <c r="S923" s="34">
        <v>630</v>
      </c>
      <c r="T923" s="371">
        <v>2.8571428571428572</v>
      </c>
      <c r="U923" s="371">
        <v>13.65</v>
      </c>
      <c r="V923" s="371">
        <v>4.2</v>
      </c>
      <c r="W923" s="21"/>
      <c r="X923" s="25"/>
      <c r="Y923" s="26"/>
      <c r="Z923" s="428"/>
      <c r="AA923" s="673"/>
      <c r="AB923" s="672"/>
    </row>
    <row r="924" spans="1:28" ht="13.9" customHeight="1" x14ac:dyDescent="0.2">
      <c r="A924" s="265"/>
      <c r="B924" s="405"/>
      <c r="C924" s="448"/>
      <c r="D924" s="266"/>
      <c r="E924" s="266"/>
      <c r="F924" s="182"/>
      <c r="G924" s="24"/>
      <c r="H924" s="241">
        <v>133</v>
      </c>
      <c r="I924" s="22" t="s">
        <v>932</v>
      </c>
      <c r="J924" s="34">
        <v>630</v>
      </c>
      <c r="K924" s="371">
        <v>52.5</v>
      </c>
      <c r="L924" s="371">
        <v>47.61904761904762</v>
      </c>
      <c r="M924" s="371">
        <v>21</v>
      </c>
      <c r="N924" s="21"/>
      <c r="O924" s="25">
        <f t="shared" si="171"/>
        <v>40.373015873015873</v>
      </c>
      <c r="P924" s="26">
        <f t="shared" si="172"/>
        <v>4.4502883457909911E-2</v>
      </c>
      <c r="Q924" s="26"/>
      <c r="R924" s="28" t="s">
        <v>3213</v>
      </c>
      <c r="S924" s="34">
        <v>630</v>
      </c>
      <c r="T924" s="371">
        <v>2.8571428571428572</v>
      </c>
      <c r="U924" s="371">
        <v>5.25</v>
      </c>
      <c r="V924" s="371">
        <v>3.1500000000000004</v>
      </c>
      <c r="W924" s="21"/>
      <c r="X924" s="25"/>
      <c r="Y924" s="26"/>
      <c r="Z924" s="428"/>
      <c r="AA924" s="673"/>
      <c r="AB924" s="672"/>
    </row>
    <row r="925" spans="1:28" ht="13.9" customHeight="1" x14ac:dyDescent="0.2">
      <c r="A925" s="265"/>
      <c r="B925" s="405"/>
      <c r="C925" s="448"/>
      <c r="D925" s="266"/>
      <c r="E925" s="266"/>
      <c r="F925" s="182"/>
      <c r="G925" s="24"/>
      <c r="H925" s="241">
        <v>133</v>
      </c>
      <c r="I925" s="22" t="s">
        <v>3211</v>
      </c>
      <c r="J925" s="34">
        <v>630</v>
      </c>
      <c r="K925" s="371">
        <v>0</v>
      </c>
      <c r="L925" s="371">
        <v>0</v>
      </c>
      <c r="M925" s="371">
        <v>0</v>
      </c>
      <c r="N925" s="21"/>
      <c r="O925" s="25">
        <f t="shared" si="171"/>
        <v>0</v>
      </c>
      <c r="P925" s="26">
        <f t="shared" si="172"/>
        <v>0</v>
      </c>
      <c r="Q925" s="26"/>
      <c r="R925" s="28" t="s">
        <v>933</v>
      </c>
      <c r="S925" s="34">
        <v>630</v>
      </c>
      <c r="T925" s="371">
        <v>69.523809523809518</v>
      </c>
      <c r="U925" s="371">
        <v>82.95</v>
      </c>
      <c r="V925" s="371">
        <v>70.350000000000009</v>
      </c>
      <c r="W925" s="21"/>
      <c r="X925" s="25"/>
      <c r="Y925" s="26"/>
      <c r="Z925" s="428"/>
      <c r="AA925" s="673"/>
      <c r="AB925" s="672"/>
    </row>
    <row r="926" spans="1:28" ht="13.9" customHeight="1" x14ac:dyDescent="0.2">
      <c r="A926" s="265"/>
      <c r="B926" s="405"/>
      <c r="C926" s="448"/>
      <c r="D926" s="266"/>
      <c r="E926" s="266"/>
      <c r="F926" s="186"/>
      <c r="G926" s="121"/>
      <c r="H926" s="244">
        <v>133</v>
      </c>
      <c r="I926" s="128"/>
      <c r="J926" s="131">
        <v>630</v>
      </c>
      <c r="K926" s="548">
        <v>0</v>
      </c>
      <c r="L926" s="548">
        <v>0</v>
      </c>
      <c r="M926" s="548">
        <v>0</v>
      </c>
      <c r="N926" s="123"/>
      <c r="O926" s="124"/>
      <c r="P926" s="125"/>
      <c r="Q926" s="125"/>
      <c r="R926" s="126" t="s">
        <v>3212</v>
      </c>
      <c r="S926" s="131">
        <v>630</v>
      </c>
      <c r="T926" s="548">
        <v>81.904761904761898</v>
      </c>
      <c r="U926" s="548">
        <v>107.10000000000001</v>
      </c>
      <c r="V926" s="548">
        <v>100.80000000000001</v>
      </c>
      <c r="W926" s="123"/>
      <c r="X926" s="124"/>
      <c r="Y926" s="125"/>
      <c r="Z926" s="634"/>
      <c r="AA926" s="673"/>
      <c r="AB926" s="672"/>
    </row>
    <row r="927" spans="1:28" ht="13.9" customHeight="1" thickBot="1" x14ac:dyDescent="0.25">
      <c r="A927" s="267"/>
      <c r="B927" s="406"/>
      <c r="C927" s="449"/>
      <c r="D927" s="268"/>
      <c r="E927" s="269"/>
      <c r="F927" s="184"/>
      <c r="G927" s="70"/>
      <c r="H927" s="242">
        <v>133</v>
      </c>
      <c r="I927" s="76" t="s">
        <v>2059</v>
      </c>
      <c r="J927" s="70">
        <v>630</v>
      </c>
      <c r="K927" s="559">
        <v>0</v>
      </c>
      <c r="L927" s="559">
        <v>0</v>
      </c>
      <c r="M927" s="559">
        <v>0</v>
      </c>
      <c r="N927" s="72"/>
      <c r="O927" s="73">
        <f t="shared" si="171"/>
        <v>0</v>
      </c>
      <c r="P927" s="74">
        <f t="shared" si="172"/>
        <v>0</v>
      </c>
      <c r="Q927" s="74"/>
      <c r="R927" s="75" t="s">
        <v>4329</v>
      </c>
      <c r="S927" s="70">
        <v>630</v>
      </c>
      <c r="T927" s="559">
        <v>71.428571428571431</v>
      </c>
      <c r="U927" s="559">
        <v>38.85</v>
      </c>
      <c r="V927" s="559">
        <v>59.85</v>
      </c>
      <c r="W927" s="72"/>
      <c r="X927" s="73"/>
      <c r="Y927" s="74"/>
      <c r="Z927" s="646"/>
      <c r="AA927" s="673"/>
      <c r="AB927" s="672"/>
    </row>
    <row r="928" spans="1:28" ht="13.9" customHeight="1" x14ac:dyDescent="0.2">
      <c r="A928" s="260">
        <v>43045</v>
      </c>
      <c r="B928" s="403">
        <v>0.48958333333333331</v>
      </c>
      <c r="C928" s="454">
        <v>-3</v>
      </c>
      <c r="D928" s="263">
        <f>(MAX(K928:M928))/J928/1.44</f>
        <v>0.16534391534391535</v>
      </c>
      <c r="E928" s="264"/>
      <c r="F928" s="193" t="s">
        <v>569</v>
      </c>
      <c r="G928" s="115" t="s">
        <v>3126</v>
      </c>
      <c r="H928" s="246">
        <v>134</v>
      </c>
      <c r="I928" s="113" t="s">
        <v>685</v>
      </c>
      <c r="J928" s="34">
        <v>160</v>
      </c>
      <c r="K928" s="565">
        <v>22.05</v>
      </c>
      <c r="L928" s="565">
        <v>38.095238095238095</v>
      </c>
      <c r="M928" s="565">
        <v>27.3</v>
      </c>
      <c r="N928" s="116" t="s">
        <v>4076</v>
      </c>
      <c r="O928" s="117">
        <f t="shared" si="171"/>
        <v>29.148412698412699</v>
      </c>
      <c r="P928" s="118">
        <f t="shared" si="172"/>
        <v>0.12651220789241624</v>
      </c>
      <c r="Q928" s="142" t="s">
        <v>983</v>
      </c>
      <c r="R928" s="120"/>
      <c r="S928" s="115"/>
      <c r="T928" s="565"/>
      <c r="U928" s="565"/>
      <c r="V928" s="565"/>
      <c r="W928" s="116"/>
      <c r="X928" s="117"/>
      <c r="Y928" s="118"/>
      <c r="Z928" s="636"/>
      <c r="AA928" s="671">
        <f>P928+Y928</f>
        <v>0.12651220789241624</v>
      </c>
      <c r="AB928" s="671">
        <f t="shared" si="168"/>
        <v>92.939101080246914</v>
      </c>
    </row>
    <row r="929" spans="1:28" ht="13.9" customHeight="1" x14ac:dyDescent="0.2">
      <c r="A929" s="260"/>
      <c r="B929" s="403"/>
      <c r="C929" s="454"/>
      <c r="D929" s="300"/>
      <c r="E929" s="300"/>
      <c r="F929" s="181"/>
      <c r="G929" s="34"/>
      <c r="H929" s="241">
        <v>134</v>
      </c>
      <c r="I929" s="35" t="s">
        <v>945</v>
      </c>
      <c r="J929" s="24">
        <v>160</v>
      </c>
      <c r="K929" s="367">
        <v>0</v>
      </c>
      <c r="L929" s="367">
        <v>0</v>
      </c>
      <c r="M929" s="367">
        <v>0</v>
      </c>
      <c r="N929" s="36"/>
      <c r="O929" s="37">
        <f t="shared" si="171"/>
        <v>0</v>
      </c>
      <c r="P929" s="38">
        <f t="shared" si="172"/>
        <v>0</v>
      </c>
      <c r="Q929" s="77"/>
      <c r="R929" s="40"/>
      <c r="S929" s="34"/>
      <c r="T929" s="367"/>
      <c r="U929" s="367"/>
      <c r="V929" s="367"/>
      <c r="W929" s="36"/>
      <c r="X929" s="37"/>
      <c r="Y929" s="38"/>
      <c r="Z929" s="645"/>
      <c r="AA929" s="672"/>
      <c r="AB929" s="672"/>
    </row>
    <row r="930" spans="1:28" ht="13.9" customHeight="1" x14ac:dyDescent="0.2">
      <c r="A930" s="260"/>
      <c r="B930" s="403"/>
      <c r="C930" s="454"/>
      <c r="D930" s="300"/>
      <c r="E930" s="300"/>
      <c r="F930" s="187"/>
      <c r="G930" s="24"/>
      <c r="H930" s="241">
        <v>134</v>
      </c>
      <c r="I930" s="22" t="s">
        <v>946</v>
      </c>
      <c r="J930" s="24">
        <v>160</v>
      </c>
      <c r="K930" s="371">
        <v>0</v>
      </c>
      <c r="L930" s="371">
        <v>0</v>
      </c>
      <c r="M930" s="371">
        <v>0</v>
      </c>
      <c r="N930" s="21"/>
      <c r="O930" s="25">
        <f t="shared" si="171"/>
        <v>0</v>
      </c>
      <c r="P930" s="26">
        <f t="shared" si="172"/>
        <v>0</v>
      </c>
      <c r="Q930" s="68"/>
      <c r="R930" s="28"/>
      <c r="S930" s="24"/>
      <c r="T930" s="371"/>
      <c r="U930" s="371"/>
      <c r="V930" s="371"/>
      <c r="W930" s="21"/>
      <c r="X930" s="25"/>
      <c r="Y930" s="26"/>
      <c r="Z930" s="428"/>
      <c r="AA930" s="672"/>
      <c r="AB930" s="672"/>
    </row>
    <row r="931" spans="1:28" ht="13.9" customHeight="1" x14ac:dyDescent="0.2">
      <c r="A931" s="260"/>
      <c r="B931" s="403"/>
      <c r="C931" s="454"/>
      <c r="D931" s="300"/>
      <c r="E931" s="300"/>
      <c r="F931" s="187"/>
      <c r="G931" s="24"/>
      <c r="H931" s="241">
        <v>134</v>
      </c>
      <c r="I931" s="22" t="s">
        <v>947</v>
      </c>
      <c r="J931" s="24">
        <v>160</v>
      </c>
      <c r="K931" s="371">
        <v>0</v>
      </c>
      <c r="L931" s="371">
        <v>0</v>
      </c>
      <c r="M931" s="371">
        <v>0</v>
      </c>
      <c r="N931" s="21"/>
      <c r="O931" s="25">
        <f t="shared" si="171"/>
        <v>0</v>
      </c>
      <c r="P931" s="26">
        <f t="shared" si="172"/>
        <v>0</v>
      </c>
      <c r="Q931" s="68"/>
      <c r="R931" s="28"/>
      <c r="S931" s="24"/>
      <c r="T931" s="371"/>
      <c r="U931" s="371"/>
      <c r="V931" s="371"/>
      <c r="W931" s="21"/>
      <c r="X931" s="25"/>
      <c r="Y931" s="26"/>
      <c r="Z931" s="428"/>
      <c r="AA931" s="672"/>
      <c r="AB931" s="672"/>
    </row>
    <row r="932" spans="1:28" ht="14.45" customHeight="1" thickBot="1" x14ac:dyDescent="0.25">
      <c r="A932" s="256"/>
      <c r="B932" s="408"/>
      <c r="C932" s="447"/>
      <c r="D932" s="305"/>
      <c r="E932" s="257"/>
      <c r="F932" s="189"/>
      <c r="G932" s="70"/>
      <c r="H932" s="242">
        <v>134</v>
      </c>
      <c r="I932" s="76" t="s">
        <v>948</v>
      </c>
      <c r="J932" s="70">
        <v>160</v>
      </c>
      <c r="K932" s="559">
        <v>0</v>
      </c>
      <c r="L932" s="559">
        <v>0</v>
      </c>
      <c r="M932" s="559">
        <v>0</v>
      </c>
      <c r="N932" s="72"/>
      <c r="O932" s="73">
        <f t="shared" si="171"/>
        <v>0</v>
      </c>
      <c r="P932" s="74">
        <f t="shared" si="172"/>
        <v>0</v>
      </c>
      <c r="Q932" s="103"/>
      <c r="R932" s="75"/>
      <c r="S932" s="70"/>
      <c r="T932" s="559"/>
      <c r="U932" s="559"/>
      <c r="V932" s="559"/>
      <c r="W932" s="72"/>
      <c r="X932" s="73"/>
      <c r="Y932" s="74"/>
      <c r="Z932" s="646"/>
      <c r="AA932" s="674"/>
      <c r="AB932" s="674"/>
    </row>
    <row r="933" spans="1:28" s="7" customFormat="1" ht="13.9" customHeight="1" x14ac:dyDescent="0.2">
      <c r="A933" s="273">
        <v>43039</v>
      </c>
      <c r="B933" s="403">
        <v>0.81597222222222221</v>
      </c>
      <c r="C933" s="461">
        <v>-1</v>
      </c>
      <c r="D933" s="263">
        <f>(MAX(K933:M933))/J933/1.44</f>
        <v>9.4482237339380187E-2</v>
      </c>
      <c r="E933" s="264"/>
      <c r="F933" s="181" t="s">
        <v>569</v>
      </c>
      <c r="G933" s="69" t="s">
        <v>3126</v>
      </c>
      <c r="H933" s="240">
        <v>135</v>
      </c>
      <c r="I933" s="35" t="s">
        <v>685</v>
      </c>
      <c r="J933" s="34">
        <v>630</v>
      </c>
      <c r="K933" s="367">
        <v>82.95</v>
      </c>
      <c r="L933" s="367">
        <v>85.714285714285708</v>
      </c>
      <c r="M933" s="367">
        <v>84</v>
      </c>
      <c r="N933" s="36" t="s">
        <v>3887</v>
      </c>
      <c r="O933" s="37">
        <f t="shared" ref="O933:O939" si="173">(K933+L933+M933)/3</f>
        <v>84.221428571428575</v>
      </c>
      <c r="P933" s="38">
        <f t="shared" ref="P933:P939" si="174">O933/J933/1.44</f>
        <v>9.2836671705719326E-2</v>
      </c>
      <c r="Q933" s="39" t="s">
        <v>493</v>
      </c>
      <c r="R933" s="40"/>
      <c r="S933" s="81"/>
      <c r="T933" s="367"/>
      <c r="U933" s="367"/>
      <c r="V933" s="367"/>
      <c r="W933" s="36"/>
      <c r="X933" s="37"/>
      <c r="Y933" s="38"/>
      <c r="Z933" s="645"/>
      <c r="AA933" s="672">
        <f>P933+Y933</f>
        <v>9.2836671705719326E-2</v>
      </c>
      <c r="AB933" s="672">
        <f t="shared" si="168"/>
        <v>380.05607638888887</v>
      </c>
    </row>
    <row r="934" spans="1:28" ht="13.15" customHeight="1" x14ac:dyDescent="0.2">
      <c r="A934" s="265"/>
      <c r="B934" s="405"/>
      <c r="C934" s="448"/>
      <c r="D934" s="266"/>
      <c r="E934" s="266"/>
      <c r="F934" s="182"/>
      <c r="G934" s="24"/>
      <c r="H934" s="241">
        <v>135</v>
      </c>
      <c r="I934" s="22" t="s">
        <v>1031</v>
      </c>
      <c r="J934" s="34">
        <v>630</v>
      </c>
      <c r="K934" s="371">
        <v>8.4</v>
      </c>
      <c r="L934" s="371">
        <v>5.7142857142857144</v>
      </c>
      <c r="M934" s="371">
        <v>9.4500000000000011</v>
      </c>
      <c r="N934" s="21"/>
      <c r="O934" s="25">
        <f t="shared" si="173"/>
        <v>7.8547619047619053</v>
      </c>
      <c r="P934" s="26">
        <f t="shared" si="174"/>
        <v>8.6582472495170919E-3</v>
      </c>
      <c r="Q934" s="26"/>
      <c r="R934" s="28"/>
      <c r="S934" s="30"/>
      <c r="T934" s="371"/>
      <c r="U934" s="371"/>
      <c r="V934" s="371"/>
      <c r="W934" s="21"/>
      <c r="X934" s="25"/>
      <c r="Y934" s="26"/>
      <c r="Z934" s="428"/>
      <c r="AA934" s="673"/>
      <c r="AB934" s="672"/>
    </row>
    <row r="935" spans="1:28" ht="13.15" customHeight="1" x14ac:dyDescent="0.2">
      <c r="A935" s="265"/>
      <c r="B935" s="405"/>
      <c r="C935" s="448"/>
      <c r="D935" s="266"/>
      <c r="E935" s="266"/>
      <c r="F935" s="182"/>
      <c r="G935" s="24"/>
      <c r="H935" s="241">
        <v>135</v>
      </c>
      <c r="I935" s="22" t="s">
        <v>1032</v>
      </c>
      <c r="J935" s="34">
        <v>630</v>
      </c>
      <c r="K935" s="371">
        <v>28.35</v>
      </c>
      <c r="L935" s="371">
        <v>36.19047619047619</v>
      </c>
      <c r="M935" s="371">
        <v>37.800000000000004</v>
      </c>
      <c r="N935" s="21"/>
      <c r="O935" s="25">
        <f t="shared" si="173"/>
        <v>34.113492063492068</v>
      </c>
      <c r="P935" s="26">
        <f t="shared" si="174"/>
        <v>3.7603055625542399E-2</v>
      </c>
      <c r="Q935" s="26"/>
      <c r="R935" s="28"/>
      <c r="S935" s="30"/>
      <c r="T935" s="371"/>
      <c r="U935" s="371"/>
      <c r="V935" s="371"/>
      <c r="W935" s="21"/>
      <c r="X935" s="25"/>
      <c r="Y935" s="26"/>
      <c r="Z935" s="428"/>
      <c r="AA935" s="673"/>
      <c r="AB935" s="672"/>
    </row>
    <row r="936" spans="1:28" ht="13.15" customHeight="1" x14ac:dyDescent="0.2">
      <c r="A936" s="265"/>
      <c r="B936" s="405"/>
      <c r="C936" s="448"/>
      <c r="D936" s="266"/>
      <c r="E936" s="266"/>
      <c r="F936" s="182"/>
      <c r="G936" s="24"/>
      <c r="H936" s="241">
        <v>135</v>
      </c>
      <c r="I936" s="22" t="s">
        <v>1855</v>
      </c>
      <c r="J936" s="34">
        <v>630</v>
      </c>
      <c r="K936" s="371">
        <v>22.05</v>
      </c>
      <c r="L936" s="371">
        <v>0.95238095238095233</v>
      </c>
      <c r="M936" s="371">
        <v>16.8</v>
      </c>
      <c r="N936" s="21"/>
      <c r="O936" s="25">
        <f t="shared" si="173"/>
        <v>13.267460317460319</v>
      </c>
      <c r="P936" s="26">
        <f t="shared" si="174"/>
        <v>1.4624625570392768E-2</v>
      </c>
      <c r="Q936" s="26"/>
      <c r="R936" s="28"/>
      <c r="S936" s="30"/>
      <c r="T936" s="371"/>
      <c r="U936" s="371"/>
      <c r="V936" s="371"/>
      <c r="W936" s="21"/>
      <c r="X936" s="25"/>
      <c r="Y936" s="26"/>
      <c r="Z936" s="428"/>
      <c r="AA936" s="673"/>
      <c r="AB936" s="672"/>
    </row>
    <row r="937" spans="1:28" ht="13.15" customHeight="1" x14ac:dyDescent="0.2">
      <c r="A937" s="265"/>
      <c r="B937" s="405"/>
      <c r="C937" s="448"/>
      <c r="D937" s="266"/>
      <c r="E937" s="266"/>
      <c r="F937" s="182"/>
      <c r="G937" s="24"/>
      <c r="H937" s="241">
        <v>135</v>
      </c>
      <c r="I937" s="22" t="s">
        <v>799</v>
      </c>
      <c r="J937" s="34">
        <v>630</v>
      </c>
      <c r="K937" s="371">
        <v>3.1500000000000004</v>
      </c>
      <c r="L937" s="371">
        <v>2.8571428571428572</v>
      </c>
      <c r="M937" s="371">
        <v>0</v>
      </c>
      <c r="N937" s="21"/>
      <c r="O937" s="25">
        <f t="shared" si="173"/>
        <v>2.0023809523809528</v>
      </c>
      <c r="P937" s="26">
        <f t="shared" si="174"/>
        <v>2.2072100445116325E-3</v>
      </c>
      <c r="Q937" s="26"/>
      <c r="R937" s="28"/>
      <c r="S937" s="30"/>
      <c r="T937" s="371"/>
      <c r="U937" s="371"/>
      <c r="V937" s="371"/>
      <c r="W937" s="21"/>
      <c r="X937" s="25"/>
      <c r="Y937" s="26"/>
      <c r="Z937" s="428"/>
      <c r="AA937" s="673"/>
      <c r="AB937" s="672"/>
    </row>
    <row r="938" spans="1:28" ht="13.9" customHeight="1" thickBot="1" x14ac:dyDescent="0.25">
      <c r="A938" s="267"/>
      <c r="B938" s="406"/>
      <c r="C938" s="449"/>
      <c r="D938" s="268"/>
      <c r="E938" s="269"/>
      <c r="F938" s="184"/>
      <c r="G938" s="70"/>
      <c r="H938" s="242">
        <v>135</v>
      </c>
      <c r="I938" s="76" t="s">
        <v>84</v>
      </c>
      <c r="J938" s="70">
        <v>630</v>
      </c>
      <c r="K938" s="559">
        <v>11.55</v>
      </c>
      <c r="L938" s="559">
        <v>44.761904761904759</v>
      </c>
      <c r="M938" s="559">
        <v>18.900000000000002</v>
      </c>
      <c r="N938" s="72"/>
      <c r="O938" s="73">
        <f t="shared" si="173"/>
        <v>25.070634920634919</v>
      </c>
      <c r="P938" s="74">
        <f t="shared" si="174"/>
        <v>2.7635179586237787E-2</v>
      </c>
      <c r="Q938" s="74"/>
      <c r="R938" s="75"/>
      <c r="S938" s="78"/>
      <c r="T938" s="559"/>
      <c r="U938" s="559"/>
      <c r="V938" s="559"/>
      <c r="W938" s="72"/>
      <c r="X938" s="73"/>
      <c r="Y938" s="74"/>
      <c r="Z938" s="646"/>
      <c r="AA938" s="673"/>
      <c r="AB938" s="672"/>
    </row>
    <row r="939" spans="1:28" s="7" customFormat="1" ht="13.9" customHeight="1" x14ac:dyDescent="0.2">
      <c r="A939" s="260">
        <v>43032</v>
      </c>
      <c r="B939" s="403">
        <v>0.80555555555555547</v>
      </c>
      <c r="C939" s="454">
        <v>-2</v>
      </c>
      <c r="D939" s="263">
        <f>(MAX(K939:M939))/J939/1.44</f>
        <v>0.41416666666666663</v>
      </c>
      <c r="E939" s="264"/>
      <c r="F939" s="181" t="s">
        <v>569</v>
      </c>
      <c r="G939" s="69" t="s">
        <v>3126</v>
      </c>
      <c r="H939" s="240">
        <v>136</v>
      </c>
      <c r="I939" s="35" t="s">
        <v>685</v>
      </c>
      <c r="J939" s="34">
        <v>250</v>
      </c>
      <c r="K939" s="367">
        <v>149.1</v>
      </c>
      <c r="L939" s="367">
        <v>107.61904761904762</v>
      </c>
      <c r="M939" s="367">
        <v>113.4</v>
      </c>
      <c r="N939" s="36" t="s">
        <v>3880</v>
      </c>
      <c r="O939" s="37">
        <f t="shared" si="173"/>
        <v>123.37301587301586</v>
      </c>
      <c r="P939" s="38">
        <f t="shared" si="174"/>
        <v>0.34270282186948853</v>
      </c>
      <c r="Q939" s="39" t="s">
        <v>492</v>
      </c>
      <c r="R939" s="40"/>
      <c r="S939" s="81"/>
      <c r="T939" s="367"/>
      <c r="U939" s="367"/>
      <c r="V939" s="367"/>
      <c r="W939" s="36"/>
      <c r="X939" s="37"/>
      <c r="Y939" s="38"/>
      <c r="Z939" s="645"/>
      <c r="AA939" s="671">
        <f>P939+Y939</f>
        <v>0.34270282186948853</v>
      </c>
      <c r="AB939" s="671">
        <f t="shared" si="168"/>
        <v>109.27565586419752</v>
      </c>
    </row>
    <row r="940" spans="1:28" ht="13.15" customHeight="1" x14ac:dyDescent="0.2">
      <c r="A940" s="265"/>
      <c r="B940" s="405"/>
      <c r="C940" s="448"/>
      <c r="D940" s="266"/>
      <c r="E940" s="266"/>
      <c r="F940" s="182"/>
      <c r="G940" s="24"/>
      <c r="H940" s="241">
        <v>136</v>
      </c>
      <c r="I940" s="22" t="s">
        <v>2974</v>
      </c>
      <c r="J940" s="24">
        <v>250</v>
      </c>
      <c r="K940" s="371">
        <v>43.050000000000004</v>
      </c>
      <c r="L940" s="371">
        <v>11.428571428571429</v>
      </c>
      <c r="M940" s="371">
        <v>36.75</v>
      </c>
      <c r="N940" s="21"/>
      <c r="O940" s="25">
        <f t="shared" ref="O940:O947" si="175">(K940+L940+M940)/3</f>
        <v>30.409523809523808</v>
      </c>
      <c r="P940" s="26">
        <f t="shared" ref="P940:P947" si="176">O940/J940/1.44</f>
        <v>8.447089947089946E-2</v>
      </c>
      <c r="Q940" s="26"/>
      <c r="R940" s="28"/>
      <c r="S940" s="30"/>
      <c r="T940" s="371"/>
      <c r="U940" s="371"/>
      <c r="V940" s="371"/>
      <c r="W940" s="21"/>
      <c r="X940" s="25"/>
      <c r="Y940" s="26"/>
      <c r="Z940" s="428"/>
      <c r="AA940" s="673"/>
      <c r="AB940" s="672"/>
    </row>
    <row r="941" spans="1:28" ht="13.15" customHeight="1" x14ac:dyDescent="0.2">
      <c r="A941" s="265"/>
      <c r="B941" s="405"/>
      <c r="C941" s="448"/>
      <c r="D941" s="266"/>
      <c r="E941" s="266"/>
      <c r="F941" s="182"/>
      <c r="G941" s="24"/>
      <c r="H941" s="241">
        <v>136</v>
      </c>
      <c r="I941" s="22" t="s">
        <v>3881</v>
      </c>
      <c r="J941" s="24">
        <v>250</v>
      </c>
      <c r="K941" s="371">
        <v>31.5</v>
      </c>
      <c r="L941" s="371">
        <v>39.047619047619044</v>
      </c>
      <c r="M941" s="371">
        <v>48.300000000000004</v>
      </c>
      <c r="N941" s="21"/>
      <c r="O941" s="25">
        <f t="shared" si="175"/>
        <v>39.615873015873014</v>
      </c>
      <c r="P941" s="26">
        <f t="shared" si="176"/>
        <v>0.11004409171075838</v>
      </c>
      <c r="Q941" s="26"/>
      <c r="R941" s="28"/>
      <c r="S941" s="30"/>
      <c r="T941" s="371"/>
      <c r="U941" s="371"/>
      <c r="V941" s="371"/>
      <c r="W941" s="21"/>
      <c r="X941" s="25"/>
      <c r="Y941" s="26"/>
      <c r="Z941" s="428"/>
      <c r="AA941" s="673"/>
      <c r="AB941" s="672"/>
    </row>
    <row r="942" spans="1:28" ht="13.15" customHeight="1" x14ac:dyDescent="0.2">
      <c r="A942" s="265"/>
      <c r="B942" s="405"/>
      <c r="C942" s="448"/>
      <c r="D942" s="266"/>
      <c r="E942" s="266"/>
      <c r="F942" s="182"/>
      <c r="G942" s="24"/>
      <c r="H942" s="241">
        <v>136</v>
      </c>
      <c r="I942" s="22" t="s">
        <v>1190</v>
      </c>
      <c r="J942" s="24">
        <v>250</v>
      </c>
      <c r="K942" s="371">
        <v>0</v>
      </c>
      <c r="L942" s="371">
        <v>15.238095238095237</v>
      </c>
      <c r="M942" s="371">
        <v>6.3000000000000007</v>
      </c>
      <c r="N942" s="21"/>
      <c r="O942" s="25">
        <f t="shared" si="175"/>
        <v>7.1793650793650796</v>
      </c>
      <c r="P942" s="26">
        <f t="shared" si="176"/>
        <v>1.9942680776014111E-2</v>
      </c>
      <c r="Q942" s="26"/>
      <c r="R942" s="28"/>
      <c r="S942" s="30"/>
      <c r="T942" s="371"/>
      <c r="U942" s="371"/>
      <c r="V942" s="371"/>
      <c r="W942" s="21"/>
      <c r="X942" s="25"/>
      <c r="Y942" s="26"/>
      <c r="Z942" s="428"/>
      <c r="AA942" s="673"/>
      <c r="AB942" s="672"/>
    </row>
    <row r="943" spans="1:28" ht="13.15" customHeight="1" x14ac:dyDescent="0.2">
      <c r="A943" s="265"/>
      <c r="B943" s="405"/>
      <c r="C943" s="448"/>
      <c r="D943" s="266"/>
      <c r="E943" s="266"/>
      <c r="F943" s="182"/>
      <c r="G943" s="24"/>
      <c r="H943" s="241">
        <v>136</v>
      </c>
      <c r="I943" s="22" t="s">
        <v>1526</v>
      </c>
      <c r="J943" s="24">
        <v>250</v>
      </c>
      <c r="K943" s="371">
        <v>39.9</v>
      </c>
      <c r="L943" s="371">
        <v>15.238095238095237</v>
      </c>
      <c r="M943" s="371">
        <v>30.450000000000003</v>
      </c>
      <c r="N943" s="21"/>
      <c r="O943" s="25">
        <f t="shared" si="175"/>
        <v>28.529365079365078</v>
      </c>
      <c r="P943" s="26">
        <f t="shared" si="176"/>
        <v>7.924823633156966E-2</v>
      </c>
      <c r="Q943" s="26"/>
      <c r="R943" s="28"/>
      <c r="S943" s="30"/>
      <c r="T943" s="371"/>
      <c r="U943" s="371"/>
      <c r="V943" s="371"/>
      <c r="W943" s="21"/>
      <c r="X943" s="25"/>
      <c r="Y943" s="26"/>
      <c r="Z943" s="428"/>
      <c r="AA943" s="673"/>
      <c r="AB943" s="672"/>
    </row>
    <row r="944" spans="1:28" ht="13.15" customHeight="1" x14ac:dyDescent="0.2">
      <c r="A944" s="265"/>
      <c r="B944" s="405"/>
      <c r="C944" s="448"/>
      <c r="D944" s="266"/>
      <c r="E944" s="266"/>
      <c r="F944" s="186"/>
      <c r="G944" s="121"/>
      <c r="H944" s="244">
        <v>136</v>
      </c>
      <c r="I944" s="128" t="s">
        <v>87</v>
      </c>
      <c r="J944" s="121">
        <v>250</v>
      </c>
      <c r="K944" s="548">
        <v>0</v>
      </c>
      <c r="L944" s="548">
        <v>0</v>
      </c>
      <c r="M944" s="548">
        <v>0</v>
      </c>
      <c r="N944" s="123"/>
      <c r="O944" s="124">
        <f t="shared" si="175"/>
        <v>0</v>
      </c>
      <c r="P944" s="125">
        <f t="shared" si="176"/>
        <v>0</v>
      </c>
      <c r="Q944" s="125"/>
      <c r="R944" s="126"/>
      <c r="S944" s="127"/>
      <c r="T944" s="548"/>
      <c r="U944" s="548"/>
      <c r="V944" s="548"/>
      <c r="W944" s="123"/>
      <c r="X944" s="124"/>
      <c r="Y944" s="125"/>
      <c r="Z944" s="634"/>
      <c r="AA944" s="673"/>
      <c r="AB944" s="672"/>
    </row>
    <row r="945" spans="1:28" ht="13.15" customHeight="1" x14ac:dyDescent="0.2">
      <c r="A945" s="265"/>
      <c r="B945" s="405"/>
      <c r="C945" s="448"/>
      <c r="D945" s="266"/>
      <c r="E945" s="266"/>
      <c r="F945" s="186"/>
      <c r="G945" s="121"/>
      <c r="H945" s="244">
        <v>136</v>
      </c>
      <c r="I945" s="128" t="s">
        <v>2186</v>
      </c>
      <c r="J945" s="121">
        <v>250</v>
      </c>
      <c r="K945" s="548">
        <v>8.4</v>
      </c>
      <c r="L945" s="548">
        <v>14.285714285714285</v>
      </c>
      <c r="M945" s="548">
        <v>8.4</v>
      </c>
      <c r="N945" s="123"/>
      <c r="O945" s="124">
        <f t="shared" si="175"/>
        <v>10.361904761904761</v>
      </c>
      <c r="P945" s="125">
        <f t="shared" si="176"/>
        <v>2.8783068783068782E-2</v>
      </c>
      <c r="Q945" s="125"/>
      <c r="R945" s="126"/>
      <c r="S945" s="127"/>
      <c r="T945" s="548"/>
      <c r="U945" s="548"/>
      <c r="V945" s="548"/>
      <c r="W945" s="123"/>
      <c r="X945" s="124"/>
      <c r="Y945" s="125"/>
      <c r="Z945" s="634"/>
      <c r="AA945" s="673"/>
      <c r="AB945" s="672"/>
    </row>
    <row r="946" spans="1:28" ht="13.9" customHeight="1" thickBot="1" x14ac:dyDescent="0.25">
      <c r="A946" s="267"/>
      <c r="B946" s="406"/>
      <c r="C946" s="449"/>
      <c r="D946" s="268"/>
      <c r="E946" s="269"/>
      <c r="F946" s="184"/>
      <c r="G946" s="70"/>
      <c r="H946" s="242">
        <v>136</v>
      </c>
      <c r="I946" s="76" t="s">
        <v>1162</v>
      </c>
      <c r="J946" s="70">
        <v>250</v>
      </c>
      <c r="K946" s="559">
        <v>0</v>
      </c>
      <c r="L946" s="559">
        <v>0</v>
      </c>
      <c r="M946" s="559">
        <v>0</v>
      </c>
      <c r="N946" s="72"/>
      <c r="O946" s="73">
        <f t="shared" si="175"/>
        <v>0</v>
      </c>
      <c r="P946" s="74">
        <f t="shared" si="176"/>
        <v>0</v>
      </c>
      <c r="Q946" s="74"/>
      <c r="R946" s="75"/>
      <c r="S946" s="78"/>
      <c r="T946" s="559"/>
      <c r="U946" s="559"/>
      <c r="V946" s="559"/>
      <c r="W946" s="72"/>
      <c r="X946" s="73"/>
      <c r="Y946" s="74"/>
      <c r="Z946" s="646"/>
      <c r="AA946" s="676"/>
      <c r="AB946" s="674"/>
    </row>
    <row r="947" spans="1:28" s="7" customFormat="1" ht="13.9" customHeight="1" x14ac:dyDescent="0.2">
      <c r="A947" s="260">
        <v>43032</v>
      </c>
      <c r="B947" s="403">
        <v>0.78125</v>
      </c>
      <c r="C947" s="454">
        <v>-2</v>
      </c>
      <c r="D947" s="263">
        <f>(MAX(K947:M947))/J947/1.44</f>
        <v>0.30078125</v>
      </c>
      <c r="E947" s="264">
        <f>(MAX(T947:V947))/S947/1.44</f>
        <v>0.38525132275132279</v>
      </c>
      <c r="F947" s="181" t="s">
        <v>1909</v>
      </c>
      <c r="G947" s="69" t="s">
        <v>3126</v>
      </c>
      <c r="H947" s="240">
        <v>137</v>
      </c>
      <c r="I947" s="35" t="s">
        <v>685</v>
      </c>
      <c r="J947" s="34">
        <v>400</v>
      </c>
      <c r="K947" s="367">
        <v>173.25</v>
      </c>
      <c r="L947" s="367">
        <v>112.38095238095238</v>
      </c>
      <c r="M947" s="367">
        <v>131.25</v>
      </c>
      <c r="N947" s="36" t="s">
        <v>3872</v>
      </c>
      <c r="O947" s="37">
        <f t="shared" si="175"/>
        <v>138.96031746031747</v>
      </c>
      <c r="P947" s="38">
        <f t="shared" si="176"/>
        <v>0.24125055114638452</v>
      </c>
      <c r="Q947" s="39" t="s">
        <v>495</v>
      </c>
      <c r="R947" s="40" t="s">
        <v>686</v>
      </c>
      <c r="S947" s="34">
        <v>400</v>
      </c>
      <c r="T947" s="367">
        <v>221.9047619047619</v>
      </c>
      <c r="U947" s="367">
        <v>210</v>
      </c>
      <c r="V947" s="367">
        <v>207.9</v>
      </c>
      <c r="W947" s="36" t="s">
        <v>3882</v>
      </c>
      <c r="X947" s="37">
        <f t="shared" ref="X947:X955" si="177">(T947+U947+V947)/3</f>
        <v>213.26825396825396</v>
      </c>
      <c r="Y947" s="38">
        <f t="shared" ref="Y947:Y955" si="178">X947/S947/1.44</f>
        <v>0.370257385361552</v>
      </c>
      <c r="Z947" s="653" t="s">
        <v>495</v>
      </c>
      <c r="AA947" s="672">
        <f>P947+Y947</f>
        <v>0.61150793650793656</v>
      </c>
      <c r="AB947" s="672">
        <f t="shared" si="168"/>
        <v>206.67777777777772</v>
      </c>
    </row>
    <row r="948" spans="1:28" ht="13.15" customHeight="1" x14ac:dyDescent="0.2">
      <c r="A948" s="265"/>
      <c r="B948" s="405"/>
      <c r="C948" s="448"/>
      <c r="D948" s="266"/>
      <c r="E948" s="266"/>
      <c r="F948" s="182"/>
      <c r="G948" s="24"/>
      <c r="H948" s="241">
        <v>137</v>
      </c>
      <c r="I948" s="22" t="s">
        <v>1856</v>
      </c>
      <c r="J948" s="24">
        <v>400</v>
      </c>
      <c r="K948" s="371">
        <v>0</v>
      </c>
      <c r="L948" s="371">
        <v>0</v>
      </c>
      <c r="M948" s="371">
        <v>0</v>
      </c>
      <c r="N948" s="21"/>
      <c r="O948" s="25">
        <f t="shared" ref="O948:O959" si="179">(K948+L948+M948)/3</f>
        <v>0</v>
      </c>
      <c r="P948" s="26">
        <f t="shared" ref="P948:P959" si="180">O948/J948/1.44</f>
        <v>0</v>
      </c>
      <c r="Q948" s="26"/>
      <c r="R948" s="28" t="s">
        <v>75</v>
      </c>
      <c r="S948" s="24">
        <v>400</v>
      </c>
      <c r="T948" s="371">
        <v>5.7142857142857144</v>
      </c>
      <c r="U948" s="371">
        <v>4.2</v>
      </c>
      <c r="V948" s="371">
        <v>4.2</v>
      </c>
      <c r="W948" s="21"/>
      <c r="X948" s="25">
        <f t="shared" si="177"/>
        <v>4.7047619047619049</v>
      </c>
      <c r="Y948" s="26">
        <f t="shared" si="178"/>
        <v>8.1679894179894179E-3</v>
      </c>
      <c r="Z948" s="428"/>
      <c r="AA948" s="673"/>
      <c r="AB948" s="672"/>
    </row>
    <row r="949" spans="1:28" ht="13.15" customHeight="1" x14ac:dyDescent="0.2">
      <c r="A949" s="265"/>
      <c r="B949" s="405"/>
      <c r="C949" s="448"/>
      <c r="D949" s="266"/>
      <c r="E949" s="266"/>
      <c r="F949" s="182"/>
      <c r="G949" s="24"/>
      <c r="H949" s="241">
        <v>137</v>
      </c>
      <c r="I949" s="22" t="s">
        <v>74</v>
      </c>
      <c r="J949" s="24">
        <v>400</v>
      </c>
      <c r="K949" s="371">
        <v>3.1500000000000004</v>
      </c>
      <c r="L949" s="371">
        <v>2.8571428571428572</v>
      </c>
      <c r="M949" s="371">
        <v>0</v>
      </c>
      <c r="N949" s="21"/>
      <c r="O949" s="25">
        <f t="shared" si="179"/>
        <v>2.0023809523809528</v>
      </c>
      <c r="P949" s="26">
        <f t="shared" si="180"/>
        <v>3.4763558201058209E-3</v>
      </c>
      <c r="Q949" s="26"/>
      <c r="R949" s="28" t="s">
        <v>1946</v>
      </c>
      <c r="S949" s="24">
        <v>400</v>
      </c>
      <c r="T949" s="371">
        <v>28.571428571428569</v>
      </c>
      <c r="U949" s="371">
        <v>22.05</v>
      </c>
      <c r="V949" s="371">
        <v>37.800000000000004</v>
      </c>
      <c r="W949" s="21"/>
      <c r="X949" s="25">
        <f t="shared" si="177"/>
        <v>29.473809523809525</v>
      </c>
      <c r="Y949" s="26">
        <f t="shared" si="178"/>
        <v>5.1169808201058202E-2</v>
      </c>
      <c r="Z949" s="428"/>
      <c r="AA949" s="673"/>
      <c r="AB949" s="672"/>
    </row>
    <row r="950" spans="1:28" ht="13.15" customHeight="1" x14ac:dyDescent="0.2">
      <c r="A950" s="265"/>
      <c r="B950" s="405"/>
      <c r="C950" s="448"/>
      <c r="D950" s="266"/>
      <c r="E950" s="266"/>
      <c r="F950" s="182"/>
      <c r="G950" s="24"/>
      <c r="H950" s="241">
        <v>137</v>
      </c>
      <c r="I950" s="22" t="s">
        <v>1583</v>
      </c>
      <c r="J950" s="24">
        <v>400</v>
      </c>
      <c r="K950" s="371">
        <v>46.2</v>
      </c>
      <c r="L950" s="371">
        <v>21.904761904761905</v>
      </c>
      <c r="M950" s="371">
        <v>30.450000000000003</v>
      </c>
      <c r="N950" s="21"/>
      <c r="O950" s="25">
        <f t="shared" si="179"/>
        <v>32.851587301587308</v>
      </c>
      <c r="P950" s="26">
        <f t="shared" si="180"/>
        <v>5.7034005731922417E-2</v>
      </c>
      <c r="Q950" s="26"/>
      <c r="R950" s="28" t="s">
        <v>110</v>
      </c>
      <c r="S950" s="24">
        <v>400</v>
      </c>
      <c r="T950" s="371">
        <v>6.6666666666666661</v>
      </c>
      <c r="U950" s="371">
        <v>2.1</v>
      </c>
      <c r="V950" s="371">
        <v>0</v>
      </c>
      <c r="W950" s="21"/>
      <c r="X950" s="25">
        <f t="shared" si="177"/>
        <v>2.9222222222222221</v>
      </c>
      <c r="Y950" s="26">
        <f t="shared" si="178"/>
        <v>5.0733024691358023E-3</v>
      </c>
      <c r="Z950" s="428"/>
      <c r="AA950" s="673"/>
      <c r="AB950" s="672"/>
    </row>
    <row r="951" spans="1:28" ht="13.15" customHeight="1" x14ac:dyDescent="0.2">
      <c r="A951" s="265"/>
      <c r="B951" s="405"/>
      <c r="C951" s="448"/>
      <c r="D951" s="266"/>
      <c r="E951" s="266"/>
      <c r="F951" s="182"/>
      <c r="G951" s="24"/>
      <c r="H951" s="241">
        <v>137</v>
      </c>
      <c r="I951" s="22" t="s">
        <v>860</v>
      </c>
      <c r="J951" s="24">
        <v>400</v>
      </c>
      <c r="K951" s="371">
        <v>33.6</v>
      </c>
      <c r="L951" s="371">
        <v>16.19047619047619</v>
      </c>
      <c r="M951" s="371">
        <v>33.6</v>
      </c>
      <c r="N951" s="21"/>
      <c r="O951" s="25">
        <f t="shared" si="179"/>
        <v>27.796825396825398</v>
      </c>
      <c r="P951" s="26">
        <f t="shared" si="180"/>
        <v>4.8258377425044095E-2</v>
      </c>
      <c r="Q951" s="26"/>
      <c r="R951" s="33" t="s">
        <v>1820</v>
      </c>
      <c r="S951" s="24">
        <v>400</v>
      </c>
      <c r="T951" s="371">
        <v>31.428571428571427</v>
      </c>
      <c r="U951" s="371">
        <v>24.150000000000002</v>
      </c>
      <c r="V951" s="371">
        <v>26.25</v>
      </c>
      <c r="W951" s="21"/>
      <c r="X951" s="25">
        <f t="shared" si="177"/>
        <v>27.276190476190475</v>
      </c>
      <c r="Y951" s="26">
        <f t="shared" si="178"/>
        <v>4.7354497354497357E-2</v>
      </c>
      <c r="Z951" s="428"/>
      <c r="AA951" s="673"/>
      <c r="AB951" s="672"/>
    </row>
    <row r="952" spans="1:28" ht="13.15" customHeight="1" x14ac:dyDescent="0.2">
      <c r="A952" s="265"/>
      <c r="B952" s="405"/>
      <c r="C952" s="448"/>
      <c r="D952" s="266"/>
      <c r="E952" s="266"/>
      <c r="F952" s="182"/>
      <c r="G952" s="24"/>
      <c r="H952" s="241">
        <v>137</v>
      </c>
      <c r="I952" s="22" t="s">
        <v>1968</v>
      </c>
      <c r="J952" s="24">
        <v>400</v>
      </c>
      <c r="K952" s="371">
        <v>0</v>
      </c>
      <c r="L952" s="371">
        <v>0</v>
      </c>
      <c r="M952" s="371">
        <v>0</v>
      </c>
      <c r="N952" s="21"/>
      <c r="O952" s="25">
        <f t="shared" si="179"/>
        <v>0</v>
      </c>
      <c r="P952" s="26">
        <f t="shared" si="180"/>
        <v>0</v>
      </c>
      <c r="Q952" s="26"/>
      <c r="R952" s="28" t="s">
        <v>861</v>
      </c>
      <c r="S952" s="24">
        <v>400</v>
      </c>
      <c r="T952" s="371">
        <v>0</v>
      </c>
      <c r="U952" s="371">
        <v>0</v>
      </c>
      <c r="V952" s="371">
        <v>0</v>
      </c>
      <c r="W952" s="21"/>
      <c r="X952" s="25">
        <f t="shared" si="177"/>
        <v>0</v>
      </c>
      <c r="Y952" s="26">
        <f t="shared" si="178"/>
        <v>0</v>
      </c>
      <c r="Z952" s="428"/>
      <c r="AA952" s="673"/>
      <c r="AB952" s="672"/>
    </row>
    <row r="953" spans="1:28" ht="13.15" customHeight="1" x14ac:dyDescent="0.2">
      <c r="A953" s="265"/>
      <c r="B953" s="405"/>
      <c r="C953" s="448"/>
      <c r="D953" s="266"/>
      <c r="E953" s="266"/>
      <c r="F953" s="182"/>
      <c r="G953" s="24"/>
      <c r="H953" s="241">
        <v>137</v>
      </c>
      <c r="I953" s="22" t="s">
        <v>1121</v>
      </c>
      <c r="J953" s="24">
        <v>400</v>
      </c>
      <c r="K953" s="371">
        <v>0</v>
      </c>
      <c r="L953" s="371">
        <v>0</v>
      </c>
      <c r="M953" s="371">
        <v>0</v>
      </c>
      <c r="N953" s="21"/>
      <c r="O953" s="25">
        <f t="shared" si="179"/>
        <v>0</v>
      </c>
      <c r="P953" s="26">
        <f t="shared" si="180"/>
        <v>0</v>
      </c>
      <c r="Q953" s="26"/>
      <c r="R953" s="28" t="s">
        <v>2500</v>
      </c>
      <c r="S953" s="24">
        <v>400</v>
      </c>
      <c r="T953" s="371">
        <v>0</v>
      </c>
      <c r="U953" s="371">
        <v>0</v>
      </c>
      <c r="V953" s="371">
        <v>0</v>
      </c>
      <c r="W953" s="21"/>
      <c r="X953" s="25">
        <f t="shared" si="177"/>
        <v>0</v>
      </c>
      <c r="Y953" s="26">
        <f t="shared" si="178"/>
        <v>0</v>
      </c>
      <c r="Z953" s="428"/>
      <c r="AA953" s="673"/>
      <c r="AB953" s="672"/>
    </row>
    <row r="954" spans="1:28" ht="13.15" customHeight="1" x14ac:dyDescent="0.2">
      <c r="A954" s="265"/>
      <c r="B954" s="405"/>
      <c r="C954" s="448"/>
      <c r="D954" s="266"/>
      <c r="E954" s="266"/>
      <c r="F954" s="182"/>
      <c r="G954" s="24"/>
      <c r="H954" s="241">
        <v>137</v>
      </c>
      <c r="I954" s="22" t="s">
        <v>3047</v>
      </c>
      <c r="J954" s="24">
        <v>400</v>
      </c>
      <c r="K954" s="371">
        <v>17.850000000000001</v>
      </c>
      <c r="L954" s="371">
        <v>30.476190476190474</v>
      </c>
      <c r="M954" s="371">
        <v>55.650000000000006</v>
      </c>
      <c r="N954" s="21"/>
      <c r="O954" s="25">
        <f t="shared" si="179"/>
        <v>34.658730158730158</v>
      </c>
      <c r="P954" s="26">
        <f t="shared" si="180"/>
        <v>6.0171406525573186E-2</v>
      </c>
      <c r="Q954" s="26"/>
      <c r="R954" s="28" t="s">
        <v>3885</v>
      </c>
      <c r="S954" s="24">
        <v>400</v>
      </c>
      <c r="T954" s="371">
        <v>143.8095238095238</v>
      </c>
      <c r="U954" s="371">
        <v>157.5</v>
      </c>
      <c r="V954" s="371">
        <v>138.6</v>
      </c>
      <c r="W954" s="21"/>
      <c r="X954" s="25">
        <f t="shared" si="177"/>
        <v>146.63650793650791</v>
      </c>
      <c r="Y954" s="26">
        <f t="shared" si="178"/>
        <v>0.25457727072310404</v>
      </c>
      <c r="Z954" s="428"/>
      <c r="AA954" s="673"/>
      <c r="AB954" s="672"/>
    </row>
    <row r="955" spans="1:28" ht="13.15" customHeight="1" x14ac:dyDescent="0.2">
      <c r="A955" s="265"/>
      <c r="B955" s="405"/>
      <c r="C955" s="448"/>
      <c r="D955" s="266"/>
      <c r="E955" s="266"/>
      <c r="F955" s="182"/>
      <c r="G955" s="24"/>
      <c r="H955" s="241">
        <v>137</v>
      </c>
      <c r="I955" s="23" t="s">
        <v>3884</v>
      </c>
      <c r="J955" s="24">
        <v>400</v>
      </c>
      <c r="K955" s="371">
        <v>5.25</v>
      </c>
      <c r="L955" s="371">
        <v>3.8095238095238093</v>
      </c>
      <c r="M955" s="371">
        <v>6.3000000000000007</v>
      </c>
      <c r="N955" s="21"/>
      <c r="O955" s="25">
        <f t="shared" si="179"/>
        <v>5.1198412698412703</v>
      </c>
      <c r="P955" s="26">
        <f t="shared" si="180"/>
        <v>8.8886133156966494E-3</v>
      </c>
      <c r="Q955" s="26"/>
      <c r="R955" s="28" t="s">
        <v>3886</v>
      </c>
      <c r="S955" s="24">
        <v>400</v>
      </c>
      <c r="T955" s="371">
        <v>0</v>
      </c>
      <c r="U955" s="371">
        <v>0</v>
      </c>
      <c r="V955" s="371">
        <v>0</v>
      </c>
      <c r="W955" s="21"/>
      <c r="X955" s="25">
        <f t="shared" si="177"/>
        <v>0</v>
      </c>
      <c r="Y955" s="26">
        <f t="shared" si="178"/>
        <v>0</v>
      </c>
      <c r="Z955" s="428"/>
      <c r="AA955" s="673"/>
      <c r="AB955" s="672"/>
    </row>
    <row r="956" spans="1:28" ht="13.15" customHeight="1" x14ac:dyDescent="0.2">
      <c r="A956" s="265"/>
      <c r="B956" s="405"/>
      <c r="C956" s="448"/>
      <c r="D956" s="266"/>
      <c r="E956" s="266"/>
      <c r="F956" s="182"/>
      <c r="G956" s="24"/>
      <c r="H956" s="241">
        <v>137</v>
      </c>
      <c r="I956" s="23" t="s">
        <v>3883</v>
      </c>
      <c r="J956" s="24">
        <v>400</v>
      </c>
      <c r="K956" s="371">
        <v>0</v>
      </c>
      <c r="L956" s="371">
        <v>0</v>
      </c>
      <c r="M956" s="371">
        <v>0</v>
      </c>
      <c r="N956" s="21"/>
      <c r="O956" s="25">
        <f t="shared" si="179"/>
        <v>0</v>
      </c>
      <c r="P956" s="26">
        <f t="shared" si="180"/>
        <v>0</v>
      </c>
      <c r="Q956" s="26"/>
      <c r="R956" s="28"/>
      <c r="S956" s="24"/>
      <c r="T956" s="371"/>
      <c r="U956" s="371"/>
      <c r="V956" s="371"/>
      <c r="W956" s="21"/>
      <c r="X956" s="25"/>
      <c r="Y956" s="26"/>
      <c r="Z956" s="428"/>
      <c r="AA956" s="673"/>
      <c r="AB956" s="672"/>
    </row>
    <row r="957" spans="1:28" ht="13.15" customHeight="1" x14ac:dyDescent="0.2">
      <c r="A957" s="265"/>
      <c r="B957" s="405"/>
      <c r="C957" s="448"/>
      <c r="D957" s="266"/>
      <c r="E957" s="266"/>
      <c r="F957" s="182"/>
      <c r="G957" s="24"/>
      <c r="H957" s="241">
        <v>137</v>
      </c>
      <c r="I957" s="22" t="s">
        <v>1510</v>
      </c>
      <c r="J957" s="24">
        <v>400</v>
      </c>
      <c r="K957" s="371">
        <v>18.900000000000002</v>
      </c>
      <c r="L957" s="371">
        <v>14.285714285714285</v>
      </c>
      <c r="M957" s="371">
        <v>24.150000000000002</v>
      </c>
      <c r="N957" s="21"/>
      <c r="O957" s="25">
        <f t="shared" si="179"/>
        <v>19.111904761904764</v>
      </c>
      <c r="P957" s="26">
        <f t="shared" si="180"/>
        <v>3.3180390211640216E-2</v>
      </c>
      <c r="Q957" s="26"/>
      <c r="R957" s="28"/>
      <c r="S957" s="24"/>
      <c r="T957" s="371"/>
      <c r="U957" s="371"/>
      <c r="V957" s="371"/>
      <c r="W957" s="21"/>
      <c r="X957" s="25"/>
      <c r="Y957" s="26"/>
      <c r="Z957" s="428"/>
      <c r="AA957" s="673"/>
      <c r="AB957" s="672"/>
    </row>
    <row r="958" spans="1:28" ht="13.15" customHeight="1" x14ac:dyDescent="0.2">
      <c r="A958" s="265"/>
      <c r="B958" s="405"/>
      <c r="C958" s="448"/>
      <c r="D958" s="266"/>
      <c r="E958" s="266"/>
      <c r="F958" s="182"/>
      <c r="G958" s="24"/>
      <c r="H958" s="241">
        <v>137</v>
      </c>
      <c r="I958" s="22" t="s">
        <v>148</v>
      </c>
      <c r="J958" s="24">
        <v>400</v>
      </c>
      <c r="K958" s="371">
        <v>0</v>
      </c>
      <c r="L958" s="371">
        <v>0</v>
      </c>
      <c r="M958" s="371">
        <v>0</v>
      </c>
      <c r="N958" s="21"/>
      <c r="O958" s="25">
        <f t="shared" si="179"/>
        <v>0</v>
      </c>
      <c r="P958" s="26">
        <f t="shared" si="180"/>
        <v>0</v>
      </c>
      <c r="Q958" s="26"/>
      <c r="R958" s="28"/>
      <c r="S958" s="24"/>
      <c r="T958" s="371"/>
      <c r="U958" s="371"/>
      <c r="V958" s="371"/>
      <c r="W958" s="21"/>
      <c r="X958" s="25"/>
      <c r="Y958" s="26"/>
      <c r="Z958" s="428"/>
      <c r="AA958" s="673"/>
      <c r="AB958" s="672"/>
    </row>
    <row r="959" spans="1:28" ht="13.9" customHeight="1" thickBot="1" x14ac:dyDescent="0.25">
      <c r="A959" s="267"/>
      <c r="B959" s="406"/>
      <c r="C959" s="449"/>
      <c r="D959" s="268"/>
      <c r="E959" s="269"/>
      <c r="F959" s="184"/>
      <c r="G959" s="70"/>
      <c r="H959" s="242">
        <v>137</v>
      </c>
      <c r="I959" s="76" t="s">
        <v>1511</v>
      </c>
      <c r="J959" s="70">
        <v>400</v>
      </c>
      <c r="K959" s="559">
        <v>11.55</v>
      </c>
      <c r="L959" s="559">
        <v>17.142857142857142</v>
      </c>
      <c r="M959" s="559">
        <v>8.4</v>
      </c>
      <c r="N959" s="72"/>
      <c r="O959" s="73">
        <f t="shared" si="179"/>
        <v>12.364285714285714</v>
      </c>
      <c r="P959" s="74">
        <f t="shared" si="180"/>
        <v>2.146577380952381E-2</v>
      </c>
      <c r="Q959" s="74"/>
      <c r="R959" s="75"/>
      <c r="S959" s="70"/>
      <c r="T959" s="559"/>
      <c r="U959" s="559"/>
      <c r="V959" s="559"/>
      <c r="W959" s="72"/>
      <c r="X959" s="73"/>
      <c r="Y959" s="74"/>
      <c r="Z959" s="646"/>
      <c r="AA959" s="673"/>
      <c r="AB959" s="672"/>
    </row>
    <row r="960" spans="1:28" s="7" customFormat="1" ht="13.9" customHeight="1" x14ac:dyDescent="0.2">
      <c r="A960" s="260">
        <v>43040</v>
      </c>
      <c r="B960" s="403">
        <v>0.79166666666666663</v>
      </c>
      <c r="C960" s="454">
        <v>-3</v>
      </c>
      <c r="D960" s="263">
        <f>(MAX(K960:M960))/J960/1.44</f>
        <v>0.95958333333333334</v>
      </c>
      <c r="E960" s="264"/>
      <c r="F960" s="181" t="s">
        <v>1909</v>
      </c>
      <c r="G960" s="69" t="s">
        <v>3126</v>
      </c>
      <c r="H960" s="240">
        <v>138</v>
      </c>
      <c r="I960" s="35" t="s">
        <v>685</v>
      </c>
      <c r="J960" s="34">
        <v>250</v>
      </c>
      <c r="K960" s="367">
        <v>271.95</v>
      </c>
      <c r="L960" s="367">
        <v>292.38095238095235</v>
      </c>
      <c r="M960" s="367">
        <v>345.45</v>
      </c>
      <c r="N960" s="36" t="s">
        <v>4138</v>
      </c>
      <c r="O960" s="37">
        <f>(K960+L960+M960)/3</f>
        <v>303.26031746031748</v>
      </c>
      <c r="P960" s="38">
        <f>O960/J960/1.44</f>
        <v>0.84238977072310417</v>
      </c>
      <c r="Q960" s="39" t="s">
        <v>983</v>
      </c>
      <c r="R960" s="40"/>
      <c r="S960" s="81"/>
      <c r="T960" s="367"/>
      <c r="U960" s="367"/>
      <c r="V960" s="367"/>
      <c r="W960" s="36"/>
      <c r="X960" s="37"/>
      <c r="Y960" s="38"/>
      <c r="Z960" s="645"/>
      <c r="AA960" s="671">
        <f>P960+Y960</f>
        <v>0.84238977072310417</v>
      </c>
      <c r="AB960" s="671">
        <f t="shared" si="168"/>
        <v>26.202700617283927</v>
      </c>
    </row>
    <row r="961" spans="1:28" ht="13.15" customHeight="1" x14ac:dyDescent="0.2">
      <c r="A961" s="265"/>
      <c r="B961" s="405"/>
      <c r="C961" s="448"/>
      <c r="D961" s="266"/>
      <c r="E961" s="266"/>
      <c r="F961" s="182"/>
      <c r="G961" s="24"/>
      <c r="H961" s="241">
        <v>138</v>
      </c>
      <c r="I961" s="23" t="s">
        <v>862</v>
      </c>
      <c r="J961" s="34">
        <v>250</v>
      </c>
      <c r="K961" s="371">
        <v>7.3500000000000005</v>
      </c>
      <c r="L961" s="371">
        <v>10.476190476190476</v>
      </c>
      <c r="M961" s="371">
        <v>1.05</v>
      </c>
      <c r="N961" s="21"/>
      <c r="O961" s="25">
        <f t="shared" ref="O961:O967" si="181">(K961+L961+M961)/3</f>
        <v>6.2920634920634919</v>
      </c>
      <c r="P961" s="26">
        <f t="shared" ref="P961:P967" si="182">O961/J961/1.44</f>
        <v>1.7477954144620812E-2</v>
      </c>
      <c r="Q961" s="26"/>
      <c r="R961" s="28"/>
      <c r="S961" s="30"/>
      <c r="T961" s="371"/>
      <c r="U961" s="371"/>
      <c r="V961" s="371"/>
      <c r="W961" s="21"/>
      <c r="X961" s="25"/>
      <c r="Y961" s="26"/>
      <c r="Z961" s="428"/>
      <c r="AA961" s="673"/>
      <c r="AB961" s="672"/>
    </row>
    <row r="962" spans="1:28" ht="13.15" customHeight="1" x14ac:dyDescent="0.2">
      <c r="A962" s="265"/>
      <c r="B962" s="405"/>
      <c r="C962" s="448"/>
      <c r="D962" s="266"/>
      <c r="E962" s="266"/>
      <c r="F962" s="182"/>
      <c r="G962" s="24"/>
      <c r="H962" s="241">
        <v>138</v>
      </c>
      <c r="I962" s="22" t="s">
        <v>1657</v>
      </c>
      <c r="J962" s="34">
        <v>250</v>
      </c>
      <c r="K962" s="371">
        <v>0</v>
      </c>
      <c r="L962" s="371">
        <v>0</v>
      </c>
      <c r="M962" s="371">
        <v>0</v>
      </c>
      <c r="N962" s="21"/>
      <c r="O962" s="25">
        <f t="shared" si="181"/>
        <v>0</v>
      </c>
      <c r="P962" s="26">
        <f t="shared" si="182"/>
        <v>0</v>
      </c>
      <c r="Q962" s="26"/>
      <c r="R962" s="28"/>
      <c r="S962" s="30"/>
      <c r="T962" s="371"/>
      <c r="U962" s="371"/>
      <c r="V962" s="371"/>
      <c r="W962" s="21"/>
      <c r="X962" s="25"/>
      <c r="Y962" s="26"/>
      <c r="Z962" s="428"/>
      <c r="AA962" s="673"/>
      <c r="AB962" s="672"/>
    </row>
    <row r="963" spans="1:28" ht="13.15" customHeight="1" x14ac:dyDescent="0.2">
      <c r="A963" s="265"/>
      <c r="B963" s="405"/>
      <c r="C963" s="448"/>
      <c r="D963" s="266"/>
      <c r="E963" s="266"/>
      <c r="F963" s="182"/>
      <c r="G963" s="24"/>
      <c r="H963" s="241">
        <v>138</v>
      </c>
      <c r="I963" s="22" t="s">
        <v>863</v>
      </c>
      <c r="J963" s="34">
        <v>250</v>
      </c>
      <c r="K963" s="371">
        <v>2.1</v>
      </c>
      <c r="L963" s="371">
        <v>1.9047619047619047</v>
      </c>
      <c r="M963" s="371">
        <v>0</v>
      </c>
      <c r="N963" s="21"/>
      <c r="O963" s="25">
        <f t="shared" si="181"/>
        <v>1.3349206349206348</v>
      </c>
      <c r="P963" s="26">
        <f t="shared" si="182"/>
        <v>3.7081128747795413E-3</v>
      </c>
      <c r="Q963" s="26"/>
      <c r="R963" s="28"/>
      <c r="S963" s="30"/>
      <c r="T963" s="371"/>
      <c r="U963" s="371"/>
      <c r="V963" s="371"/>
      <c r="W963" s="21"/>
      <c r="X963" s="25"/>
      <c r="Y963" s="26"/>
      <c r="Z963" s="428"/>
      <c r="AA963" s="673"/>
      <c r="AB963" s="672"/>
    </row>
    <row r="964" spans="1:28" ht="13.15" customHeight="1" x14ac:dyDescent="0.2">
      <c r="A964" s="265"/>
      <c r="B964" s="405"/>
      <c r="C964" s="448"/>
      <c r="D964" s="266"/>
      <c r="E964" s="266"/>
      <c r="F964" s="182"/>
      <c r="G964" s="24"/>
      <c r="H964" s="241">
        <v>138</v>
      </c>
      <c r="I964" s="22" t="s">
        <v>2276</v>
      </c>
      <c r="J964" s="34">
        <v>250</v>
      </c>
      <c r="K964" s="371">
        <v>86.100000000000009</v>
      </c>
      <c r="L964" s="371">
        <v>88.571428571428569</v>
      </c>
      <c r="M964" s="371">
        <v>105</v>
      </c>
      <c r="N964" s="21"/>
      <c r="O964" s="25">
        <f t="shared" si="181"/>
        <v>93.223809523809521</v>
      </c>
      <c r="P964" s="26">
        <f t="shared" si="182"/>
        <v>0.25895502645502644</v>
      </c>
      <c r="Q964" s="26"/>
      <c r="R964" s="28"/>
      <c r="S964" s="30"/>
      <c r="T964" s="371"/>
      <c r="U964" s="371"/>
      <c r="V964" s="371"/>
      <c r="W964" s="21"/>
      <c r="X964" s="25"/>
      <c r="Y964" s="26"/>
      <c r="Z964" s="428"/>
      <c r="AA964" s="673"/>
      <c r="AB964" s="672"/>
    </row>
    <row r="965" spans="1:28" ht="13.15" customHeight="1" x14ac:dyDescent="0.2">
      <c r="A965" s="265"/>
      <c r="B965" s="405"/>
      <c r="C965" s="448"/>
      <c r="D965" s="266"/>
      <c r="E965" s="266"/>
      <c r="F965" s="182"/>
      <c r="G965" s="24"/>
      <c r="H965" s="241">
        <v>138</v>
      </c>
      <c r="I965" s="23" t="s">
        <v>1262</v>
      </c>
      <c r="J965" s="34">
        <v>250</v>
      </c>
      <c r="K965" s="371">
        <v>55.650000000000006</v>
      </c>
      <c r="L965" s="371">
        <v>87.61904761904762</v>
      </c>
      <c r="M965" s="371">
        <v>54.6</v>
      </c>
      <c r="N965" s="21"/>
      <c r="O965" s="25">
        <f t="shared" si="181"/>
        <v>65.956349206349202</v>
      </c>
      <c r="P965" s="26">
        <f t="shared" si="182"/>
        <v>0.18321208112874779</v>
      </c>
      <c r="Q965" s="26"/>
      <c r="R965" s="28"/>
      <c r="S965" s="30"/>
      <c r="T965" s="371"/>
      <c r="U965" s="371"/>
      <c r="V965" s="371"/>
      <c r="W965" s="21"/>
      <c r="X965" s="25"/>
      <c r="Y965" s="26"/>
      <c r="Z965" s="428"/>
      <c r="AA965" s="673"/>
      <c r="AB965" s="672"/>
    </row>
    <row r="966" spans="1:28" ht="13.15" customHeight="1" x14ac:dyDescent="0.2">
      <c r="A966" s="265"/>
      <c r="B966" s="405"/>
      <c r="C966" s="448"/>
      <c r="D966" s="266"/>
      <c r="E966" s="266"/>
      <c r="F966" s="186"/>
      <c r="G966" s="121"/>
      <c r="H966" s="241">
        <v>138</v>
      </c>
      <c r="I966" s="122" t="s">
        <v>2085</v>
      </c>
      <c r="J966" s="34">
        <v>250</v>
      </c>
      <c r="K966" s="548">
        <v>0</v>
      </c>
      <c r="L966" s="548">
        <v>12.38095238095238</v>
      </c>
      <c r="M966" s="548">
        <v>0</v>
      </c>
      <c r="N966" s="123"/>
      <c r="O966" s="124">
        <f t="shared" si="181"/>
        <v>4.1269841269841265</v>
      </c>
      <c r="P966" s="125">
        <f t="shared" si="182"/>
        <v>1.146384479717813E-2</v>
      </c>
      <c r="Q966" s="125"/>
      <c r="R966" s="126"/>
      <c r="S966" s="127"/>
      <c r="T966" s="548"/>
      <c r="U966" s="548"/>
      <c r="V966" s="548"/>
      <c r="W966" s="123"/>
      <c r="X966" s="124"/>
      <c r="Y966" s="125"/>
      <c r="Z966" s="634"/>
      <c r="AA966" s="673"/>
      <c r="AB966" s="672"/>
    </row>
    <row r="967" spans="1:28" ht="13.9" customHeight="1" thickBot="1" x14ac:dyDescent="0.25">
      <c r="A967" s="267"/>
      <c r="B967" s="406"/>
      <c r="C967" s="449"/>
      <c r="D967" s="268"/>
      <c r="E967" s="269"/>
      <c r="F967" s="184"/>
      <c r="G967" s="70"/>
      <c r="H967" s="242">
        <v>138</v>
      </c>
      <c r="I967" s="76" t="s">
        <v>1162</v>
      </c>
      <c r="J967" s="70">
        <v>250</v>
      </c>
      <c r="K967" s="559">
        <v>11.55</v>
      </c>
      <c r="L967" s="559">
        <v>12.38095238095238</v>
      </c>
      <c r="M967" s="559">
        <v>19.95</v>
      </c>
      <c r="N967" s="72"/>
      <c r="O967" s="73">
        <f t="shared" si="181"/>
        <v>14.626984126984127</v>
      </c>
      <c r="P967" s="74">
        <f t="shared" si="182"/>
        <v>4.0630511463844797E-2</v>
      </c>
      <c r="Q967" s="74"/>
      <c r="R967" s="75"/>
      <c r="S967" s="78"/>
      <c r="T967" s="559"/>
      <c r="U967" s="559"/>
      <c r="V967" s="559"/>
      <c r="W967" s="72"/>
      <c r="X967" s="73"/>
      <c r="Y967" s="74"/>
      <c r="Z967" s="646"/>
      <c r="AA967" s="676"/>
      <c r="AB967" s="674"/>
    </row>
    <row r="968" spans="1:28" s="7" customFormat="1" ht="13.9" customHeight="1" x14ac:dyDescent="0.2">
      <c r="A968" s="260">
        <v>43045</v>
      </c>
      <c r="B968" s="403">
        <v>0.84375</v>
      </c>
      <c r="C968" s="454">
        <v>-3</v>
      </c>
      <c r="D968" s="263">
        <f>(MAX(K968:M968))/J968/1.44</f>
        <v>0.20370370370370372</v>
      </c>
      <c r="E968" s="264">
        <f>(MAX(T968:V968))/S968/1.44</f>
        <v>0.41666666666666669</v>
      </c>
      <c r="F968" s="181" t="s">
        <v>1909</v>
      </c>
      <c r="G968" s="69" t="s">
        <v>3126</v>
      </c>
      <c r="H968" s="240">
        <v>139</v>
      </c>
      <c r="I968" s="35" t="s">
        <v>685</v>
      </c>
      <c r="J968" s="34">
        <v>630</v>
      </c>
      <c r="K968" s="367">
        <v>184.8</v>
      </c>
      <c r="L968" s="367">
        <v>180</v>
      </c>
      <c r="M968" s="367">
        <v>175.35</v>
      </c>
      <c r="N968" s="36" t="s">
        <v>3821</v>
      </c>
      <c r="O968" s="37">
        <f>(K968+L968+M968)/3</f>
        <v>180.04999999999998</v>
      </c>
      <c r="P968" s="38">
        <f>O968/J968/1.44</f>
        <v>0.19846781305114639</v>
      </c>
      <c r="Q968" s="39" t="s">
        <v>983</v>
      </c>
      <c r="R968" s="40" t="s">
        <v>686</v>
      </c>
      <c r="S968" s="34">
        <v>630</v>
      </c>
      <c r="T968" s="367">
        <v>284.76190476190476</v>
      </c>
      <c r="U968" s="367">
        <v>378</v>
      </c>
      <c r="V968" s="367">
        <v>301.35000000000002</v>
      </c>
      <c r="W968" s="36" t="s">
        <v>4238</v>
      </c>
      <c r="X968" s="37">
        <f t="shared" ref="X968:X975" si="183">(T968+U968+V968)/3</f>
        <v>321.37063492063493</v>
      </c>
      <c r="Y968" s="38">
        <f>X968/S968/1.44</f>
        <v>0.35424452702891862</v>
      </c>
      <c r="Z968" s="653" t="s">
        <v>492</v>
      </c>
      <c r="AA968" s="672">
        <f>P968+Y968</f>
        <v>0.55271234008006498</v>
      </c>
      <c r="AB968" s="672">
        <f t="shared" si="168"/>
        <v>374.78233024691355</v>
      </c>
    </row>
    <row r="969" spans="1:28" ht="13.15" customHeight="1" x14ac:dyDescent="0.2">
      <c r="A969" s="265"/>
      <c r="B969" s="405"/>
      <c r="C969" s="448"/>
      <c r="D969" s="266"/>
      <c r="E969" s="266"/>
      <c r="F969" s="182"/>
      <c r="G969" s="24"/>
      <c r="H969" s="241">
        <v>139</v>
      </c>
      <c r="I969" s="23" t="s">
        <v>2425</v>
      </c>
      <c r="J969" s="24">
        <v>630</v>
      </c>
      <c r="K969" s="371">
        <v>22.05</v>
      </c>
      <c r="L969" s="371">
        <v>21.904761904761905</v>
      </c>
      <c r="M969" s="371">
        <v>29.400000000000002</v>
      </c>
      <c r="N969" s="21"/>
      <c r="O969" s="25">
        <f t="shared" ref="O969:O981" si="184">(K969+L969+M969)/3</f>
        <v>24.451587301587306</v>
      </c>
      <c r="P969" s="26">
        <f t="shared" ref="P969:P981" si="185">O969/J969/1.44</f>
        <v>2.6952807872120045E-2</v>
      </c>
      <c r="Q969" s="26"/>
      <c r="R969" s="33" t="s">
        <v>2438</v>
      </c>
      <c r="S969" s="24">
        <v>630</v>
      </c>
      <c r="T969" s="371">
        <v>0</v>
      </c>
      <c r="U969" s="371">
        <v>0</v>
      </c>
      <c r="V969" s="371">
        <v>0</v>
      </c>
      <c r="W969" s="21"/>
      <c r="X969" s="25">
        <f t="shared" si="183"/>
        <v>0</v>
      </c>
      <c r="Y969" s="26">
        <f t="shared" ref="Y969:Y982" si="186">X969/S969/1.44</f>
        <v>0</v>
      </c>
      <c r="Z969" s="428"/>
      <c r="AA969" s="673"/>
      <c r="AB969" s="672"/>
    </row>
    <row r="970" spans="1:28" ht="13.15" customHeight="1" x14ac:dyDescent="0.2">
      <c r="A970" s="265"/>
      <c r="B970" s="405"/>
      <c r="C970" s="448"/>
      <c r="D970" s="266"/>
      <c r="E970" s="266"/>
      <c r="F970" s="182"/>
      <c r="G970" s="24"/>
      <c r="H970" s="241">
        <v>139</v>
      </c>
      <c r="I970" s="22" t="s">
        <v>2426</v>
      </c>
      <c r="J970" s="24">
        <v>630</v>
      </c>
      <c r="K970" s="371">
        <v>14.700000000000001</v>
      </c>
      <c r="L970" s="371">
        <v>20</v>
      </c>
      <c r="M970" s="371">
        <v>16.8</v>
      </c>
      <c r="N970" s="21"/>
      <c r="O970" s="25">
        <f t="shared" si="184"/>
        <v>17.166666666666668</v>
      </c>
      <c r="P970" s="26">
        <f t="shared" si="185"/>
        <v>1.8922692533803648E-2</v>
      </c>
      <c r="Q970" s="26"/>
      <c r="R970" s="33" t="s">
        <v>2439</v>
      </c>
      <c r="S970" s="24">
        <v>630</v>
      </c>
      <c r="T970" s="371">
        <v>0</v>
      </c>
      <c r="U970" s="371">
        <v>0</v>
      </c>
      <c r="V970" s="371">
        <v>0</v>
      </c>
      <c r="W970" s="21"/>
      <c r="X970" s="25">
        <f t="shared" si="183"/>
        <v>0</v>
      </c>
      <c r="Y970" s="26">
        <f t="shared" si="186"/>
        <v>0</v>
      </c>
      <c r="Z970" s="428"/>
      <c r="AA970" s="673"/>
      <c r="AB970" s="672"/>
    </row>
    <row r="971" spans="1:28" ht="13.15" customHeight="1" x14ac:dyDescent="0.2">
      <c r="A971" s="265"/>
      <c r="B971" s="405"/>
      <c r="C971" s="448"/>
      <c r="D971" s="266"/>
      <c r="E971" s="266"/>
      <c r="F971" s="182"/>
      <c r="G971" s="24"/>
      <c r="H971" s="241">
        <v>139</v>
      </c>
      <c r="I971" s="23" t="s">
        <v>2427</v>
      </c>
      <c r="J971" s="24">
        <v>630</v>
      </c>
      <c r="K971" s="371">
        <v>23.1</v>
      </c>
      <c r="L971" s="371">
        <v>20</v>
      </c>
      <c r="M971" s="371">
        <v>16.8</v>
      </c>
      <c r="N971" s="21"/>
      <c r="O971" s="25">
        <f t="shared" si="184"/>
        <v>19.966666666666669</v>
      </c>
      <c r="P971" s="26">
        <f t="shared" si="185"/>
        <v>2.2009112286890068E-2</v>
      </c>
      <c r="Q971" s="26"/>
      <c r="R971" s="33" t="s">
        <v>2440</v>
      </c>
      <c r="S971" s="24">
        <v>630</v>
      </c>
      <c r="T971" s="371">
        <v>0</v>
      </c>
      <c r="U971" s="371">
        <v>0</v>
      </c>
      <c r="V971" s="371">
        <v>0</v>
      </c>
      <c r="W971" s="21"/>
      <c r="X971" s="25">
        <f t="shared" si="183"/>
        <v>0</v>
      </c>
      <c r="Y971" s="26">
        <f t="shared" si="186"/>
        <v>0</v>
      </c>
      <c r="Z971" s="428"/>
      <c r="AA971" s="673"/>
      <c r="AB971" s="672"/>
    </row>
    <row r="972" spans="1:28" ht="13.15" customHeight="1" x14ac:dyDescent="0.2">
      <c r="A972" s="265"/>
      <c r="B972" s="405"/>
      <c r="C972" s="448"/>
      <c r="D972" s="266"/>
      <c r="E972" s="266"/>
      <c r="F972" s="182"/>
      <c r="G972" s="24"/>
      <c r="H972" s="241">
        <v>139</v>
      </c>
      <c r="I972" s="23" t="s">
        <v>2428</v>
      </c>
      <c r="J972" s="24">
        <v>630</v>
      </c>
      <c r="K972" s="371">
        <v>39.9</v>
      </c>
      <c r="L972" s="371">
        <v>45.714285714285715</v>
      </c>
      <c r="M972" s="371">
        <v>29.400000000000002</v>
      </c>
      <c r="N972" s="21"/>
      <c r="O972" s="25">
        <f t="shared" si="184"/>
        <v>38.338095238095242</v>
      </c>
      <c r="P972" s="26">
        <f t="shared" si="185"/>
        <v>4.225980515663056E-2</v>
      </c>
      <c r="Q972" s="26"/>
      <c r="R972" s="28" t="s">
        <v>2441</v>
      </c>
      <c r="S972" s="24">
        <v>630</v>
      </c>
      <c r="T972" s="371">
        <v>15.238095238095237</v>
      </c>
      <c r="U972" s="371">
        <v>17.850000000000001</v>
      </c>
      <c r="V972" s="371">
        <v>7.3500000000000005</v>
      </c>
      <c r="W972" s="21"/>
      <c r="X972" s="25">
        <f t="shared" si="183"/>
        <v>13.479365079365079</v>
      </c>
      <c r="Y972" s="26">
        <f t="shared" si="186"/>
        <v>1.4858206657148458E-2</v>
      </c>
      <c r="Z972" s="428"/>
      <c r="AA972" s="673"/>
      <c r="AB972" s="672"/>
    </row>
    <row r="973" spans="1:28" ht="13.15" customHeight="1" x14ac:dyDescent="0.2">
      <c r="A973" s="265"/>
      <c r="B973" s="405"/>
      <c r="C973" s="448"/>
      <c r="D973" s="266"/>
      <c r="E973" s="266"/>
      <c r="F973" s="182"/>
      <c r="G973" s="24"/>
      <c r="H973" s="241">
        <v>139</v>
      </c>
      <c r="I973" s="23" t="s">
        <v>2429</v>
      </c>
      <c r="J973" s="24">
        <v>630</v>
      </c>
      <c r="K973" s="371">
        <v>0</v>
      </c>
      <c r="L973" s="371">
        <v>0</v>
      </c>
      <c r="M973" s="371">
        <v>0</v>
      </c>
      <c r="N973" s="21"/>
      <c r="O973" s="25">
        <f t="shared" si="184"/>
        <v>0</v>
      </c>
      <c r="P973" s="26">
        <f t="shared" si="185"/>
        <v>0</v>
      </c>
      <c r="Q973" s="26"/>
      <c r="R973" s="28" t="s">
        <v>2442</v>
      </c>
      <c r="S973" s="24">
        <v>630</v>
      </c>
      <c r="T973" s="371">
        <v>20.952380952380953</v>
      </c>
      <c r="U973" s="371">
        <v>55.650000000000006</v>
      </c>
      <c r="V973" s="371">
        <v>52.5</v>
      </c>
      <c r="W973" s="21"/>
      <c r="X973" s="25">
        <f t="shared" si="183"/>
        <v>43.034126984126978</v>
      </c>
      <c r="Y973" s="26">
        <f t="shared" si="186"/>
        <v>4.7436206993085296E-2</v>
      </c>
      <c r="Z973" s="428"/>
      <c r="AA973" s="673"/>
      <c r="AB973" s="672"/>
    </row>
    <row r="974" spans="1:28" ht="13.15" customHeight="1" x14ac:dyDescent="0.2">
      <c r="A974" s="265"/>
      <c r="B974" s="405"/>
      <c r="C974" s="448"/>
      <c r="D974" s="266"/>
      <c r="E974" s="266"/>
      <c r="F974" s="182"/>
      <c r="G974" s="24"/>
      <c r="H974" s="241">
        <v>139</v>
      </c>
      <c r="I974" s="23" t="s">
        <v>2430</v>
      </c>
      <c r="J974" s="24">
        <v>630</v>
      </c>
      <c r="K974" s="371">
        <v>0</v>
      </c>
      <c r="L974" s="371">
        <v>0</v>
      </c>
      <c r="M974" s="371">
        <v>0</v>
      </c>
      <c r="N974" s="21"/>
      <c r="O974" s="25">
        <f t="shared" si="184"/>
        <v>0</v>
      </c>
      <c r="P974" s="26">
        <f t="shared" si="185"/>
        <v>0</v>
      </c>
      <c r="Q974" s="26"/>
      <c r="R974" s="28" t="s">
        <v>2443</v>
      </c>
      <c r="S974" s="24">
        <v>630</v>
      </c>
      <c r="T974" s="371">
        <v>26.666666666666664</v>
      </c>
      <c r="U974" s="371">
        <v>53.550000000000004</v>
      </c>
      <c r="V974" s="371">
        <v>28.35</v>
      </c>
      <c r="W974" s="21"/>
      <c r="X974" s="25">
        <f t="shared" si="183"/>
        <v>36.18888888888889</v>
      </c>
      <c r="Y974" s="26">
        <f t="shared" si="186"/>
        <v>3.9890750538898692E-2</v>
      </c>
      <c r="Z974" s="428"/>
      <c r="AA974" s="673"/>
      <c r="AB974" s="672"/>
    </row>
    <row r="975" spans="1:28" ht="13.15" customHeight="1" x14ac:dyDescent="0.2">
      <c r="A975" s="265"/>
      <c r="B975" s="405"/>
      <c r="C975" s="448"/>
      <c r="D975" s="266"/>
      <c r="E975" s="266"/>
      <c r="F975" s="182"/>
      <c r="G975" s="24"/>
      <c r="H975" s="241">
        <v>139</v>
      </c>
      <c r="I975" s="23" t="s">
        <v>2431</v>
      </c>
      <c r="J975" s="24">
        <v>630</v>
      </c>
      <c r="K975" s="371">
        <v>0</v>
      </c>
      <c r="L975" s="371">
        <v>0</v>
      </c>
      <c r="M975" s="371">
        <v>0</v>
      </c>
      <c r="N975" s="21"/>
      <c r="O975" s="25">
        <f t="shared" si="184"/>
        <v>0</v>
      </c>
      <c r="P975" s="26">
        <f t="shared" si="185"/>
        <v>0</v>
      </c>
      <c r="Q975" s="26"/>
      <c r="R975" s="28" t="s">
        <v>2444</v>
      </c>
      <c r="S975" s="24">
        <v>630</v>
      </c>
      <c r="T975" s="371">
        <v>120.95238095238095</v>
      </c>
      <c r="U975" s="371">
        <v>153.30000000000001</v>
      </c>
      <c r="V975" s="371">
        <v>130.20000000000002</v>
      </c>
      <c r="W975" s="21"/>
      <c r="X975" s="25">
        <f t="shared" si="183"/>
        <v>134.81746031746033</v>
      </c>
      <c r="Y975" s="26">
        <f t="shared" si="186"/>
        <v>0.1486083116374122</v>
      </c>
      <c r="Z975" s="428"/>
      <c r="AA975" s="673"/>
      <c r="AB975" s="672"/>
    </row>
    <row r="976" spans="1:28" ht="13.15" customHeight="1" x14ac:dyDescent="0.2">
      <c r="A976" s="265"/>
      <c r="B976" s="405"/>
      <c r="C976" s="448"/>
      <c r="D976" s="266"/>
      <c r="E976" s="266"/>
      <c r="F976" s="182"/>
      <c r="G976" s="24"/>
      <c r="H976" s="241">
        <v>139</v>
      </c>
      <c r="I976" s="22" t="s">
        <v>2432</v>
      </c>
      <c r="J976" s="24">
        <v>630</v>
      </c>
      <c r="K976" s="371">
        <v>28.35</v>
      </c>
      <c r="L976" s="371">
        <v>43.80952380952381</v>
      </c>
      <c r="M976" s="371">
        <v>18.900000000000002</v>
      </c>
      <c r="N976" s="21"/>
      <c r="O976" s="25">
        <f t="shared" si="184"/>
        <v>30.353174603174608</v>
      </c>
      <c r="P976" s="26">
        <f t="shared" si="185"/>
        <v>3.3458084880042559E-2</v>
      </c>
      <c r="Q976" s="26"/>
      <c r="R976" s="28" t="s">
        <v>4330</v>
      </c>
      <c r="S976" s="24">
        <v>630</v>
      </c>
      <c r="T976" s="371">
        <v>0</v>
      </c>
      <c r="U976" s="371">
        <v>0</v>
      </c>
      <c r="V976" s="371">
        <v>0</v>
      </c>
      <c r="W976" s="21"/>
      <c r="X976" s="25">
        <f t="shared" ref="X976:X982" si="187">(T976+U976+V976)/3</f>
        <v>0</v>
      </c>
      <c r="Y976" s="26">
        <f t="shared" si="186"/>
        <v>0</v>
      </c>
      <c r="Z976" s="428"/>
      <c r="AA976" s="673"/>
      <c r="AB976" s="672"/>
    </row>
    <row r="977" spans="1:28" ht="13.15" customHeight="1" x14ac:dyDescent="0.2">
      <c r="A977" s="265"/>
      <c r="B977" s="405"/>
      <c r="C977" s="448"/>
      <c r="D977" s="266"/>
      <c r="E977" s="266"/>
      <c r="F977" s="182"/>
      <c r="G977" s="24"/>
      <c r="H977" s="241">
        <v>139</v>
      </c>
      <c r="I977" s="22" t="s">
        <v>2433</v>
      </c>
      <c r="J977" s="24">
        <v>630</v>
      </c>
      <c r="K977" s="371">
        <v>0</v>
      </c>
      <c r="L977" s="371">
        <v>0</v>
      </c>
      <c r="M977" s="371">
        <v>0</v>
      </c>
      <c r="N977" s="21"/>
      <c r="O977" s="25">
        <f t="shared" si="184"/>
        <v>0</v>
      </c>
      <c r="P977" s="26">
        <f t="shared" si="185"/>
        <v>0</v>
      </c>
      <c r="Q977" s="26"/>
      <c r="R977" s="33" t="s">
        <v>1943</v>
      </c>
      <c r="S977" s="24">
        <v>630</v>
      </c>
      <c r="T977" s="371">
        <v>7.6190476190476186</v>
      </c>
      <c r="U977" s="371">
        <v>13.65</v>
      </c>
      <c r="V977" s="371">
        <v>2.1</v>
      </c>
      <c r="W977" s="21"/>
      <c r="X977" s="25">
        <f t="shared" si="187"/>
        <v>7.7896825396825404</v>
      </c>
      <c r="Y977" s="26">
        <f t="shared" si="186"/>
        <v>8.5865107359816371E-3</v>
      </c>
      <c r="Z977" s="428"/>
      <c r="AA977" s="673"/>
      <c r="AB977" s="672"/>
    </row>
    <row r="978" spans="1:28" ht="13.15" customHeight="1" x14ac:dyDescent="0.2">
      <c r="A978" s="265"/>
      <c r="B978" s="405"/>
      <c r="C978" s="448"/>
      <c r="D978" s="266"/>
      <c r="E978" s="266"/>
      <c r="F978" s="182"/>
      <c r="G978" s="24"/>
      <c r="H978" s="241">
        <v>139</v>
      </c>
      <c r="I978" s="23" t="s">
        <v>2434</v>
      </c>
      <c r="J978" s="24">
        <v>630</v>
      </c>
      <c r="K978" s="371">
        <v>0</v>
      </c>
      <c r="L978" s="371">
        <v>0</v>
      </c>
      <c r="M978" s="371">
        <v>0</v>
      </c>
      <c r="N978" s="21"/>
      <c r="O978" s="25">
        <f t="shared" si="184"/>
        <v>0</v>
      </c>
      <c r="P978" s="26">
        <f t="shared" si="185"/>
        <v>0</v>
      </c>
      <c r="Q978" s="26"/>
      <c r="R978" s="28" t="s">
        <v>2445</v>
      </c>
      <c r="S978" s="24">
        <v>630</v>
      </c>
      <c r="T978" s="371">
        <v>61.904761904761905</v>
      </c>
      <c r="U978" s="371">
        <v>43.050000000000004</v>
      </c>
      <c r="V978" s="371">
        <v>47.25</v>
      </c>
      <c r="W978" s="21"/>
      <c r="X978" s="25">
        <f t="shared" si="187"/>
        <v>50.734920634920634</v>
      </c>
      <c r="Y978" s="26">
        <f t="shared" si="186"/>
        <v>5.5924736149603874E-2</v>
      </c>
      <c r="Z978" s="428"/>
      <c r="AA978" s="673"/>
      <c r="AB978" s="672"/>
    </row>
    <row r="979" spans="1:28" ht="13.15" customHeight="1" x14ac:dyDescent="0.2">
      <c r="A979" s="265"/>
      <c r="B979" s="405"/>
      <c r="C979" s="448"/>
      <c r="D979" s="266"/>
      <c r="E979" s="266"/>
      <c r="F979" s="182"/>
      <c r="G979" s="24"/>
      <c r="H979" s="241">
        <v>139</v>
      </c>
      <c r="I979" s="22" t="s">
        <v>2435</v>
      </c>
      <c r="J979" s="24">
        <v>630</v>
      </c>
      <c r="K979" s="371">
        <v>37.800000000000004</v>
      </c>
      <c r="L979" s="371">
        <v>17.142857142857142</v>
      </c>
      <c r="M979" s="371">
        <v>58.800000000000004</v>
      </c>
      <c r="N979" s="21"/>
      <c r="O979" s="25">
        <f t="shared" si="184"/>
        <v>37.914285714285718</v>
      </c>
      <c r="P979" s="26">
        <f t="shared" si="185"/>
        <v>4.1792642983119181E-2</v>
      </c>
      <c r="Q979" s="26"/>
      <c r="R979" s="28" t="s">
        <v>2446</v>
      </c>
      <c r="S979" s="24">
        <v>630</v>
      </c>
      <c r="T979" s="371">
        <v>0</v>
      </c>
      <c r="U979" s="371">
        <v>0</v>
      </c>
      <c r="V979" s="371">
        <v>0</v>
      </c>
      <c r="W979" s="21"/>
      <c r="X979" s="25">
        <f t="shared" si="187"/>
        <v>0</v>
      </c>
      <c r="Y979" s="26">
        <f t="shared" si="186"/>
        <v>0</v>
      </c>
      <c r="Z979" s="428"/>
      <c r="AA979" s="673"/>
      <c r="AB979" s="672"/>
    </row>
    <row r="980" spans="1:28" ht="13.15" customHeight="1" x14ac:dyDescent="0.2">
      <c r="A980" s="265"/>
      <c r="B980" s="405"/>
      <c r="C980" s="448"/>
      <c r="D980" s="266"/>
      <c r="E980" s="266"/>
      <c r="F980" s="182"/>
      <c r="G980" s="24"/>
      <c r="H980" s="241">
        <v>139</v>
      </c>
      <c r="I980" s="22" t="s">
        <v>2436</v>
      </c>
      <c r="J980" s="24">
        <v>630</v>
      </c>
      <c r="K980" s="371">
        <v>0</v>
      </c>
      <c r="L980" s="371">
        <v>0</v>
      </c>
      <c r="M980" s="371">
        <v>0</v>
      </c>
      <c r="N980" s="21"/>
      <c r="O980" s="25">
        <f t="shared" si="184"/>
        <v>0</v>
      </c>
      <c r="P980" s="26">
        <f t="shared" si="185"/>
        <v>0</v>
      </c>
      <c r="Q980" s="26"/>
      <c r="R980" s="28" t="s">
        <v>2447</v>
      </c>
      <c r="S980" s="24">
        <v>630</v>
      </c>
      <c r="T980" s="371">
        <v>31.428571428571427</v>
      </c>
      <c r="U980" s="371">
        <v>40.950000000000003</v>
      </c>
      <c r="V980" s="371">
        <v>33.6</v>
      </c>
      <c r="W980" s="21"/>
      <c r="X980" s="25">
        <f t="shared" si="187"/>
        <v>35.326190476190476</v>
      </c>
      <c r="Y980" s="26">
        <f t="shared" si="186"/>
        <v>3.8939804316788444E-2</v>
      </c>
      <c r="Z980" s="428"/>
      <c r="AA980" s="673"/>
      <c r="AB980" s="672"/>
    </row>
    <row r="981" spans="1:28" ht="13.15" customHeight="1" x14ac:dyDescent="0.2">
      <c r="A981" s="265"/>
      <c r="B981" s="405"/>
      <c r="C981" s="448"/>
      <c r="D981" s="266"/>
      <c r="E981" s="266"/>
      <c r="F981" s="182"/>
      <c r="G981" s="24"/>
      <c r="H981" s="241">
        <v>139</v>
      </c>
      <c r="I981" s="22" t="s">
        <v>2437</v>
      </c>
      <c r="J981" s="24">
        <v>630</v>
      </c>
      <c r="K981" s="371">
        <v>18.900000000000002</v>
      </c>
      <c r="L981" s="371">
        <v>11.428571428571429</v>
      </c>
      <c r="M981" s="371">
        <v>5.25</v>
      </c>
      <c r="N981" s="21"/>
      <c r="O981" s="25">
        <f t="shared" si="184"/>
        <v>11.859523809523809</v>
      </c>
      <c r="P981" s="26">
        <f t="shared" si="185"/>
        <v>1.3072667338540355E-2</v>
      </c>
      <c r="Q981" s="26"/>
      <c r="R981" s="28" t="s">
        <v>3215</v>
      </c>
      <c r="S981" s="24">
        <v>630</v>
      </c>
      <c r="T981" s="371">
        <v>0</v>
      </c>
      <c r="U981" s="371">
        <v>0</v>
      </c>
      <c r="V981" s="371">
        <v>0</v>
      </c>
      <c r="W981" s="21"/>
      <c r="X981" s="25">
        <f t="shared" si="187"/>
        <v>0</v>
      </c>
      <c r="Y981" s="26">
        <f t="shared" si="186"/>
        <v>0</v>
      </c>
      <c r="Z981" s="428"/>
      <c r="AA981" s="673"/>
      <c r="AB981" s="672"/>
    </row>
    <row r="982" spans="1:28" ht="13.9" customHeight="1" thickBot="1" x14ac:dyDescent="0.25">
      <c r="A982" s="267"/>
      <c r="B982" s="406"/>
      <c r="C982" s="449"/>
      <c r="D982" s="268"/>
      <c r="E982" s="269"/>
      <c r="F982" s="184"/>
      <c r="G982" s="70"/>
      <c r="H982" s="242">
        <v>139</v>
      </c>
      <c r="I982" s="76"/>
      <c r="J982" s="70"/>
      <c r="K982" s="559"/>
      <c r="L982" s="559"/>
      <c r="M982" s="559"/>
      <c r="N982" s="72"/>
      <c r="O982" s="73"/>
      <c r="P982" s="74"/>
      <c r="Q982" s="74"/>
      <c r="R982" s="75" t="s">
        <v>2448</v>
      </c>
      <c r="S982" s="70">
        <v>630</v>
      </c>
      <c r="T982" s="559">
        <v>0</v>
      </c>
      <c r="U982" s="559">
        <v>0</v>
      </c>
      <c r="V982" s="559">
        <v>0</v>
      </c>
      <c r="W982" s="72"/>
      <c r="X982" s="73">
        <f t="shared" si="187"/>
        <v>0</v>
      </c>
      <c r="Y982" s="74">
        <f t="shared" si="186"/>
        <v>0</v>
      </c>
      <c r="Z982" s="646"/>
      <c r="AA982" s="673"/>
      <c r="AB982" s="672"/>
    </row>
    <row r="983" spans="1:28" s="7" customFormat="1" ht="13.9" customHeight="1" x14ac:dyDescent="0.2">
      <c r="A983" s="270">
        <v>43035</v>
      </c>
      <c r="B983" s="407">
        <v>0.46180555555555558</v>
      </c>
      <c r="C983" s="450">
        <v>0</v>
      </c>
      <c r="D983" s="263">
        <f>(MAX(K983:M983))/J983/1.44</f>
        <v>0.1984126984126984</v>
      </c>
      <c r="E983" s="264">
        <f>(MAX(T983:V983))/S983/1.44</f>
        <v>0.16770833333333335</v>
      </c>
      <c r="F983" s="181" t="s">
        <v>1909</v>
      </c>
      <c r="G983" s="69" t="s">
        <v>3136</v>
      </c>
      <c r="H983" s="240">
        <v>140</v>
      </c>
      <c r="I983" s="35" t="s">
        <v>685</v>
      </c>
      <c r="J983" s="34">
        <v>1000</v>
      </c>
      <c r="K983" s="367">
        <v>252</v>
      </c>
      <c r="L983" s="367">
        <v>285.71428571428572</v>
      </c>
      <c r="M983" s="367">
        <v>226.8</v>
      </c>
      <c r="N983" s="36" t="s">
        <v>4086</v>
      </c>
      <c r="O983" s="37">
        <f>(K983+L983+M983)/3</f>
        <v>254.83809523809524</v>
      </c>
      <c r="P983" s="38">
        <f>O983/J983/1.44</f>
        <v>0.1769708994708995</v>
      </c>
      <c r="Q983" s="77" t="s">
        <v>792</v>
      </c>
      <c r="R983" s="40" t="s">
        <v>686</v>
      </c>
      <c r="S983" s="34">
        <v>1000</v>
      </c>
      <c r="T983" s="367">
        <v>211.42857142857142</v>
      </c>
      <c r="U983" s="367">
        <v>241.5</v>
      </c>
      <c r="V983" s="367">
        <v>237.3</v>
      </c>
      <c r="W983" s="36" t="s">
        <v>3844</v>
      </c>
      <c r="X983" s="37">
        <f>(T983+U983+V983)/3</f>
        <v>230.0761904761905</v>
      </c>
      <c r="Y983" s="38">
        <f>X983/S983/1.44</f>
        <v>0.15977513227513232</v>
      </c>
      <c r="Z983" s="645" t="s">
        <v>792</v>
      </c>
      <c r="AA983" s="671">
        <f>P983+Y983</f>
        <v>0.33674603174603179</v>
      </c>
      <c r="AB983" s="671">
        <f t="shared" ref="AB983:AB1030" si="188">IF(AA983 &gt;1,0,(((J983+S983)*0.95)-((J983+S983)*0.95)*AA983)*0.7)</f>
        <v>882.12777777777774</v>
      </c>
    </row>
    <row r="984" spans="1:28" s="7" customFormat="1" ht="13.15" customHeight="1" x14ac:dyDescent="0.2">
      <c r="A984" s="265"/>
      <c r="B984" s="405"/>
      <c r="C984" s="448"/>
      <c r="D984" s="266"/>
      <c r="E984" s="266"/>
      <c r="F984" s="187"/>
      <c r="G984" s="22"/>
      <c r="H984" s="241">
        <v>140</v>
      </c>
      <c r="I984" s="22" t="s">
        <v>1141</v>
      </c>
      <c r="J984" s="34">
        <v>1000</v>
      </c>
      <c r="K984" s="371">
        <v>0</v>
      </c>
      <c r="L984" s="371">
        <v>0</v>
      </c>
      <c r="M984" s="371">
        <v>0</v>
      </c>
      <c r="N984" s="21"/>
      <c r="O984" s="25">
        <f>(K984+L984+M984)/3</f>
        <v>0</v>
      </c>
      <c r="P984" s="26">
        <f>O984/J984/1.44</f>
        <v>0</v>
      </c>
      <c r="Q984" s="30"/>
      <c r="R984" s="28" t="s">
        <v>1945</v>
      </c>
      <c r="S984" s="34">
        <v>1000</v>
      </c>
      <c r="T984" s="371">
        <v>0</v>
      </c>
      <c r="U984" s="371">
        <v>0</v>
      </c>
      <c r="V984" s="371">
        <v>0</v>
      </c>
      <c r="W984" s="21"/>
      <c r="X984" s="25"/>
      <c r="Y984" s="26"/>
      <c r="Z984" s="428"/>
      <c r="AA984" s="672"/>
      <c r="AB984" s="672"/>
    </row>
    <row r="985" spans="1:28" s="7" customFormat="1" ht="13.15" customHeight="1" x14ac:dyDescent="0.2">
      <c r="A985" s="265"/>
      <c r="B985" s="405"/>
      <c r="C985" s="448"/>
      <c r="D985" s="266"/>
      <c r="E985" s="266"/>
      <c r="F985" s="187"/>
      <c r="G985" s="22"/>
      <c r="H985" s="241">
        <v>140</v>
      </c>
      <c r="I985" s="22" t="s">
        <v>903</v>
      </c>
      <c r="J985" s="34">
        <v>1000</v>
      </c>
      <c r="K985" s="371">
        <v>0</v>
      </c>
      <c r="L985" s="371">
        <v>0</v>
      </c>
      <c r="M985" s="371">
        <v>0</v>
      </c>
      <c r="N985" s="21"/>
      <c r="O985" s="25">
        <f>(K985+L985+M985)/3</f>
        <v>0</v>
      </c>
      <c r="P985" s="26">
        <f>O985/J985/1.44</f>
        <v>0</v>
      </c>
      <c r="Q985" s="30"/>
      <c r="R985" s="28"/>
      <c r="S985" s="24"/>
      <c r="T985" s="371"/>
      <c r="U985" s="371"/>
      <c r="V985" s="371"/>
      <c r="W985" s="21"/>
      <c r="X985" s="25"/>
      <c r="Y985" s="26"/>
      <c r="Z985" s="428"/>
      <c r="AA985" s="672"/>
      <c r="AB985" s="672"/>
    </row>
    <row r="986" spans="1:28" s="7" customFormat="1" ht="13.9" customHeight="1" thickBot="1" x14ac:dyDescent="0.25">
      <c r="A986" s="267"/>
      <c r="B986" s="406"/>
      <c r="C986" s="449"/>
      <c r="D986" s="268"/>
      <c r="E986" s="269"/>
      <c r="F986" s="189"/>
      <c r="G986" s="76"/>
      <c r="H986" s="242">
        <v>140</v>
      </c>
      <c r="I986" s="76" t="s">
        <v>904</v>
      </c>
      <c r="J986" s="70">
        <v>1000</v>
      </c>
      <c r="K986" s="559">
        <v>0</v>
      </c>
      <c r="L986" s="559">
        <v>0</v>
      </c>
      <c r="M986" s="559">
        <v>0</v>
      </c>
      <c r="N986" s="72"/>
      <c r="O986" s="73">
        <f>(K986+L986+M986)/3</f>
        <v>0</v>
      </c>
      <c r="P986" s="74">
        <f>O986/J986/1.44</f>
        <v>0</v>
      </c>
      <c r="Q986" s="78"/>
      <c r="R986" s="75"/>
      <c r="S986" s="70"/>
      <c r="T986" s="559"/>
      <c r="U986" s="559"/>
      <c r="V986" s="559"/>
      <c r="W986" s="72"/>
      <c r="X986" s="73"/>
      <c r="Y986" s="74"/>
      <c r="Z986" s="646"/>
      <c r="AA986" s="674"/>
      <c r="AB986" s="674"/>
    </row>
    <row r="987" spans="1:28" s="7" customFormat="1" ht="13.9" customHeight="1" x14ac:dyDescent="0.2">
      <c r="A987" s="260">
        <v>43045</v>
      </c>
      <c r="B987" s="403">
        <v>0.86805555555555547</v>
      </c>
      <c r="C987" s="454">
        <v>-3</v>
      </c>
      <c r="D987" s="263">
        <f>(MAX(K987:M987))/J987/1.44</f>
        <v>0.35168388342991519</v>
      </c>
      <c r="E987" s="264">
        <f>(MAX(T987:V987))/S987/1.44</f>
        <v>0.33173763332493494</v>
      </c>
      <c r="F987" s="181" t="s">
        <v>1909</v>
      </c>
      <c r="G987" s="69" t="s">
        <v>3126</v>
      </c>
      <c r="H987" s="240">
        <v>141</v>
      </c>
      <c r="I987" s="35" t="s">
        <v>685</v>
      </c>
      <c r="J987" s="34">
        <v>630</v>
      </c>
      <c r="K987" s="367">
        <v>307.65000000000003</v>
      </c>
      <c r="L987" s="367">
        <v>319.04761904761904</v>
      </c>
      <c r="M987" s="367">
        <v>284.55</v>
      </c>
      <c r="N987" s="36" t="s">
        <v>4331</v>
      </c>
      <c r="O987" s="37">
        <f>(K987+L987+M987)/3</f>
        <v>303.74920634920636</v>
      </c>
      <c r="P987" s="38">
        <f>O987/J987/1.44</f>
        <v>0.3348205537358977</v>
      </c>
      <c r="Q987" s="39" t="s">
        <v>983</v>
      </c>
      <c r="R987" s="40" t="s">
        <v>686</v>
      </c>
      <c r="S987" s="34">
        <v>630</v>
      </c>
      <c r="T987" s="367">
        <v>300.95238095238096</v>
      </c>
      <c r="U987" s="367">
        <v>286.65000000000003</v>
      </c>
      <c r="V987" s="367">
        <v>278.25</v>
      </c>
      <c r="W987" s="36" t="s">
        <v>3846</v>
      </c>
      <c r="X987" s="37">
        <f t="shared" ref="X987:X1022" si="189">(T987+U987+V987)/3</f>
        <v>288.61746031746037</v>
      </c>
      <c r="Y987" s="38">
        <f t="shared" ref="Y987:Y1022" si="190">X987/S987/1.44</f>
        <v>0.31814093950337341</v>
      </c>
      <c r="Z987" s="653" t="s">
        <v>2390</v>
      </c>
      <c r="AA987" s="672">
        <f>P987+Y987</f>
        <v>0.65296149323927111</v>
      </c>
      <c r="AB987" s="672">
        <f t="shared" si="188"/>
        <v>290.78356481481472</v>
      </c>
    </row>
    <row r="988" spans="1:28" ht="13.15" customHeight="1" x14ac:dyDescent="0.2">
      <c r="A988" s="265"/>
      <c r="B988" s="405"/>
      <c r="C988" s="448"/>
      <c r="D988" s="266"/>
      <c r="E988" s="266"/>
      <c r="F988" s="182"/>
      <c r="G988" s="24"/>
      <c r="H988" s="241">
        <v>141</v>
      </c>
      <c r="I988" s="22" t="s">
        <v>2464</v>
      </c>
      <c r="J988" s="24">
        <v>630</v>
      </c>
      <c r="K988" s="371">
        <v>34.65</v>
      </c>
      <c r="L988" s="371">
        <v>34.285714285714285</v>
      </c>
      <c r="M988" s="371">
        <v>17.850000000000001</v>
      </c>
      <c r="N988" s="21"/>
      <c r="O988" s="25">
        <f t="shared" ref="O988:O1000" si="191">(K988+L988+M988)/3</f>
        <v>28.928571428571427</v>
      </c>
      <c r="P988" s="26">
        <f t="shared" ref="P988:P1000" si="192">O988/J988/1.44</f>
        <v>3.1887755102040817E-2</v>
      </c>
      <c r="Q988" s="26"/>
      <c r="R988" s="28" t="s">
        <v>2466</v>
      </c>
      <c r="S988" s="24">
        <v>630</v>
      </c>
      <c r="T988" s="371">
        <v>21.904761904761905</v>
      </c>
      <c r="U988" s="371">
        <v>16.8</v>
      </c>
      <c r="V988" s="371">
        <v>22.05</v>
      </c>
      <c r="W988" s="21"/>
      <c r="X988" s="25">
        <f t="shared" si="189"/>
        <v>20.251587301587303</v>
      </c>
      <c r="Y988" s="26">
        <f t="shared" si="190"/>
        <v>2.2323178242490416E-2</v>
      </c>
      <c r="Z988" s="428"/>
      <c r="AA988" s="673"/>
      <c r="AB988" s="672"/>
    </row>
    <row r="989" spans="1:28" ht="13.15" customHeight="1" x14ac:dyDescent="0.2">
      <c r="A989" s="265"/>
      <c r="B989" s="405"/>
      <c r="C989" s="448"/>
      <c r="D989" s="266"/>
      <c r="E989" s="266"/>
      <c r="F989" s="182"/>
      <c r="G989" s="24"/>
      <c r="H989" s="241">
        <v>141</v>
      </c>
      <c r="I989" s="22" t="s">
        <v>2150</v>
      </c>
      <c r="J989" s="24">
        <v>630</v>
      </c>
      <c r="K989" s="371">
        <v>48.300000000000004</v>
      </c>
      <c r="L989" s="371">
        <v>32.38095238095238</v>
      </c>
      <c r="M989" s="371">
        <v>69.3</v>
      </c>
      <c r="N989" s="21"/>
      <c r="O989" s="25">
        <f t="shared" si="191"/>
        <v>49.993650793650794</v>
      </c>
      <c r="P989" s="26">
        <f t="shared" si="192"/>
        <v>5.5107639763724424E-2</v>
      </c>
      <c r="Q989" s="26"/>
      <c r="R989" s="28" t="s">
        <v>2456</v>
      </c>
      <c r="S989" s="24">
        <v>630</v>
      </c>
      <c r="T989" s="371">
        <v>0</v>
      </c>
      <c r="U989" s="371">
        <v>0</v>
      </c>
      <c r="V989" s="371">
        <v>0</v>
      </c>
      <c r="W989" s="21"/>
      <c r="X989" s="25">
        <f t="shared" si="189"/>
        <v>0</v>
      </c>
      <c r="Y989" s="26">
        <f t="shared" si="190"/>
        <v>0</v>
      </c>
      <c r="Z989" s="428"/>
      <c r="AA989" s="673"/>
      <c r="AB989" s="672"/>
    </row>
    <row r="990" spans="1:28" ht="13.15" customHeight="1" x14ac:dyDescent="0.2">
      <c r="A990" s="265"/>
      <c r="B990" s="405"/>
      <c r="C990" s="448"/>
      <c r="D990" s="266"/>
      <c r="E990" s="266"/>
      <c r="F990" s="182"/>
      <c r="G990" s="24"/>
      <c r="H990" s="241">
        <v>141</v>
      </c>
      <c r="I990" s="22" t="s">
        <v>2449</v>
      </c>
      <c r="J990" s="24">
        <v>630</v>
      </c>
      <c r="K990" s="371">
        <v>42</v>
      </c>
      <c r="L990" s="371">
        <v>50.476190476190474</v>
      </c>
      <c r="M990" s="371">
        <v>49.35</v>
      </c>
      <c r="N990" s="21"/>
      <c r="O990" s="25">
        <f t="shared" si="191"/>
        <v>47.275396825396825</v>
      </c>
      <c r="P990" s="26">
        <f t="shared" si="192"/>
        <v>5.2111328070322781E-2</v>
      </c>
      <c r="Q990" s="26"/>
      <c r="R990" s="28" t="s">
        <v>2457</v>
      </c>
      <c r="S990" s="24">
        <v>630</v>
      </c>
      <c r="T990" s="371">
        <v>20.952380952380953</v>
      </c>
      <c r="U990" s="371">
        <v>42</v>
      </c>
      <c r="V990" s="371">
        <v>38.85</v>
      </c>
      <c r="W990" s="21"/>
      <c r="X990" s="25">
        <f t="shared" si="189"/>
        <v>33.934126984126983</v>
      </c>
      <c r="Y990" s="26">
        <f t="shared" si="190"/>
        <v>3.7405342795554436E-2</v>
      </c>
      <c r="Z990" s="428"/>
      <c r="AA990" s="673"/>
      <c r="AB990" s="672"/>
    </row>
    <row r="991" spans="1:28" ht="13.15" customHeight="1" x14ac:dyDescent="0.2">
      <c r="A991" s="265"/>
      <c r="B991" s="405"/>
      <c r="C991" s="448"/>
      <c r="D991" s="266"/>
      <c r="E991" s="266"/>
      <c r="F991" s="182"/>
      <c r="G991" s="24"/>
      <c r="H991" s="241">
        <v>141</v>
      </c>
      <c r="I991" s="22" t="s">
        <v>2450</v>
      </c>
      <c r="J991" s="24">
        <v>630</v>
      </c>
      <c r="K991" s="371">
        <v>29.400000000000002</v>
      </c>
      <c r="L991" s="371">
        <v>10.476190476190476</v>
      </c>
      <c r="M991" s="371">
        <v>12.600000000000001</v>
      </c>
      <c r="N991" s="21"/>
      <c r="O991" s="25">
        <f t="shared" si="191"/>
        <v>17.492063492063494</v>
      </c>
      <c r="P991" s="26">
        <f t="shared" si="192"/>
        <v>1.9281375101480924E-2</v>
      </c>
      <c r="Q991" s="26"/>
      <c r="R991" s="28" t="s">
        <v>2458</v>
      </c>
      <c r="S991" s="24">
        <v>630</v>
      </c>
      <c r="T991" s="371">
        <v>43.80952380952381</v>
      </c>
      <c r="U991" s="371">
        <v>39.9</v>
      </c>
      <c r="V991" s="371">
        <v>34.65</v>
      </c>
      <c r="W991" s="21"/>
      <c r="X991" s="25">
        <f t="shared" si="189"/>
        <v>39.453174603174602</v>
      </c>
      <c r="Y991" s="26">
        <f t="shared" si="190"/>
        <v>4.3488949077573412E-2</v>
      </c>
      <c r="Z991" s="428"/>
      <c r="AA991" s="673"/>
      <c r="AB991" s="672"/>
    </row>
    <row r="992" spans="1:28" ht="13.15" customHeight="1" x14ac:dyDescent="0.2">
      <c r="A992" s="265"/>
      <c r="B992" s="405"/>
      <c r="C992" s="448"/>
      <c r="D992" s="266"/>
      <c r="E992" s="266"/>
      <c r="F992" s="182"/>
      <c r="G992" s="24"/>
      <c r="H992" s="241">
        <v>141</v>
      </c>
      <c r="I992" s="22" t="s">
        <v>2451</v>
      </c>
      <c r="J992" s="24">
        <v>630</v>
      </c>
      <c r="K992" s="371">
        <v>42</v>
      </c>
      <c r="L992" s="371">
        <v>44.761904761904759</v>
      </c>
      <c r="M992" s="371">
        <v>32.550000000000004</v>
      </c>
      <c r="N992" s="21"/>
      <c r="O992" s="25">
        <f t="shared" si="191"/>
        <v>39.770634920634926</v>
      </c>
      <c r="P992" s="26">
        <f t="shared" si="192"/>
        <v>4.3838883289941497E-2</v>
      </c>
      <c r="Q992" s="26"/>
      <c r="R992" s="28" t="s">
        <v>865</v>
      </c>
      <c r="S992" s="24">
        <v>630</v>
      </c>
      <c r="T992" s="371">
        <v>33.333333333333329</v>
      </c>
      <c r="U992" s="371">
        <v>37.800000000000004</v>
      </c>
      <c r="V992" s="371">
        <v>38.85</v>
      </c>
      <c r="W992" s="21"/>
      <c r="X992" s="25">
        <f t="shared" si="189"/>
        <v>36.661111111111104</v>
      </c>
      <c r="Y992" s="26">
        <f t="shared" si="190"/>
        <v>4.0411277679796194E-2</v>
      </c>
      <c r="Z992" s="428"/>
      <c r="AA992" s="673"/>
      <c r="AB992" s="672"/>
    </row>
    <row r="993" spans="1:28" ht="13.15" customHeight="1" x14ac:dyDescent="0.2">
      <c r="A993" s="265"/>
      <c r="B993" s="405"/>
      <c r="C993" s="448"/>
      <c r="D993" s="266"/>
      <c r="E993" s="266"/>
      <c r="F993" s="182"/>
      <c r="G993" s="24"/>
      <c r="H993" s="241">
        <v>141</v>
      </c>
      <c r="I993" s="22" t="s">
        <v>2452</v>
      </c>
      <c r="J993" s="24">
        <v>630</v>
      </c>
      <c r="K993" s="371">
        <v>13.65</v>
      </c>
      <c r="L993" s="371">
        <v>16.19047619047619</v>
      </c>
      <c r="M993" s="371">
        <v>16.8</v>
      </c>
      <c r="N993" s="21"/>
      <c r="O993" s="25">
        <f t="shared" si="191"/>
        <v>15.546825396825398</v>
      </c>
      <c r="P993" s="26">
        <f t="shared" si="192"/>
        <v>1.7137153215195544E-2</v>
      </c>
      <c r="Q993" s="26"/>
      <c r="R993" s="28" t="s">
        <v>2459</v>
      </c>
      <c r="S993" s="24">
        <v>630</v>
      </c>
      <c r="T993" s="371">
        <v>73.333333333333329</v>
      </c>
      <c r="U993" s="371">
        <v>59.85</v>
      </c>
      <c r="V993" s="371">
        <v>42</v>
      </c>
      <c r="W993" s="21"/>
      <c r="X993" s="25">
        <f t="shared" si="189"/>
        <v>58.394444444444446</v>
      </c>
      <c r="Y993" s="26">
        <f t="shared" si="190"/>
        <v>6.4367773858514596E-2</v>
      </c>
      <c r="Z993" s="428"/>
      <c r="AA993" s="673"/>
      <c r="AB993" s="672"/>
    </row>
    <row r="994" spans="1:28" ht="13.15" customHeight="1" x14ac:dyDescent="0.2">
      <c r="A994" s="265"/>
      <c r="B994" s="405"/>
      <c r="C994" s="448"/>
      <c r="D994" s="266"/>
      <c r="E994" s="266"/>
      <c r="F994" s="182"/>
      <c r="G994" s="24"/>
      <c r="H994" s="241">
        <v>141</v>
      </c>
      <c r="I994" s="22" t="s">
        <v>4332</v>
      </c>
      <c r="J994" s="24">
        <v>630</v>
      </c>
      <c r="K994" s="371">
        <v>29.400000000000002</v>
      </c>
      <c r="L994" s="371">
        <v>40</v>
      </c>
      <c r="M994" s="371">
        <v>14.700000000000001</v>
      </c>
      <c r="N994" s="21"/>
      <c r="O994" s="25">
        <f t="shared" si="191"/>
        <v>28.033333333333335</v>
      </c>
      <c r="P994" s="26">
        <f t="shared" si="192"/>
        <v>3.0900940623162849E-2</v>
      </c>
      <c r="Q994" s="26"/>
      <c r="R994" s="28" t="s">
        <v>2467</v>
      </c>
      <c r="S994" s="24">
        <v>630</v>
      </c>
      <c r="T994" s="371">
        <v>20.952380952380953</v>
      </c>
      <c r="U994" s="371">
        <v>9.4500000000000011</v>
      </c>
      <c r="V994" s="371">
        <v>28.35</v>
      </c>
      <c r="W994" s="21"/>
      <c r="X994" s="25">
        <f t="shared" si="189"/>
        <v>19.584126984126986</v>
      </c>
      <c r="Y994" s="26">
        <f t="shared" si="190"/>
        <v>2.1587441560986537E-2</v>
      </c>
      <c r="Z994" s="428"/>
      <c r="AA994" s="673"/>
      <c r="AB994" s="672"/>
    </row>
    <row r="995" spans="1:28" ht="13.15" customHeight="1" x14ac:dyDescent="0.2">
      <c r="A995" s="265"/>
      <c r="B995" s="405"/>
      <c r="C995" s="448"/>
      <c r="D995" s="266"/>
      <c r="E995" s="266"/>
      <c r="F995" s="182"/>
      <c r="G995" s="24"/>
      <c r="H995" s="241">
        <v>141</v>
      </c>
      <c r="I995" s="22" t="s">
        <v>2465</v>
      </c>
      <c r="J995" s="24">
        <v>630</v>
      </c>
      <c r="K995" s="371">
        <v>17.850000000000001</v>
      </c>
      <c r="L995" s="371">
        <v>20.952380952380953</v>
      </c>
      <c r="M995" s="371">
        <v>14.700000000000001</v>
      </c>
      <c r="N995" s="21"/>
      <c r="O995" s="25">
        <f t="shared" si="191"/>
        <v>17.834126984126986</v>
      </c>
      <c r="P995" s="26">
        <f t="shared" si="192"/>
        <v>1.9658429215307523E-2</v>
      </c>
      <c r="Q995" s="26"/>
      <c r="R995" s="28" t="s">
        <v>2460</v>
      </c>
      <c r="S995" s="24">
        <v>630</v>
      </c>
      <c r="T995" s="371">
        <v>48.571428571428569</v>
      </c>
      <c r="U995" s="371">
        <v>28.35</v>
      </c>
      <c r="V995" s="371">
        <v>24.150000000000002</v>
      </c>
      <c r="W995" s="21"/>
      <c r="X995" s="25">
        <f t="shared" si="189"/>
        <v>33.690476190476197</v>
      </c>
      <c r="Y995" s="26">
        <f t="shared" si="190"/>
        <v>3.7136768287561947E-2</v>
      </c>
      <c r="Z995" s="428"/>
      <c r="AA995" s="673"/>
      <c r="AB995" s="672"/>
    </row>
    <row r="996" spans="1:28" ht="13.15" customHeight="1" x14ac:dyDescent="0.2">
      <c r="A996" s="265"/>
      <c r="B996" s="405"/>
      <c r="C996" s="448"/>
      <c r="D996" s="266"/>
      <c r="E996" s="266"/>
      <c r="F996" s="182"/>
      <c r="G996" s="24"/>
      <c r="H996" s="241">
        <v>141</v>
      </c>
      <c r="I996" s="22" t="s">
        <v>206</v>
      </c>
      <c r="J996" s="24">
        <v>630</v>
      </c>
      <c r="K996" s="371">
        <v>0</v>
      </c>
      <c r="L996" s="371">
        <v>0</v>
      </c>
      <c r="M996" s="371">
        <v>0</v>
      </c>
      <c r="N996" s="21"/>
      <c r="O996" s="25">
        <f t="shared" si="191"/>
        <v>0</v>
      </c>
      <c r="P996" s="26">
        <f t="shared" si="192"/>
        <v>0</v>
      </c>
      <c r="Q996" s="26"/>
      <c r="R996" s="28" t="s">
        <v>67</v>
      </c>
      <c r="S996" s="24">
        <v>630</v>
      </c>
      <c r="T996" s="371">
        <v>0</v>
      </c>
      <c r="U996" s="371">
        <v>0</v>
      </c>
      <c r="V996" s="371">
        <v>11.55</v>
      </c>
      <c r="W996" s="21"/>
      <c r="X996" s="25">
        <f t="shared" si="189"/>
        <v>3.85</v>
      </c>
      <c r="Y996" s="26">
        <f t="shared" si="190"/>
        <v>4.2438271604938278E-3</v>
      </c>
      <c r="Z996" s="428"/>
      <c r="AA996" s="673"/>
      <c r="AB996" s="672"/>
    </row>
    <row r="997" spans="1:28" ht="13.15" customHeight="1" x14ac:dyDescent="0.2">
      <c r="A997" s="265"/>
      <c r="B997" s="405"/>
      <c r="C997" s="448"/>
      <c r="D997" s="266"/>
      <c r="E997" s="266"/>
      <c r="F997" s="182"/>
      <c r="G997" s="24"/>
      <c r="H997" s="241">
        <v>141</v>
      </c>
      <c r="I997" s="22" t="s">
        <v>2453</v>
      </c>
      <c r="J997" s="24">
        <v>630</v>
      </c>
      <c r="K997" s="371">
        <v>9.4500000000000011</v>
      </c>
      <c r="L997" s="371">
        <v>16.19047619047619</v>
      </c>
      <c r="M997" s="371">
        <v>22.05</v>
      </c>
      <c r="N997" s="21"/>
      <c r="O997" s="25">
        <f t="shared" si="191"/>
        <v>15.896825396825397</v>
      </c>
      <c r="P997" s="26">
        <f t="shared" si="192"/>
        <v>1.7522955684331345E-2</v>
      </c>
      <c r="Q997" s="26"/>
      <c r="R997" s="28" t="s">
        <v>2461</v>
      </c>
      <c r="S997" s="24">
        <v>630</v>
      </c>
      <c r="T997" s="371">
        <v>0</v>
      </c>
      <c r="U997" s="371">
        <v>0</v>
      </c>
      <c r="V997" s="371">
        <v>0</v>
      </c>
      <c r="W997" s="21"/>
      <c r="X997" s="25">
        <f t="shared" si="189"/>
        <v>0</v>
      </c>
      <c r="Y997" s="26">
        <f t="shared" si="190"/>
        <v>0</v>
      </c>
      <c r="Z997" s="428"/>
      <c r="AA997" s="673"/>
      <c r="AB997" s="672"/>
    </row>
    <row r="998" spans="1:28" ht="13.15" customHeight="1" x14ac:dyDescent="0.2">
      <c r="A998" s="265"/>
      <c r="B998" s="405"/>
      <c r="C998" s="448"/>
      <c r="D998" s="266"/>
      <c r="E998" s="266"/>
      <c r="F998" s="182"/>
      <c r="G998" s="24"/>
      <c r="H998" s="241">
        <v>141</v>
      </c>
      <c r="I998" s="22" t="s">
        <v>2454</v>
      </c>
      <c r="J998" s="24">
        <v>630</v>
      </c>
      <c r="K998" s="371">
        <v>35.700000000000003</v>
      </c>
      <c r="L998" s="371">
        <v>17.142857142857142</v>
      </c>
      <c r="M998" s="371">
        <v>15.75</v>
      </c>
      <c r="N998" s="21"/>
      <c r="O998" s="25">
        <f t="shared" si="191"/>
        <v>22.864285714285714</v>
      </c>
      <c r="P998" s="26">
        <f t="shared" si="192"/>
        <v>2.5203136810279667E-2</v>
      </c>
      <c r="Q998" s="26"/>
      <c r="R998" s="28" t="s">
        <v>2462</v>
      </c>
      <c r="S998" s="24">
        <v>630</v>
      </c>
      <c r="T998" s="371">
        <v>17.142857142857142</v>
      </c>
      <c r="U998" s="371">
        <v>21</v>
      </c>
      <c r="V998" s="371">
        <v>16.8</v>
      </c>
      <c r="W998" s="21"/>
      <c r="X998" s="25">
        <f t="shared" si="189"/>
        <v>18.314285714285713</v>
      </c>
      <c r="Y998" s="26">
        <f t="shared" si="190"/>
        <v>2.0187704711514234E-2</v>
      </c>
      <c r="Z998" s="428"/>
      <c r="AA998" s="673"/>
      <c r="AB998" s="672"/>
    </row>
    <row r="999" spans="1:28" ht="13.15" customHeight="1" x14ac:dyDescent="0.2">
      <c r="A999" s="265"/>
      <c r="B999" s="405"/>
      <c r="C999" s="448"/>
      <c r="D999" s="266"/>
      <c r="E999" s="266"/>
      <c r="F999" s="182"/>
      <c r="G999" s="24"/>
      <c r="H999" s="241">
        <v>141</v>
      </c>
      <c r="I999" s="23" t="s">
        <v>2455</v>
      </c>
      <c r="J999" s="24">
        <v>630</v>
      </c>
      <c r="K999" s="371">
        <v>4.2</v>
      </c>
      <c r="L999" s="371">
        <v>8.5714285714285712</v>
      </c>
      <c r="M999" s="371">
        <v>2.1</v>
      </c>
      <c r="N999" s="21"/>
      <c r="O999" s="25">
        <f t="shared" si="191"/>
        <v>4.9571428571428573</v>
      </c>
      <c r="P999" s="26">
        <f t="shared" si="192"/>
        <v>5.4642227261274883E-3</v>
      </c>
      <c r="Q999" s="26"/>
      <c r="R999" s="33" t="s">
        <v>2463</v>
      </c>
      <c r="S999" s="24">
        <v>630</v>
      </c>
      <c r="T999" s="371">
        <v>0</v>
      </c>
      <c r="U999" s="371">
        <v>0</v>
      </c>
      <c r="V999" s="371">
        <v>0</v>
      </c>
      <c r="W999" s="21"/>
      <c r="X999" s="25">
        <f t="shared" si="189"/>
        <v>0</v>
      </c>
      <c r="Y999" s="26">
        <f t="shared" si="190"/>
        <v>0</v>
      </c>
      <c r="Z999" s="428"/>
      <c r="AA999" s="673"/>
      <c r="AB999" s="672"/>
    </row>
    <row r="1000" spans="1:28" ht="13.15" customHeight="1" x14ac:dyDescent="0.2">
      <c r="A1000" s="265"/>
      <c r="B1000" s="405"/>
      <c r="C1000" s="448"/>
      <c r="D1000" s="266"/>
      <c r="E1000" s="266"/>
      <c r="F1000" s="182"/>
      <c r="G1000" s="24"/>
      <c r="H1000" s="241">
        <v>141</v>
      </c>
      <c r="I1000" s="22" t="s">
        <v>2151</v>
      </c>
      <c r="J1000" s="24">
        <v>630</v>
      </c>
      <c r="K1000" s="371">
        <v>1.05</v>
      </c>
      <c r="L1000" s="371">
        <v>27.619047619047617</v>
      </c>
      <c r="M1000" s="371">
        <v>23.1</v>
      </c>
      <c r="N1000" s="21"/>
      <c r="O1000" s="25">
        <f t="shared" si="191"/>
        <v>17.256349206349206</v>
      </c>
      <c r="P1000" s="26">
        <f t="shared" si="192"/>
        <v>1.9021548948797627E-2</v>
      </c>
      <c r="Q1000" s="26"/>
      <c r="R1000" s="28" t="s">
        <v>1214</v>
      </c>
      <c r="S1000" s="24">
        <v>630</v>
      </c>
      <c r="T1000" s="371">
        <v>12.38095238095238</v>
      </c>
      <c r="U1000" s="371">
        <v>26.25</v>
      </c>
      <c r="V1000" s="371">
        <v>13.65</v>
      </c>
      <c r="W1000" s="21"/>
      <c r="X1000" s="25">
        <f t="shared" si="189"/>
        <v>17.426984126984127</v>
      </c>
      <c r="Y1000" s="26">
        <f t="shared" si="190"/>
        <v>1.9209638587945468E-2</v>
      </c>
      <c r="Z1000" s="428"/>
      <c r="AA1000" s="673"/>
      <c r="AB1000" s="672"/>
    </row>
    <row r="1001" spans="1:28" ht="13.15" customHeight="1" x14ac:dyDescent="0.2">
      <c r="A1001" s="265"/>
      <c r="B1001" s="405"/>
      <c r="C1001" s="448"/>
      <c r="D1001" s="266"/>
      <c r="E1001" s="266"/>
      <c r="F1001" s="182"/>
      <c r="G1001" s="24"/>
      <c r="H1001" s="241">
        <v>141</v>
      </c>
      <c r="I1001" s="22"/>
      <c r="J1001" s="24"/>
      <c r="K1001" s="371"/>
      <c r="L1001" s="371"/>
      <c r="M1001" s="371"/>
      <c r="N1001" s="21"/>
      <c r="O1001" s="25"/>
      <c r="P1001" s="26"/>
      <c r="Q1001" s="26"/>
      <c r="R1001" s="28" t="s">
        <v>1215</v>
      </c>
      <c r="S1001" s="24">
        <v>630</v>
      </c>
      <c r="T1001" s="371">
        <v>0</v>
      </c>
      <c r="U1001" s="371">
        <v>0</v>
      </c>
      <c r="V1001" s="371">
        <v>0</v>
      </c>
      <c r="W1001" s="21"/>
      <c r="X1001" s="25">
        <f t="shared" si="189"/>
        <v>0</v>
      </c>
      <c r="Y1001" s="26">
        <f t="shared" si="190"/>
        <v>0</v>
      </c>
      <c r="Z1001" s="428"/>
      <c r="AA1001" s="673"/>
      <c r="AB1001" s="672"/>
    </row>
    <row r="1002" spans="1:28" ht="14.25" customHeight="1" x14ac:dyDescent="0.2">
      <c r="A1002" s="265"/>
      <c r="B1002" s="405"/>
      <c r="C1002" s="448"/>
      <c r="D1002" s="266"/>
      <c r="E1002" s="266"/>
      <c r="F1002" s="182"/>
      <c r="G1002" s="24"/>
      <c r="H1002" s="241">
        <v>141</v>
      </c>
      <c r="I1002" s="22"/>
      <c r="J1002" s="24"/>
      <c r="K1002" s="371"/>
      <c r="L1002" s="371"/>
      <c r="M1002" s="371"/>
      <c r="N1002" s="21"/>
      <c r="O1002" s="25"/>
      <c r="P1002" s="26"/>
      <c r="Q1002" s="26"/>
      <c r="R1002" s="28" t="s">
        <v>4333</v>
      </c>
      <c r="S1002" s="24">
        <v>630</v>
      </c>
      <c r="T1002" s="371">
        <v>6.6666666666666661</v>
      </c>
      <c r="U1002" s="371">
        <v>5.25</v>
      </c>
      <c r="V1002" s="371">
        <v>7.3500000000000005</v>
      </c>
      <c r="W1002" s="21"/>
      <c r="X1002" s="25">
        <f t="shared" si="189"/>
        <v>6.4222222222222216</v>
      </c>
      <c r="Y1002" s="26">
        <f t="shared" si="190"/>
        <v>7.0791691162061529E-3</v>
      </c>
      <c r="Z1002" s="428"/>
      <c r="AA1002" s="673"/>
      <c r="AB1002" s="672"/>
    </row>
    <row r="1003" spans="1:28" ht="13.15" customHeight="1" x14ac:dyDescent="0.2">
      <c r="A1003" s="265"/>
      <c r="B1003" s="405"/>
      <c r="C1003" s="448"/>
      <c r="D1003" s="266"/>
      <c r="E1003" s="266"/>
      <c r="F1003" s="186"/>
      <c r="G1003" s="121"/>
      <c r="H1003" s="244">
        <v>141</v>
      </c>
      <c r="I1003" s="128"/>
      <c r="J1003" s="121"/>
      <c r="K1003" s="548"/>
      <c r="L1003" s="548"/>
      <c r="M1003" s="548"/>
      <c r="N1003" s="123"/>
      <c r="O1003" s="124"/>
      <c r="P1003" s="125"/>
      <c r="Q1003" s="125"/>
      <c r="R1003" s="126" t="s">
        <v>418</v>
      </c>
      <c r="S1003" s="121">
        <v>630</v>
      </c>
      <c r="T1003" s="548">
        <v>1.9047619047619047</v>
      </c>
      <c r="U1003" s="548">
        <v>0</v>
      </c>
      <c r="V1003" s="548">
        <v>0</v>
      </c>
      <c r="W1003" s="123"/>
      <c r="X1003" s="124">
        <f t="shared" si="189"/>
        <v>0.63492063492063489</v>
      </c>
      <c r="Y1003" s="125">
        <f t="shared" si="190"/>
        <v>6.9986842473614955E-4</v>
      </c>
      <c r="Z1003" s="634"/>
      <c r="AA1003" s="673"/>
      <c r="AB1003" s="672"/>
    </row>
    <row r="1004" spans="1:28" ht="13.15" customHeight="1" x14ac:dyDescent="0.2">
      <c r="A1004" s="265"/>
      <c r="B1004" s="405"/>
      <c r="C1004" s="448"/>
      <c r="D1004" s="266"/>
      <c r="E1004" s="266"/>
      <c r="F1004" s="186"/>
      <c r="G1004" s="121"/>
      <c r="H1004" s="244">
        <v>141</v>
      </c>
      <c r="I1004" s="128"/>
      <c r="J1004" s="121"/>
      <c r="K1004" s="548"/>
      <c r="L1004" s="548"/>
      <c r="M1004" s="548"/>
      <c r="N1004" s="123"/>
      <c r="O1004" s="124"/>
      <c r="P1004" s="125"/>
      <c r="Q1004" s="125"/>
      <c r="R1004" s="126" t="s">
        <v>2468</v>
      </c>
      <c r="S1004" s="121">
        <v>630</v>
      </c>
      <c r="T1004" s="548">
        <v>0</v>
      </c>
      <c r="U1004" s="548">
        <v>0</v>
      </c>
      <c r="V1004" s="548">
        <v>0</v>
      </c>
      <c r="W1004" s="123"/>
      <c r="X1004" s="124">
        <f t="shared" si="189"/>
        <v>0</v>
      </c>
      <c r="Y1004" s="125">
        <f t="shared" si="190"/>
        <v>0</v>
      </c>
      <c r="Z1004" s="634"/>
      <c r="AA1004" s="673"/>
      <c r="AB1004" s="672"/>
    </row>
    <row r="1005" spans="1:28" ht="15" customHeight="1" thickBot="1" x14ac:dyDescent="0.25">
      <c r="A1005" s="267"/>
      <c r="B1005" s="406"/>
      <c r="C1005" s="449"/>
      <c r="D1005" s="268"/>
      <c r="E1005" s="269"/>
      <c r="F1005" s="184"/>
      <c r="G1005" s="70"/>
      <c r="H1005" s="242">
        <v>141</v>
      </c>
      <c r="I1005" s="76"/>
      <c r="J1005" s="70"/>
      <c r="K1005" s="559"/>
      <c r="L1005" s="559"/>
      <c r="M1005" s="559"/>
      <c r="N1005" s="72"/>
      <c r="O1005" s="73"/>
      <c r="P1005" s="74"/>
      <c r="Q1005" s="74"/>
      <c r="R1005" s="75" t="s">
        <v>2060</v>
      </c>
      <c r="S1005" s="70">
        <v>630</v>
      </c>
      <c r="T1005" s="559">
        <v>0</v>
      </c>
      <c r="U1005" s="559">
        <v>0</v>
      </c>
      <c r="V1005" s="559">
        <v>0</v>
      </c>
      <c r="W1005" s="72"/>
      <c r="X1005" s="73">
        <f t="shared" si="189"/>
        <v>0</v>
      </c>
      <c r="Y1005" s="74">
        <f t="shared" si="190"/>
        <v>0</v>
      </c>
      <c r="Z1005" s="646"/>
      <c r="AA1005" s="673"/>
      <c r="AB1005" s="672"/>
    </row>
    <row r="1006" spans="1:28" s="7" customFormat="1" ht="13.9" customHeight="1" x14ac:dyDescent="0.2">
      <c r="A1006" s="260">
        <v>43046</v>
      </c>
      <c r="B1006" s="403">
        <v>0.78125</v>
      </c>
      <c r="C1006" s="454">
        <v>0</v>
      </c>
      <c r="D1006" s="263">
        <f>(MAX(K1006:M1006))/J1006/1.44</f>
        <v>0.14401041666666667</v>
      </c>
      <c r="E1006" s="264">
        <f>(MAX(T1006:V1006))/S1006/1.44</f>
        <v>0.77838541666666672</v>
      </c>
      <c r="F1006" s="181" t="s">
        <v>567</v>
      </c>
      <c r="G1006" s="69" t="s">
        <v>3136</v>
      </c>
      <c r="H1006" s="240">
        <v>142</v>
      </c>
      <c r="I1006" s="35" t="s">
        <v>685</v>
      </c>
      <c r="J1006" s="34">
        <v>400</v>
      </c>
      <c r="K1006" s="367">
        <v>82.95</v>
      </c>
      <c r="L1006" s="367">
        <v>19.047619047619047</v>
      </c>
      <c r="M1006" s="367">
        <v>36.75</v>
      </c>
      <c r="N1006" s="36" t="s">
        <v>4141</v>
      </c>
      <c r="O1006" s="37">
        <f t="shared" ref="O1006:O1484" si="193">(K1006+L1006+M1006)/3</f>
        <v>46.249206349206354</v>
      </c>
      <c r="P1006" s="38">
        <f t="shared" ref="P1006:P1484" si="194">O1006/J1006/1.44</f>
        <v>8.0293761022927693E-2</v>
      </c>
      <c r="Q1006" s="77" t="s">
        <v>495</v>
      </c>
      <c r="R1006" s="40" t="s">
        <v>686</v>
      </c>
      <c r="S1006" s="34">
        <v>400</v>
      </c>
      <c r="T1006" s="367">
        <v>361.90476190476187</v>
      </c>
      <c r="U1006" s="367">
        <v>426.3</v>
      </c>
      <c r="V1006" s="367">
        <v>448.35</v>
      </c>
      <c r="W1006" s="36" t="s">
        <v>3873</v>
      </c>
      <c r="X1006" s="37">
        <f t="shared" si="189"/>
        <v>412.18492063492067</v>
      </c>
      <c r="Y1006" s="38">
        <f t="shared" si="190"/>
        <v>0.7155988205467374</v>
      </c>
      <c r="Z1006" s="645" t="s">
        <v>495</v>
      </c>
      <c r="AA1006" s="671">
        <f>P1006+Y1006</f>
        <v>0.79589258156966514</v>
      </c>
      <c r="AB1006" s="671">
        <f t="shared" si="188"/>
        <v>108.58514660493812</v>
      </c>
    </row>
    <row r="1007" spans="1:28" ht="13.15" customHeight="1" x14ac:dyDescent="0.2">
      <c r="A1007" s="265"/>
      <c r="B1007" s="405"/>
      <c r="C1007" s="448"/>
      <c r="D1007" s="266"/>
      <c r="E1007" s="266"/>
      <c r="F1007" s="182"/>
      <c r="G1007" s="24"/>
      <c r="H1007" s="241">
        <v>142</v>
      </c>
      <c r="I1007" s="22" t="s">
        <v>207</v>
      </c>
      <c r="J1007" s="24">
        <v>400</v>
      </c>
      <c r="K1007" s="371">
        <v>0</v>
      </c>
      <c r="L1007" s="371">
        <v>3.8095238095238093</v>
      </c>
      <c r="M1007" s="371">
        <v>1.05</v>
      </c>
      <c r="N1007" s="21"/>
      <c r="O1007" s="25">
        <f t="shared" si="193"/>
        <v>1.6198412698412696</v>
      </c>
      <c r="P1007" s="26">
        <f t="shared" si="194"/>
        <v>2.81222442680776E-3</v>
      </c>
      <c r="Q1007" s="26"/>
      <c r="R1007" s="33" t="s">
        <v>1084</v>
      </c>
      <c r="S1007" s="24">
        <v>400</v>
      </c>
      <c r="T1007" s="371">
        <v>20</v>
      </c>
      <c r="U1007" s="371">
        <v>25.200000000000003</v>
      </c>
      <c r="V1007" s="371">
        <v>15.75</v>
      </c>
      <c r="W1007" s="21"/>
      <c r="X1007" s="25">
        <f t="shared" si="189"/>
        <v>20.316666666666666</v>
      </c>
      <c r="Y1007" s="26">
        <f t="shared" si="190"/>
        <v>3.5271990740740743E-2</v>
      </c>
      <c r="Z1007" s="428"/>
      <c r="AA1007" s="673"/>
      <c r="AB1007" s="672"/>
    </row>
    <row r="1008" spans="1:28" ht="13.15" customHeight="1" x14ac:dyDescent="0.2">
      <c r="A1008" s="265"/>
      <c r="B1008" s="405"/>
      <c r="C1008" s="448"/>
      <c r="D1008" s="266"/>
      <c r="E1008" s="266"/>
      <c r="F1008" s="182"/>
      <c r="G1008" s="24"/>
      <c r="H1008" s="241">
        <v>142</v>
      </c>
      <c r="I1008" s="22" t="s">
        <v>1712</v>
      </c>
      <c r="J1008" s="24">
        <v>400</v>
      </c>
      <c r="K1008" s="371">
        <v>4.2</v>
      </c>
      <c r="L1008" s="371">
        <v>3.8095238095238093</v>
      </c>
      <c r="M1008" s="371">
        <v>4.2</v>
      </c>
      <c r="N1008" s="21"/>
      <c r="O1008" s="25">
        <f t="shared" si="193"/>
        <v>4.0698412698412696</v>
      </c>
      <c r="P1008" s="26">
        <f t="shared" si="194"/>
        <v>7.0656966490299823E-3</v>
      </c>
      <c r="Q1008" s="26"/>
      <c r="R1008" s="28" t="s">
        <v>2219</v>
      </c>
      <c r="S1008" s="24">
        <v>400</v>
      </c>
      <c r="T1008" s="371">
        <v>16.19047619047619</v>
      </c>
      <c r="U1008" s="371">
        <v>14.700000000000001</v>
      </c>
      <c r="V1008" s="371">
        <v>11.55</v>
      </c>
      <c r="W1008" s="21"/>
      <c r="X1008" s="25">
        <f t="shared" si="189"/>
        <v>14.146825396825397</v>
      </c>
      <c r="Y1008" s="26">
        <f t="shared" si="190"/>
        <v>2.4560460758377426E-2</v>
      </c>
      <c r="Z1008" s="428"/>
      <c r="AA1008" s="673"/>
      <c r="AB1008" s="672"/>
    </row>
    <row r="1009" spans="1:28" ht="13.15" customHeight="1" x14ac:dyDescent="0.2">
      <c r="A1009" s="265"/>
      <c r="B1009" s="405"/>
      <c r="C1009" s="448"/>
      <c r="D1009" s="266"/>
      <c r="E1009" s="266"/>
      <c r="F1009" s="182"/>
      <c r="G1009" s="24"/>
      <c r="H1009" s="241">
        <v>142</v>
      </c>
      <c r="I1009" s="22" t="s">
        <v>2963</v>
      </c>
      <c r="J1009" s="24">
        <v>400</v>
      </c>
      <c r="K1009" s="371">
        <v>2.1</v>
      </c>
      <c r="L1009" s="371">
        <v>0</v>
      </c>
      <c r="M1009" s="371">
        <v>0</v>
      </c>
      <c r="N1009" s="21"/>
      <c r="O1009" s="25">
        <f t="shared" si="193"/>
        <v>0.70000000000000007</v>
      </c>
      <c r="P1009" s="26">
        <f t="shared" si="194"/>
        <v>1.215277777777778E-3</v>
      </c>
      <c r="Q1009" s="26"/>
      <c r="R1009" s="28" t="s">
        <v>1161</v>
      </c>
      <c r="S1009" s="24">
        <v>400</v>
      </c>
      <c r="T1009" s="371">
        <v>7.6190476190476186</v>
      </c>
      <c r="U1009" s="371">
        <v>1.05</v>
      </c>
      <c r="V1009" s="371">
        <v>5.25</v>
      </c>
      <c r="W1009" s="21"/>
      <c r="X1009" s="25">
        <f t="shared" si="189"/>
        <v>4.6396825396825401</v>
      </c>
      <c r="Y1009" s="26">
        <f t="shared" si="190"/>
        <v>8.0550044091710765E-3</v>
      </c>
      <c r="Z1009" s="428"/>
      <c r="AA1009" s="673"/>
      <c r="AB1009" s="672"/>
    </row>
    <row r="1010" spans="1:28" ht="13.15" customHeight="1" x14ac:dyDescent="0.2">
      <c r="A1010" s="265"/>
      <c r="B1010" s="405"/>
      <c r="C1010" s="448"/>
      <c r="D1010" s="266"/>
      <c r="E1010" s="266"/>
      <c r="F1010" s="182"/>
      <c r="G1010" s="24"/>
      <c r="H1010" s="241">
        <v>142</v>
      </c>
      <c r="I1010" s="22" t="s">
        <v>1652</v>
      </c>
      <c r="J1010" s="24">
        <v>400</v>
      </c>
      <c r="K1010" s="371">
        <v>5.25</v>
      </c>
      <c r="L1010" s="371">
        <v>0</v>
      </c>
      <c r="M1010" s="371">
        <v>1.05</v>
      </c>
      <c r="N1010" s="21"/>
      <c r="O1010" s="25">
        <f t="shared" si="193"/>
        <v>2.1</v>
      </c>
      <c r="P1010" s="26">
        <f t="shared" si="194"/>
        <v>3.6458333333333338E-3</v>
      </c>
      <c r="Q1010" s="26"/>
      <c r="R1010" s="28" t="s">
        <v>2965</v>
      </c>
      <c r="S1010" s="24">
        <v>400</v>
      </c>
      <c r="T1010" s="371">
        <v>4.7619047619047619</v>
      </c>
      <c r="U1010" s="371">
        <v>8.4</v>
      </c>
      <c r="V1010" s="371">
        <v>15.75</v>
      </c>
      <c r="W1010" s="21"/>
      <c r="X1010" s="25">
        <f t="shared" si="189"/>
        <v>9.6373015873015877</v>
      </c>
      <c r="Y1010" s="26">
        <f t="shared" si="190"/>
        <v>1.6731426366843036E-2</v>
      </c>
      <c r="Z1010" s="428"/>
      <c r="AA1010" s="673"/>
      <c r="AB1010" s="672"/>
    </row>
    <row r="1011" spans="1:28" ht="13.15" customHeight="1" x14ac:dyDescent="0.2">
      <c r="A1011" s="265"/>
      <c r="B1011" s="405"/>
      <c r="C1011" s="448"/>
      <c r="D1011" s="266"/>
      <c r="E1011" s="266"/>
      <c r="F1011" s="182"/>
      <c r="G1011" s="24"/>
      <c r="H1011" s="241">
        <v>142</v>
      </c>
      <c r="I1011" s="22" t="s">
        <v>1081</v>
      </c>
      <c r="J1011" s="24">
        <v>400</v>
      </c>
      <c r="K1011" s="371">
        <v>16.8</v>
      </c>
      <c r="L1011" s="371">
        <v>2.8571428571428572</v>
      </c>
      <c r="M1011" s="371">
        <v>1.05</v>
      </c>
      <c r="N1011" s="21"/>
      <c r="O1011" s="25">
        <f t="shared" si="193"/>
        <v>6.9023809523809527</v>
      </c>
      <c r="P1011" s="26">
        <f t="shared" si="194"/>
        <v>1.1983300264550266E-2</v>
      </c>
      <c r="Q1011" s="26"/>
      <c r="R1011" s="28" t="s">
        <v>77</v>
      </c>
      <c r="S1011" s="24">
        <v>400</v>
      </c>
      <c r="T1011" s="371">
        <v>3.8095238095238093</v>
      </c>
      <c r="U1011" s="371">
        <v>6.3000000000000007</v>
      </c>
      <c r="V1011" s="371">
        <v>18.900000000000002</v>
      </c>
      <c r="W1011" s="21"/>
      <c r="X1011" s="25">
        <f t="shared" si="189"/>
        <v>9.669841269841271</v>
      </c>
      <c r="Y1011" s="26">
        <f t="shared" si="190"/>
        <v>1.6787918871252208E-2</v>
      </c>
      <c r="Z1011" s="428"/>
      <c r="AA1011" s="673"/>
      <c r="AB1011" s="672"/>
    </row>
    <row r="1012" spans="1:28" ht="13.15" customHeight="1" x14ac:dyDescent="0.2">
      <c r="A1012" s="265"/>
      <c r="B1012" s="405"/>
      <c r="C1012" s="448"/>
      <c r="D1012" s="266"/>
      <c r="E1012" s="266"/>
      <c r="F1012" s="182"/>
      <c r="G1012" s="24"/>
      <c r="H1012" s="241">
        <v>142</v>
      </c>
      <c r="I1012" s="22" t="s">
        <v>370</v>
      </c>
      <c r="J1012" s="24">
        <v>400</v>
      </c>
      <c r="K1012" s="371">
        <v>46.2</v>
      </c>
      <c r="L1012" s="371">
        <v>32.38095238095238</v>
      </c>
      <c r="M1012" s="371">
        <v>27.3</v>
      </c>
      <c r="N1012" s="21"/>
      <c r="O1012" s="25">
        <f t="shared" si="193"/>
        <v>35.293650793650791</v>
      </c>
      <c r="P1012" s="26">
        <f t="shared" si="194"/>
        <v>6.1273699294532621E-2</v>
      </c>
      <c r="Q1012" s="26"/>
      <c r="R1012" s="28" t="s">
        <v>200</v>
      </c>
      <c r="S1012" s="24">
        <v>400</v>
      </c>
      <c r="T1012" s="371">
        <v>2.8571428571428572</v>
      </c>
      <c r="U1012" s="371">
        <v>8.4</v>
      </c>
      <c r="V1012" s="371">
        <v>6.3000000000000007</v>
      </c>
      <c r="W1012" s="21"/>
      <c r="X1012" s="25">
        <f t="shared" si="189"/>
        <v>5.852380952380952</v>
      </c>
      <c r="Y1012" s="26">
        <f t="shared" si="190"/>
        <v>1.0160383597883597E-2</v>
      </c>
      <c r="Z1012" s="428"/>
      <c r="AA1012" s="673"/>
      <c r="AB1012" s="672"/>
    </row>
    <row r="1013" spans="1:28" ht="13.15" customHeight="1" x14ac:dyDescent="0.2">
      <c r="A1013" s="265"/>
      <c r="B1013" s="405"/>
      <c r="C1013" s="448"/>
      <c r="D1013" s="266"/>
      <c r="E1013" s="266"/>
      <c r="F1013" s="182"/>
      <c r="G1013" s="24"/>
      <c r="H1013" s="241">
        <v>142</v>
      </c>
      <c r="I1013" s="22" t="s">
        <v>2964</v>
      </c>
      <c r="J1013" s="24">
        <v>400</v>
      </c>
      <c r="K1013" s="371">
        <v>6.3000000000000007</v>
      </c>
      <c r="L1013" s="371">
        <v>3.8095238095238093</v>
      </c>
      <c r="M1013" s="371">
        <v>6.3000000000000007</v>
      </c>
      <c r="N1013" s="21"/>
      <c r="O1013" s="25">
        <f t="shared" si="193"/>
        <v>5.4698412698412708</v>
      </c>
      <c r="P1013" s="26">
        <f t="shared" si="194"/>
        <v>9.4962522045855414E-3</v>
      </c>
      <c r="Q1013" s="26"/>
      <c r="R1013" s="28" t="s">
        <v>241</v>
      </c>
      <c r="S1013" s="24">
        <v>400</v>
      </c>
      <c r="T1013" s="371">
        <v>100.95238095238095</v>
      </c>
      <c r="U1013" s="371">
        <v>108.15</v>
      </c>
      <c r="V1013" s="371">
        <v>107.10000000000001</v>
      </c>
      <c r="W1013" s="21"/>
      <c r="X1013" s="25">
        <f t="shared" si="189"/>
        <v>105.40079365079366</v>
      </c>
      <c r="Y1013" s="26">
        <f t="shared" si="190"/>
        <v>0.18298748897707234</v>
      </c>
      <c r="Z1013" s="428"/>
      <c r="AA1013" s="673"/>
      <c r="AB1013" s="672"/>
    </row>
    <row r="1014" spans="1:28" ht="13.15" customHeight="1" x14ac:dyDescent="0.2">
      <c r="A1014" s="265"/>
      <c r="B1014" s="405"/>
      <c r="C1014" s="448"/>
      <c r="D1014" s="266"/>
      <c r="E1014" s="266"/>
      <c r="F1014" s="182"/>
      <c r="G1014" s="24"/>
      <c r="H1014" s="241">
        <v>142</v>
      </c>
      <c r="I1014" s="22" t="s">
        <v>1082</v>
      </c>
      <c r="J1014" s="24">
        <v>400</v>
      </c>
      <c r="K1014" s="371">
        <v>0</v>
      </c>
      <c r="L1014" s="371">
        <v>0</v>
      </c>
      <c r="M1014" s="371">
        <v>1.05</v>
      </c>
      <c r="N1014" s="21"/>
      <c r="O1014" s="25">
        <f>(K1014+L1014+M1014)/3</f>
        <v>0.35000000000000003</v>
      </c>
      <c r="P1014" s="26">
        <f>O1014/J1014/1.44</f>
        <v>6.0763888888888901E-4</v>
      </c>
      <c r="Q1014" s="26"/>
      <c r="R1014" s="28" t="s">
        <v>1653</v>
      </c>
      <c r="S1014" s="24">
        <v>400</v>
      </c>
      <c r="T1014" s="371">
        <v>8.5714285714285712</v>
      </c>
      <c r="U1014" s="371">
        <v>14.700000000000001</v>
      </c>
      <c r="V1014" s="371">
        <v>17.850000000000001</v>
      </c>
      <c r="W1014" s="21"/>
      <c r="X1014" s="25">
        <f t="shared" si="189"/>
        <v>13.707142857142857</v>
      </c>
      <c r="Y1014" s="26">
        <f t="shared" si="190"/>
        <v>2.3797123015873015E-2</v>
      </c>
      <c r="Z1014" s="428"/>
      <c r="AA1014" s="673"/>
      <c r="AB1014" s="672"/>
    </row>
    <row r="1015" spans="1:28" ht="13.15" customHeight="1" x14ac:dyDescent="0.2">
      <c r="A1015" s="265"/>
      <c r="B1015" s="405"/>
      <c r="C1015" s="448"/>
      <c r="D1015" s="266"/>
      <c r="E1015" s="266"/>
      <c r="F1015" s="182"/>
      <c r="G1015" s="24"/>
      <c r="H1015" s="241">
        <v>142</v>
      </c>
      <c r="I1015" s="22" t="s">
        <v>1509</v>
      </c>
      <c r="J1015" s="24">
        <v>400</v>
      </c>
      <c r="K1015" s="371">
        <v>0</v>
      </c>
      <c r="L1015" s="371">
        <v>0</v>
      </c>
      <c r="M1015" s="371">
        <v>0</v>
      </c>
      <c r="N1015" s="21"/>
      <c r="O1015" s="25">
        <f>(K1015+L1015+M1015)/3</f>
        <v>0</v>
      </c>
      <c r="P1015" s="26">
        <f>O1015/J1015/1.44</f>
        <v>0</v>
      </c>
      <c r="Q1015" s="26"/>
      <c r="R1015" s="28" t="s">
        <v>1654</v>
      </c>
      <c r="S1015" s="24">
        <v>400</v>
      </c>
      <c r="T1015" s="371">
        <v>42.857142857142854</v>
      </c>
      <c r="U1015" s="371">
        <v>88.2</v>
      </c>
      <c r="V1015" s="371">
        <v>133.35</v>
      </c>
      <c r="W1015" s="21"/>
      <c r="X1015" s="25">
        <f t="shared" si="189"/>
        <v>88.135714285714286</v>
      </c>
      <c r="Y1015" s="26">
        <f t="shared" si="190"/>
        <v>0.15301339285714285</v>
      </c>
      <c r="Z1015" s="428"/>
      <c r="AA1015" s="673"/>
      <c r="AB1015" s="672"/>
    </row>
    <row r="1016" spans="1:28" ht="13.15" customHeight="1" x14ac:dyDescent="0.2">
      <c r="A1016" s="265"/>
      <c r="B1016" s="405"/>
      <c r="C1016" s="448"/>
      <c r="D1016" s="266"/>
      <c r="E1016" s="266"/>
      <c r="F1016" s="182"/>
      <c r="G1016" s="24"/>
      <c r="H1016" s="241">
        <v>142</v>
      </c>
      <c r="I1016" s="22" t="s">
        <v>371</v>
      </c>
      <c r="J1016" s="24">
        <v>400</v>
      </c>
      <c r="K1016" s="371">
        <v>1.05</v>
      </c>
      <c r="L1016" s="371">
        <v>0</v>
      </c>
      <c r="M1016" s="371">
        <v>0</v>
      </c>
      <c r="N1016" s="21"/>
      <c r="O1016" s="25">
        <f>(K1016+L1016+M1016)/3</f>
        <v>0.35000000000000003</v>
      </c>
      <c r="P1016" s="26">
        <f>O1016/J1016/1.44</f>
        <v>6.0763888888888901E-4</v>
      </c>
      <c r="Q1016" s="26"/>
      <c r="R1016" s="28" t="s">
        <v>1083</v>
      </c>
      <c r="S1016" s="24">
        <v>400</v>
      </c>
      <c r="T1016" s="371">
        <v>11.428571428571429</v>
      </c>
      <c r="U1016" s="371">
        <v>26.25</v>
      </c>
      <c r="V1016" s="371">
        <v>7.3500000000000005</v>
      </c>
      <c r="W1016" s="21"/>
      <c r="X1016" s="25">
        <f t="shared" si="189"/>
        <v>15.009523809523811</v>
      </c>
      <c r="Y1016" s="26">
        <f t="shared" si="190"/>
        <v>2.6058201058201062E-2</v>
      </c>
      <c r="Z1016" s="428"/>
      <c r="AA1016" s="673"/>
      <c r="AB1016" s="672"/>
    </row>
    <row r="1017" spans="1:28" ht="13.15" customHeight="1" x14ac:dyDescent="0.2">
      <c r="A1017" s="265"/>
      <c r="B1017" s="405"/>
      <c r="C1017" s="448"/>
      <c r="D1017" s="266"/>
      <c r="E1017" s="266"/>
      <c r="F1017" s="182"/>
      <c r="G1017" s="24"/>
      <c r="H1017" s="241">
        <v>142</v>
      </c>
      <c r="I1017" s="22"/>
      <c r="J1017" s="24"/>
      <c r="K1017" s="371"/>
      <c r="L1017" s="371"/>
      <c r="M1017" s="371"/>
      <c r="N1017" s="21"/>
      <c r="O1017" s="25"/>
      <c r="P1017" s="26"/>
      <c r="Q1017" s="26"/>
      <c r="R1017" s="28" t="s">
        <v>1655</v>
      </c>
      <c r="S1017" s="24">
        <v>400</v>
      </c>
      <c r="T1017" s="371">
        <v>17.142857142857142</v>
      </c>
      <c r="U1017" s="371">
        <v>9.4500000000000011</v>
      </c>
      <c r="V1017" s="371">
        <v>3.1500000000000004</v>
      </c>
      <c r="W1017" s="21"/>
      <c r="X1017" s="25">
        <f t="shared" si="189"/>
        <v>9.9142857142857128</v>
      </c>
      <c r="Y1017" s="26">
        <f t="shared" si="190"/>
        <v>1.7212301587301585E-2</v>
      </c>
      <c r="Z1017" s="428"/>
      <c r="AA1017" s="673"/>
      <c r="AB1017" s="672"/>
    </row>
    <row r="1018" spans="1:28" ht="13.15" customHeight="1" x14ac:dyDescent="0.2">
      <c r="A1018" s="265"/>
      <c r="B1018" s="405"/>
      <c r="C1018" s="448"/>
      <c r="D1018" s="266"/>
      <c r="E1018" s="266"/>
      <c r="F1018" s="182"/>
      <c r="G1018" s="24"/>
      <c r="H1018" s="241">
        <v>142</v>
      </c>
      <c r="I1018" s="22"/>
      <c r="J1018" s="24"/>
      <c r="K1018" s="371"/>
      <c r="L1018" s="371"/>
      <c r="M1018" s="371"/>
      <c r="N1018" s="21"/>
      <c r="O1018" s="25"/>
      <c r="P1018" s="26"/>
      <c r="Q1018" s="26"/>
      <c r="R1018" s="28" t="s">
        <v>3734</v>
      </c>
      <c r="S1018" s="24">
        <v>400</v>
      </c>
      <c r="T1018" s="371">
        <v>0</v>
      </c>
      <c r="U1018" s="371">
        <v>0</v>
      </c>
      <c r="V1018" s="371">
        <v>0</v>
      </c>
      <c r="W1018" s="21"/>
      <c r="X1018" s="25">
        <f t="shared" si="189"/>
        <v>0</v>
      </c>
      <c r="Y1018" s="26">
        <f t="shared" si="190"/>
        <v>0</v>
      </c>
      <c r="Z1018" s="428"/>
      <c r="AA1018" s="673"/>
      <c r="AB1018" s="672"/>
    </row>
    <row r="1019" spans="1:28" ht="13.15" customHeight="1" x14ac:dyDescent="0.2">
      <c r="A1019" s="265"/>
      <c r="B1019" s="405"/>
      <c r="C1019" s="448"/>
      <c r="D1019" s="266"/>
      <c r="E1019" s="266"/>
      <c r="F1019" s="182"/>
      <c r="G1019" s="24"/>
      <c r="H1019" s="241">
        <v>142</v>
      </c>
      <c r="I1019" s="22"/>
      <c r="J1019" s="24"/>
      <c r="K1019" s="371"/>
      <c r="L1019" s="371"/>
      <c r="M1019" s="371"/>
      <c r="N1019" s="21"/>
      <c r="O1019" s="25"/>
      <c r="P1019" s="26"/>
      <c r="Q1019" s="26"/>
      <c r="R1019" s="28" t="s">
        <v>3735</v>
      </c>
      <c r="S1019" s="24">
        <v>400</v>
      </c>
      <c r="T1019" s="371">
        <v>3.8095238095238093</v>
      </c>
      <c r="U1019" s="371">
        <v>4.2</v>
      </c>
      <c r="V1019" s="371">
        <v>31.5</v>
      </c>
      <c r="W1019" s="21"/>
      <c r="X1019" s="25"/>
      <c r="Y1019" s="26"/>
      <c r="Z1019" s="428"/>
      <c r="AA1019" s="673"/>
      <c r="AB1019" s="672"/>
    </row>
    <row r="1020" spans="1:28" ht="13.15" customHeight="1" x14ac:dyDescent="0.2">
      <c r="A1020" s="265"/>
      <c r="B1020" s="405"/>
      <c r="C1020" s="448"/>
      <c r="D1020" s="266"/>
      <c r="E1020" s="266"/>
      <c r="F1020" s="182"/>
      <c r="G1020" s="24"/>
      <c r="H1020" s="241">
        <v>142</v>
      </c>
      <c r="I1020" s="22"/>
      <c r="J1020" s="24"/>
      <c r="K1020" s="371"/>
      <c r="L1020" s="371"/>
      <c r="M1020" s="371"/>
      <c r="N1020" s="21"/>
      <c r="O1020" s="25"/>
      <c r="P1020" s="26"/>
      <c r="Q1020" s="26"/>
      <c r="R1020" s="28" t="s">
        <v>3736</v>
      </c>
      <c r="S1020" s="24">
        <v>400</v>
      </c>
      <c r="T1020" s="371">
        <v>7.6190476190476186</v>
      </c>
      <c r="U1020" s="371">
        <v>1.05</v>
      </c>
      <c r="V1020" s="371">
        <v>5.25</v>
      </c>
      <c r="W1020" s="21"/>
      <c r="X1020" s="25">
        <f t="shared" si="189"/>
        <v>4.6396825396825401</v>
      </c>
      <c r="Y1020" s="26">
        <f t="shared" si="190"/>
        <v>8.0550044091710765E-3</v>
      </c>
      <c r="Z1020" s="428"/>
      <c r="AA1020" s="673"/>
      <c r="AB1020" s="672"/>
    </row>
    <row r="1021" spans="1:28" ht="13.15" customHeight="1" x14ac:dyDescent="0.2">
      <c r="A1021" s="265"/>
      <c r="B1021" s="405"/>
      <c r="C1021" s="448"/>
      <c r="D1021" s="266"/>
      <c r="E1021" s="266"/>
      <c r="F1021" s="182"/>
      <c r="G1021" s="24"/>
      <c r="H1021" s="241">
        <v>142</v>
      </c>
      <c r="I1021" s="22"/>
      <c r="J1021" s="24"/>
      <c r="K1021" s="371"/>
      <c r="L1021" s="371"/>
      <c r="M1021" s="371"/>
      <c r="N1021" s="21"/>
      <c r="O1021" s="25"/>
      <c r="P1021" s="26"/>
      <c r="Q1021" s="26"/>
      <c r="R1021" s="28" t="s">
        <v>3732</v>
      </c>
      <c r="S1021" s="24">
        <v>400</v>
      </c>
      <c r="T1021" s="371">
        <v>42.857142857142854</v>
      </c>
      <c r="U1021" s="371">
        <v>58.800000000000004</v>
      </c>
      <c r="V1021" s="371">
        <v>39.9</v>
      </c>
      <c r="W1021" s="21"/>
      <c r="X1021" s="25">
        <f t="shared" si="189"/>
        <v>47.185714285714283</v>
      </c>
      <c r="Y1021" s="26">
        <f t="shared" si="190"/>
        <v>8.1919642857142858E-2</v>
      </c>
      <c r="Z1021" s="428"/>
      <c r="AA1021" s="673"/>
      <c r="AB1021" s="672"/>
    </row>
    <row r="1022" spans="1:28" ht="13.9" customHeight="1" thickBot="1" x14ac:dyDescent="0.25">
      <c r="A1022" s="267"/>
      <c r="B1022" s="406"/>
      <c r="C1022" s="449"/>
      <c r="D1022" s="268"/>
      <c r="E1022" s="269"/>
      <c r="F1022" s="184"/>
      <c r="G1022" s="70"/>
      <c r="H1022" s="242">
        <v>142</v>
      </c>
      <c r="I1022" s="76"/>
      <c r="J1022" s="70"/>
      <c r="K1022" s="559"/>
      <c r="L1022" s="559"/>
      <c r="M1022" s="559"/>
      <c r="N1022" s="72"/>
      <c r="O1022" s="73"/>
      <c r="P1022" s="74"/>
      <c r="Q1022" s="74"/>
      <c r="R1022" s="75" t="s">
        <v>3733</v>
      </c>
      <c r="S1022" s="70">
        <v>400</v>
      </c>
      <c r="T1022" s="559">
        <v>1.9047619047619047</v>
      </c>
      <c r="U1022" s="559">
        <v>2.1</v>
      </c>
      <c r="V1022" s="559">
        <v>0</v>
      </c>
      <c r="W1022" s="72"/>
      <c r="X1022" s="73">
        <f t="shared" si="189"/>
        <v>1.3349206349206348</v>
      </c>
      <c r="Y1022" s="74">
        <f t="shared" si="190"/>
        <v>2.3175705467372134E-3</v>
      </c>
      <c r="Z1022" s="646"/>
      <c r="AA1022" s="676"/>
      <c r="AB1022" s="674"/>
    </row>
    <row r="1023" spans="1:28" s="7" customFormat="1" ht="13.9" customHeight="1" x14ac:dyDescent="0.2">
      <c r="A1023" s="260">
        <v>43024</v>
      </c>
      <c r="B1023" s="403">
        <v>0.57638888888888895</v>
      </c>
      <c r="C1023" s="454">
        <v>4</v>
      </c>
      <c r="D1023" s="263">
        <f>(MAX(K1023:M1023))/J1023/1.44</f>
        <v>0.916015625</v>
      </c>
      <c r="E1023" s="264"/>
      <c r="F1023" s="181" t="s">
        <v>569</v>
      </c>
      <c r="G1023" s="69" t="s">
        <v>3136</v>
      </c>
      <c r="H1023" s="240">
        <v>143</v>
      </c>
      <c r="I1023" s="35" t="s">
        <v>685</v>
      </c>
      <c r="J1023" s="34">
        <v>160</v>
      </c>
      <c r="K1023" s="367">
        <v>157.5</v>
      </c>
      <c r="L1023" s="367">
        <v>171.42857142857142</v>
      </c>
      <c r="M1023" s="367">
        <v>211.05</v>
      </c>
      <c r="N1023" s="36" t="s">
        <v>3846</v>
      </c>
      <c r="O1023" s="37">
        <f t="shared" si="193"/>
        <v>179.99285714285716</v>
      </c>
      <c r="P1023" s="38">
        <f t="shared" si="194"/>
        <v>0.78121899801587313</v>
      </c>
      <c r="Q1023" s="77"/>
      <c r="R1023" s="40"/>
      <c r="S1023" s="81"/>
      <c r="T1023" s="367"/>
      <c r="U1023" s="367"/>
      <c r="V1023" s="367"/>
      <c r="W1023" s="36"/>
      <c r="X1023" s="37"/>
      <c r="Y1023" s="38"/>
      <c r="Z1023" s="645"/>
      <c r="AA1023" s="672">
        <f>P1023+Y1023</f>
        <v>0.78121899801587313</v>
      </c>
      <c r="AB1023" s="672">
        <f t="shared" si="188"/>
        <v>23.278298611111101</v>
      </c>
    </row>
    <row r="1024" spans="1:28" ht="13.15" customHeight="1" x14ac:dyDescent="0.2">
      <c r="A1024" s="265"/>
      <c r="B1024" s="405"/>
      <c r="C1024" s="448"/>
      <c r="D1024" s="266"/>
      <c r="E1024" s="266"/>
      <c r="F1024" s="182"/>
      <c r="G1024" s="24"/>
      <c r="H1024" s="241">
        <v>143</v>
      </c>
      <c r="I1024" s="22" t="s">
        <v>3848</v>
      </c>
      <c r="J1024" s="24">
        <v>160</v>
      </c>
      <c r="K1024" s="371">
        <v>18.900000000000002</v>
      </c>
      <c r="L1024" s="371">
        <v>13.333333333333332</v>
      </c>
      <c r="M1024" s="371">
        <v>7.3500000000000005</v>
      </c>
      <c r="N1024" s="21"/>
      <c r="O1024" s="25">
        <f t="shared" si="193"/>
        <v>13.194444444444445</v>
      </c>
      <c r="P1024" s="26">
        <f t="shared" si="194"/>
        <v>5.7267554012345678E-2</v>
      </c>
      <c r="Q1024" s="26"/>
      <c r="R1024" s="28"/>
      <c r="S1024" s="30"/>
      <c r="T1024" s="371"/>
      <c r="U1024" s="371"/>
      <c r="V1024" s="371"/>
      <c r="W1024" s="21"/>
      <c r="X1024" s="25"/>
      <c r="Y1024" s="26"/>
      <c r="Z1024" s="428"/>
      <c r="AA1024" s="673"/>
      <c r="AB1024" s="672"/>
    </row>
    <row r="1025" spans="1:28" ht="13.15" customHeight="1" x14ac:dyDescent="0.2">
      <c r="A1025" s="265"/>
      <c r="B1025" s="405"/>
      <c r="C1025" s="448"/>
      <c r="D1025" s="266"/>
      <c r="E1025" s="266"/>
      <c r="F1025" s="182"/>
      <c r="G1025" s="24"/>
      <c r="H1025" s="241">
        <v>143</v>
      </c>
      <c r="I1025" s="22" t="s">
        <v>3268</v>
      </c>
      <c r="J1025" s="24">
        <v>160</v>
      </c>
      <c r="K1025" s="371">
        <v>54.6</v>
      </c>
      <c r="L1025" s="371">
        <v>25.714285714285712</v>
      </c>
      <c r="M1025" s="371">
        <v>50.400000000000006</v>
      </c>
      <c r="N1025" s="21"/>
      <c r="O1025" s="25">
        <f t="shared" si="193"/>
        <v>43.571428571428577</v>
      </c>
      <c r="P1025" s="26">
        <f t="shared" si="194"/>
        <v>0.1891121031746032</v>
      </c>
      <c r="Q1025" s="26"/>
      <c r="R1025" s="28"/>
      <c r="S1025" s="30"/>
      <c r="T1025" s="371"/>
      <c r="U1025" s="371"/>
      <c r="V1025" s="371"/>
      <c r="W1025" s="21"/>
      <c r="X1025" s="25"/>
      <c r="Y1025" s="26"/>
      <c r="Z1025" s="428"/>
      <c r="AA1025" s="673"/>
      <c r="AB1025" s="672"/>
    </row>
    <row r="1026" spans="1:28" ht="13.15" customHeight="1" x14ac:dyDescent="0.2">
      <c r="A1026" s="265"/>
      <c r="B1026" s="405"/>
      <c r="C1026" s="448"/>
      <c r="D1026" s="266"/>
      <c r="E1026" s="266"/>
      <c r="F1026" s="186"/>
      <c r="G1026" s="121"/>
      <c r="H1026" s="244">
        <v>143</v>
      </c>
      <c r="I1026" s="122" t="s">
        <v>3269</v>
      </c>
      <c r="J1026" s="121">
        <v>160</v>
      </c>
      <c r="K1026" s="548">
        <v>22.05</v>
      </c>
      <c r="L1026" s="548">
        <v>48.571428571428569</v>
      </c>
      <c r="M1026" s="548">
        <v>64.05</v>
      </c>
      <c r="N1026" s="123"/>
      <c r="O1026" s="124">
        <f t="shared" si="193"/>
        <v>44.890476190476193</v>
      </c>
      <c r="P1026" s="125">
        <f t="shared" si="194"/>
        <v>0.19483713624338628</v>
      </c>
      <c r="Q1026" s="125"/>
      <c r="R1026" s="126"/>
      <c r="S1026" s="127"/>
      <c r="T1026" s="548"/>
      <c r="U1026" s="548"/>
      <c r="V1026" s="548"/>
      <c r="W1026" s="123"/>
      <c r="X1026" s="124"/>
      <c r="Y1026" s="125"/>
      <c r="Z1026" s="634"/>
      <c r="AA1026" s="673"/>
      <c r="AB1026" s="672"/>
    </row>
    <row r="1027" spans="1:28" ht="13.15" customHeight="1" x14ac:dyDescent="0.2">
      <c r="A1027" s="265"/>
      <c r="B1027" s="405"/>
      <c r="C1027" s="448"/>
      <c r="D1027" s="266"/>
      <c r="E1027" s="266"/>
      <c r="F1027" s="186"/>
      <c r="G1027" s="121"/>
      <c r="H1027" s="244">
        <v>143</v>
      </c>
      <c r="I1027" s="128" t="s">
        <v>3847</v>
      </c>
      <c r="J1027" s="121">
        <v>160</v>
      </c>
      <c r="K1027" s="548">
        <v>25.200000000000003</v>
      </c>
      <c r="L1027" s="548">
        <v>22.857142857142858</v>
      </c>
      <c r="M1027" s="548">
        <v>21</v>
      </c>
      <c r="N1027" s="123"/>
      <c r="O1027" s="124">
        <f t="shared" ref="O1027" si="195">(K1027+L1027+M1027)/3</f>
        <v>23.019047619047623</v>
      </c>
      <c r="P1027" s="125">
        <f t="shared" ref="P1027" si="196">O1027/J1027/1.44</f>
        <v>9.9909060846560871E-2</v>
      </c>
      <c r="Q1027" s="125"/>
      <c r="R1027" s="126"/>
      <c r="S1027" s="127"/>
      <c r="T1027" s="548"/>
      <c r="U1027" s="548"/>
      <c r="V1027" s="548"/>
      <c r="W1027" s="123"/>
      <c r="X1027" s="124"/>
      <c r="Y1027" s="125"/>
      <c r="Z1027" s="634"/>
      <c r="AA1027" s="673"/>
      <c r="AB1027" s="672"/>
    </row>
    <row r="1028" spans="1:28" ht="13.15" customHeight="1" x14ac:dyDescent="0.2">
      <c r="A1028" s="265"/>
      <c r="B1028" s="405"/>
      <c r="C1028" s="448"/>
      <c r="D1028" s="266"/>
      <c r="E1028" s="266"/>
      <c r="F1028" s="186"/>
      <c r="G1028" s="121"/>
      <c r="H1028" s="244">
        <v>143</v>
      </c>
      <c r="I1028" s="128" t="s">
        <v>3849</v>
      </c>
      <c r="J1028" s="121">
        <v>160</v>
      </c>
      <c r="K1028" s="548">
        <v>11.55</v>
      </c>
      <c r="L1028" s="548">
        <v>34.285714285714285</v>
      </c>
      <c r="M1028" s="548">
        <v>13.65</v>
      </c>
      <c r="N1028" s="123"/>
      <c r="O1028" s="124">
        <f t="shared" si="193"/>
        <v>19.828571428571429</v>
      </c>
      <c r="P1028" s="125">
        <f t="shared" si="194"/>
        <v>8.6061507936507936E-2</v>
      </c>
      <c r="Q1028" s="125"/>
      <c r="R1028" s="126"/>
      <c r="S1028" s="127"/>
      <c r="T1028" s="548"/>
      <c r="U1028" s="548"/>
      <c r="V1028" s="548"/>
      <c r="W1028" s="123"/>
      <c r="X1028" s="124"/>
      <c r="Y1028" s="125"/>
      <c r="Z1028" s="634"/>
      <c r="AA1028" s="673"/>
      <c r="AB1028" s="672"/>
    </row>
    <row r="1029" spans="1:28" ht="13.9" customHeight="1" thickBot="1" x14ac:dyDescent="0.25">
      <c r="A1029" s="267"/>
      <c r="B1029" s="406"/>
      <c r="C1029" s="449"/>
      <c r="D1029" s="268"/>
      <c r="E1029" s="269"/>
      <c r="F1029" s="184"/>
      <c r="G1029" s="70"/>
      <c r="H1029" s="242">
        <v>143</v>
      </c>
      <c r="I1029" s="76" t="s">
        <v>3850</v>
      </c>
      <c r="J1029" s="70">
        <v>160</v>
      </c>
      <c r="K1029" s="559">
        <v>23.1</v>
      </c>
      <c r="L1029" s="559">
        <v>28.571428571428569</v>
      </c>
      <c r="M1029" s="559">
        <v>54.6</v>
      </c>
      <c r="N1029" s="72"/>
      <c r="O1029" s="73">
        <f t="shared" si="193"/>
        <v>35.423809523809524</v>
      </c>
      <c r="P1029" s="74">
        <f t="shared" si="194"/>
        <v>0.15374917328042328</v>
      </c>
      <c r="Q1029" s="74"/>
      <c r="R1029" s="75"/>
      <c r="S1029" s="78"/>
      <c r="T1029" s="559"/>
      <c r="U1029" s="559"/>
      <c r="V1029" s="559"/>
      <c r="W1029" s="72"/>
      <c r="X1029" s="73"/>
      <c r="Y1029" s="74"/>
      <c r="Z1029" s="646"/>
      <c r="AA1029" s="673"/>
      <c r="AB1029" s="672"/>
    </row>
    <row r="1030" spans="1:28" s="7" customFormat="1" ht="13.9" customHeight="1" x14ac:dyDescent="0.2">
      <c r="A1030" s="260">
        <v>43024</v>
      </c>
      <c r="B1030" s="403">
        <v>0.58333333333333337</v>
      </c>
      <c r="C1030" s="454">
        <v>4</v>
      </c>
      <c r="D1030" s="263">
        <f>(MAX(K1030:M1030))/J1030/1.44</f>
        <v>0.50677083333333339</v>
      </c>
      <c r="E1030" s="264"/>
      <c r="F1030" s="181" t="s">
        <v>569</v>
      </c>
      <c r="G1030" s="69" t="s">
        <v>3136</v>
      </c>
      <c r="H1030" s="240">
        <v>144</v>
      </c>
      <c r="I1030" s="35" t="s">
        <v>685</v>
      </c>
      <c r="J1030" s="34">
        <v>400</v>
      </c>
      <c r="K1030" s="367">
        <v>291.90000000000003</v>
      </c>
      <c r="L1030" s="367">
        <v>270.47619047619048</v>
      </c>
      <c r="M1030" s="367">
        <v>260.40000000000003</v>
      </c>
      <c r="N1030" s="36" t="s">
        <v>3822</v>
      </c>
      <c r="O1030" s="37">
        <f t="shared" si="193"/>
        <v>274.2587301587302</v>
      </c>
      <c r="P1030" s="38">
        <f t="shared" si="194"/>
        <v>0.47614362874779553</v>
      </c>
      <c r="Q1030" s="77" t="s">
        <v>829</v>
      </c>
      <c r="R1030" s="40"/>
      <c r="S1030" s="81"/>
      <c r="T1030" s="367"/>
      <c r="U1030" s="367"/>
      <c r="V1030" s="367"/>
      <c r="W1030" s="36"/>
      <c r="X1030" s="37"/>
      <c r="Y1030" s="38"/>
      <c r="Z1030" s="645"/>
      <c r="AA1030" s="671">
        <f>P1030+Y1030</f>
        <v>0.47614362874779553</v>
      </c>
      <c r="AB1030" s="671">
        <f t="shared" si="188"/>
        <v>139.34579475308638</v>
      </c>
    </row>
    <row r="1031" spans="1:28" ht="13.15" customHeight="1" x14ac:dyDescent="0.2">
      <c r="A1031" s="265"/>
      <c r="B1031" s="405"/>
      <c r="C1031" s="448"/>
      <c r="D1031" s="266"/>
      <c r="E1031" s="266"/>
      <c r="F1031" s="182"/>
      <c r="G1031" s="24"/>
      <c r="H1031" s="241">
        <v>144</v>
      </c>
      <c r="I1031" s="22" t="s">
        <v>3606</v>
      </c>
      <c r="J1031" s="24">
        <v>400</v>
      </c>
      <c r="K1031" s="371">
        <v>27.3</v>
      </c>
      <c r="L1031" s="371">
        <v>42.857142857142854</v>
      </c>
      <c r="M1031" s="371">
        <v>63</v>
      </c>
      <c r="N1031" s="21"/>
      <c r="O1031" s="25">
        <f t="shared" si="193"/>
        <v>44.385714285714279</v>
      </c>
      <c r="P1031" s="26">
        <f t="shared" si="194"/>
        <v>7.7058531746031736E-2</v>
      </c>
      <c r="Q1031" s="26"/>
      <c r="R1031" s="28"/>
      <c r="S1031" s="30"/>
      <c r="T1031" s="371"/>
      <c r="U1031" s="371"/>
      <c r="V1031" s="371"/>
      <c r="W1031" s="21"/>
      <c r="X1031" s="25"/>
      <c r="Y1031" s="26"/>
      <c r="Z1031" s="428"/>
      <c r="AA1031" s="673"/>
      <c r="AB1031" s="672"/>
    </row>
    <row r="1032" spans="1:28" ht="13.15" customHeight="1" x14ac:dyDescent="0.2">
      <c r="A1032" s="265"/>
      <c r="B1032" s="405"/>
      <c r="C1032" s="448"/>
      <c r="D1032" s="266"/>
      <c r="E1032" s="266"/>
      <c r="F1032" s="182"/>
      <c r="G1032" s="24"/>
      <c r="H1032" s="241">
        <v>144</v>
      </c>
      <c r="I1032" s="41" t="s">
        <v>3855</v>
      </c>
      <c r="J1032" s="24">
        <v>400</v>
      </c>
      <c r="K1032" s="371">
        <v>11.55</v>
      </c>
      <c r="L1032" s="371">
        <v>10.476190476190476</v>
      </c>
      <c r="M1032" s="371">
        <v>30.450000000000003</v>
      </c>
      <c r="N1032" s="21"/>
      <c r="O1032" s="25">
        <f t="shared" si="193"/>
        <v>17.492063492063494</v>
      </c>
      <c r="P1032" s="26">
        <f t="shared" si="194"/>
        <v>3.0368165784832458E-2</v>
      </c>
      <c r="Q1032" s="26"/>
      <c r="R1032" s="28"/>
      <c r="S1032" s="30"/>
      <c r="T1032" s="371"/>
      <c r="U1032" s="371"/>
      <c r="V1032" s="371"/>
      <c r="W1032" s="21"/>
      <c r="X1032" s="25"/>
      <c r="Y1032" s="26"/>
      <c r="Z1032" s="428"/>
      <c r="AA1032" s="673"/>
      <c r="AB1032" s="672"/>
    </row>
    <row r="1033" spans="1:28" ht="13.15" customHeight="1" x14ac:dyDescent="0.2">
      <c r="A1033" s="265"/>
      <c r="B1033" s="405"/>
      <c r="C1033" s="448"/>
      <c r="D1033" s="266"/>
      <c r="E1033" s="266"/>
      <c r="F1033" s="182"/>
      <c r="G1033" s="24"/>
      <c r="H1033" s="241">
        <v>144</v>
      </c>
      <c r="I1033" s="23" t="s">
        <v>3856</v>
      </c>
      <c r="J1033" s="24">
        <v>400</v>
      </c>
      <c r="K1033" s="371">
        <v>15.75</v>
      </c>
      <c r="L1033" s="371">
        <v>32.38095238095238</v>
      </c>
      <c r="M1033" s="371">
        <v>56.7</v>
      </c>
      <c r="N1033" s="21"/>
      <c r="O1033" s="25">
        <f t="shared" si="193"/>
        <v>34.943650793650797</v>
      </c>
      <c r="P1033" s="26">
        <f t="shared" si="194"/>
        <v>6.0666060405643749E-2</v>
      </c>
      <c r="Q1033" s="26"/>
      <c r="R1033" s="28"/>
      <c r="S1033" s="30"/>
      <c r="T1033" s="371"/>
      <c r="U1033" s="371"/>
      <c r="V1033" s="371"/>
      <c r="W1033" s="21"/>
      <c r="X1033" s="25"/>
      <c r="Y1033" s="26"/>
      <c r="Z1033" s="428"/>
      <c r="AA1033" s="673"/>
      <c r="AB1033" s="672"/>
    </row>
    <row r="1034" spans="1:28" ht="13.15" customHeight="1" x14ac:dyDescent="0.2">
      <c r="A1034" s="265"/>
      <c r="B1034" s="405"/>
      <c r="C1034" s="448"/>
      <c r="D1034" s="266"/>
      <c r="E1034" s="266"/>
      <c r="F1034" s="182"/>
      <c r="G1034" s="24"/>
      <c r="H1034" s="241">
        <v>144</v>
      </c>
      <c r="I1034" s="22" t="s">
        <v>379</v>
      </c>
      <c r="J1034" s="24">
        <v>400</v>
      </c>
      <c r="K1034" s="371">
        <v>2.1</v>
      </c>
      <c r="L1034" s="371">
        <v>0</v>
      </c>
      <c r="M1034" s="371">
        <v>2.1</v>
      </c>
      <c r="N1034" s="21"/>
      <c r="O1034" s="25">
        <f t="shared" si="193"/>
        <v>1.4000000000000001</v>
      </c>
      <c r="P1034" s="26">
        <f t="shared" si="194"/>
        <v>2.430555555555556E-3</v>
      </c>
      <c r="Q1034" s="26"/>
      <c r="R1034" s="28"/>
      <c r="S1034" s="30"/>
      <c r="T1034" s="371"/>
      <c r="U1034" s="371"/>
      <c r="V1034" s="371"/>
      <c r="W1034" s="21"/>
      <c r="X1034" s="25"/>
      <c r="Y1034" s="26"/>
      <c r="Z1034" s="428"/>
      <c r="AA1034" s="673"/>
      <c r="AB1034" s="672"/>
    </row>
    <row r="1035" spans="1:28" ht="13.15" customHeight="1" x14ac:dyDescent="0.2">
      <c r="A1035" s="265"/>
      <c r="B1035" s="405"/>
      <c r="C1035" s="448"/>
      <c r="D1035" s="266"/>
      <c r="E1035" s="266"/>
      <c r="F1035" s="182"/>
      <c r="G1035" s="24"/>
      <c r="H1035" s="241">
        <v>144</v>
      </c>
      <c r="I1035" s="22" t="s">
        <v>3851</v>
      </c>
      <c r="J1035" s="24">
        <v>400</v>
      </c>
      <c r="K1035" s="371">
        <v>17.850000000000001</v>
      </c>
      <c r="L1035" s="371">
        <v>12.38095238095238</v>
      </c>
      <c r="M1035" s="371">
        <v>13.65</v>
      </c>
      <c r="N1035" s="21"/>
      <c r="O1035" s="25">
        <f t="shared" si="193"/>
        <v>14.626984126984127</v>
      </c>
      <c r="P1035" s="26">
        <f t="shared" si="194"/>
        <v>2.5394069664902999E-2</v>
      </c>
      <c r="Q1035" s="26"/>
      <c r="R1035" s="28"/>
      <c r="S1035" s="30"/>
      <c r="T1035" s="371"/>
      <c r="U1035" s="371"/>
      <c r="V1035" s="371"/>
      <c r="W1035" s="21"/>
      <c r="X1035" s="25"/>
      <c r="Y1035" s="26"/>
      <c r="Z1035" s="428"/>
      <c r="AA1035" s="673"/>
      <c r="AB1035" s="672"/>
    </row>
    <row r="1036" spans="1:28" ht="13.15" customHeight="1" x14ac:dyDescent="0.2">
      <c r="A1036" s="265"/>
      <c r="B1036" s="405"/>
      <c r="C1036" s="448"/>
      <c r="D1036" s="266"/>
      <c r="E1036" s="266"/>
      <c r="F1036" s="182"/>
      <c r="G1036" s="24"/>
      <c r="H1036" s="241">
        <v>144</v>
      </c>
      <c r="I1036" s="22" t="s">
        <v>380</v>
      </c>
      <c r="J1036" s="24">
        <v>400</v>
      </c>
      <c r="K1036" s="371">
        <v>0</v>
      </c>
      <c r="L1036" s="371">
        <v>0</v>
      </c>
      <c r="M1036" s="371">
        <v>0</v>
      </c>
      <c r="N1036" s="21"/>
      <c r="O1036" s="25">
        <f t="shared" si="193"/>
        <v>0</v>
      </c>
      <c r="P1036" s="26">
        <f t="shared" si="194"/>
        <v>0</v>
      </c>
      <c r="Q1036" s="26"/>
      <c r="R1036" s="28"/>
      <c r="S1036" s="30"/>
      <c r="T1036" s="371"/>
      <c r="U1036" s="371"/>
      <c r="V1036" s="371"/>
      <c r="W1036" s="21"/>
      <c r="X1036" s="25"/>
      <c r="Y1036" s="26"/>
      <c r="Z1036" s="428"/>
      <c r="AA1036" s="673"/>
      <c r="AB1036" s="672"/>
    </row>
    <row r="1037" spans="1:28" ht="13.15" customHeight="1" x14ac:dyDescent="0.2">
      <c r="A1037" s="265"/>
      <c r="B1037" s="405"/>
      <c r="C1037" s="448"/>
      <c r="D1037" s="266"/>
      <c r="E1037" s="266"/>
      <c r="F1037" s="182"/>
      <c r="G1037" s="24"/>
      <c r="H1037" s="241">
        <v>144</v>
      </c>
      <c r="I1037" s="22" t="s">
        <v>381</v>
      </c>
      <c r="J1037" s="24">
        <v>400</v>
      </c>
      <c r="K1037" s="371">
        <v>2.1</v>
      </c>
      <c r="L1037" s="371">
        <v>0.95238095238095233</v>
      </c>
      <c r="M1037" s="371">
        <v>1.05</v>
      </c>
      <c r="N1037" s="21"/>
      <c r="O1037" s="25">
        <f t="shared" si="193"/>
        <v>1.3674603174603173</v>
      </c>
      <c r="P1037" s="26">
        <f t="shared" si="194"/>
        <v>2.374063051146384E-3</v>
      </c>
      <c r="Q1037" s="26"/>
      <c r="R1037" s="28"/>
      <c r="S1037" s="30"/>
      <c r="T1037" s="371"/>
      <c r="U1037" s="371"/>
      <c r="V1037" s="371"/>
      <c r="W1037" s="21"/>
      <c r="X1037" s="25"/>
      <c r="Y1037" s="26"/>
      <c r="Z1037" s="428"/>
      <c r="AA1037" s="673"/>
      <c r="AB1037" s="672"/>
    </row>
    <row r="1038" spans="1:28" ht="13.15" customHeight="1" x14ac:dyDescent="0.2">
      <c r="A1038" s="265"/>
      <c r="B1038" s="405"/>
      <c r="C1038" s="448"/>
      <c r="D1038" s="266"/>
      <c r="E1038" s="266"/>
      <c r="F1038" s="182"/>
      <c r="G1038" s="24"/>
      <c r="H1038" s="241">
        <v>144</v>
      </c>
      <c r="I1038" s="22" t="s">
        <v>372</v>
      </c>
      <c r="J1038" s="24">
        <v>400</v>
      </c>
      <c r="K1038" s="371">
        <v>0</v>
      </c>
      <c r="L1038" s="371">
        <v>2.8571428571428572</v>
      </c>
      <c r="M1038" s="371">
        <v>3.1500000000000004</v>
      </c>
      <c r="N1038" s="21"/>
      <c r="O1038" s="25">
        <f t="shared" si="193"/>
        <v>2.0023809523809528</v>
      </c>
      <c r="P1038" s="26">
        <f t="shared" si="194"/>
        <v>3.4763558201058209E-3</v>
      </c>
      <c r="Q1038" s="26"/>
      <c r="R1038" s="28"/>
      <c r="S1038" s="30"/>
      <c r="T1038" s="371"/>
      <c r="U1038" s="371"/>
      <c r="V1038" s="371"/>
      <c r="W1038" s="21"/>
      <c r="X1038" s="25"/>
      <c r="Y1038" s="26"/>
      <c r="Z1038" s="428"/>
      <c r="AA1038" s="673"/>
      <c r="AB1038" s="672"/>
    </row>
    <row r="1039" spans="1:28" ht="13.15" customHeight="1" x14ac:dyDescent="0.2">
      <c r="A1039" s="265"/>
      <c r="B1039" s="405"/>
      <c r="C1039" s="448"/>
      <c r="D1039" s="266"/>
      <c r="E1039" s="266"/>
      <c r="F1039" s="182"/>
      <c r="G1039" s="24"/>
      <c r="H1039" s="241">
        <v>144</v>
      </c>
      <c r="I1039" s="22" t="s">
        <v>2966</v>
      </c>
      <c r="J1039" s="24">
        <v>400</v>
      </c>
      <c r="K1039" s="371">
        <v>22.05</v>
      </c>
      <c r="L1039" s="371">
        <v>19.047619047619047</v>
      </c>
      <c r="M1039" s="371">
        <v>15.75</v>
      </c>
      <c r="N1039" s="21"/>
      <c r="O1039" s="25">
        <f t="shared" si="193"/>
        <v>18.949206349206349</v>
      </c>
      <c r="P1039" s="26">
        <f t="shared" si="194"/>
        <v>3.2897927689594354E-2</v>
      </c>
      <c r="Q1039" s="26"/>
      <c r="R1039" s="28"/>
      <c r="S1039" s="30"/>
      <c r="T1039" s="371"/>
      <c r="U1039" s="371"/>
      <c r="V1039" s="371"/>
      <c r="W1039" s="21"/>
      <c r="X1039" s="25"/>
      <c r="Y1039" s="26"/>
      <c r="Z1039" s="428"/>
      <c r="AA1039" s="673"/>
      <c r="AB1039" s="672"/>
    </row>
    <row r="1040" spans="1:28" ht="13.15" customHeight="1" x14ac:dyDescent="0.2">
      <c r="A1040" s="265"/>
      <c r="B1040" s="405"/>
      <c r="C1040" s="448"/>
      <c r="D1040" s="266"/>
      <c r="E1040" s="266"/>
      <c r="F1040" s="182"/>
      <c r="G1040" s="24"/>
      <c r="H1040" s="241">
        <v>144</v>
      </c>
      <c r="I1040" s="22" t="s">
        <v>3857</v>
      </c>
      <c r="J1040" s="24">
        <v>400</v>
      </c>
      <c r="K1040" s="371">
        <v>90.3</v>
      </c>
      <c r="L1040" s="371">
        <v>34.285714285714285</v>
      </c>
      <c r="M1040" s="371">
        <v>48.300000000000004</v>
      </c>
      <c r="N1040" s="21"/>
      <c r="O1040" s="25">
        <f t="shared" si="193"/>
        <v>57.628571428571433</v>
      </c>
      <c r="P1040" s="26">
        <f t="shared" si="194"/>
        <v>0.10004960317460318</v>
      </c>
      <c r="Q1040" s="26"/>
      <c r="R1040" s="28"/>
      <c r="S1040" s="30"/>
      <c r="T1040" s="371"/>
      <c r="U1040" s="371"/>
      <c r="V1040" s="371"/>
      <c r="W1040" s="21"/>
      <c r="X1040" s="25"/>
      <c r="Y1040" s="26"/>
      <c r="Z1040" s="428"/>
      <c r="AA1040" s="673"/>
      <c r="AB1040" s="672"/>
    </row>
    <row r="1041" spans="1:28" ht="13.15" customHeight="1" x14ac:dyDescent="0.2">
      <c r="A1041" s="265"/>
      <c r="B1041" s="405"/>
      <c r="C1041" s="448"/>
      <c r="D1041" s="266"/>
      <c r="E1041" s="266"/>
      <c r="F1041" s="182"/>
      <c r="G1041" s="24"/>
      <c r="H1041" s="241">
        <v>144</v>
      </c>
      <c r="I1041" s="22" t="s">
        <v>1315</v>
      </c>
      <c r="J1041" s="24">
        <v>400</v>
      </c>
      <c r="K1041" s="371">
        <v>0</v>
      </c>
      <c r="L1041" s="371">
        <v>1.9047619047619047</v>
      </c>
      <c r="M1041" s="371">
        <v>2.1</v>
      </c>
      <c r="N1041" s="21"/>
      <c r="O1041" s="25">
        <f t="shared" si="193"/>
        <v>1.3349206349206348</v>
      </c>
      <c r="P1041" s="26">
        <f t="shared" si="194"/>
        <v>2.3175705467372134E-3</v>
      </c>
      <c r="Q1041" s="26"/>
      <c r="R1041" s="28"/>
      <c r="S1041" s="30"/>
      <c r="T1041" s="371"/>
      <c r="U1041" s="371"/>
      <c r="V1041" s="371"/>
      <c r="W1041" s="21"/>
      <c r="X1041" s="25"/>
      <c r="Y1041" s="26"/>
      <c r="Z1041" s="428"/>
      <c r="AA1041" s="673"/>
      <c r="AB1041" s="672"/>
    </row>
    <row r="1042" spans="1:28" ht="13.9" customHeight="1" thickBot="1" x14ac:dyDescent="0.25">
      <c r="A1042" s="267"/>
      <c r="B1042" s="406"/>
      <c r="C1042" s="449"/>
      <c r="D1042" s="268"/>
      <c r="E1042" s="269"/>
      <c r="F1042" s="184"/>
      <c r="G1042" s="70"/>
      <c r="H1042" s="242">
        <v>144</v>
      </c>
      <c r="I1042" s="76" t="s">
        <v>149</v>
      </c>
      <c r="J1042" s="70">
        <v>400</v>
      </c>
      <c r="K1042" s="559">
        <v>0</v>
      </c>
      <c r="L1042" s="559">
        <v>0</v>
      </c>
      <c r="M1042" s="559">
        <v>0</v>
      </c>
      <c r="N1042" s="72"/>
      <c r="O1042" s="73">
        <f t="shared" si="193"/>
        <v>0</v>
      </c>
      <c r="P1042" s="74">
        <f t="shared" si="194"/>
        <v>0</v>
      </c>
      <c r="Q1042" s="74"/>
      <c r="R1042" s="75"/>
      <c r="S1042" s="78"/>
      <c r="T1042" s="559"/>
      <c r="U1042" s="559"/>
      <c r="V1042" s="559"/>
      <c r="W1042" s="72"/>
      <c r="X1042" s="73"/>
      <c r="Y1042" s="74"/>
      <c r="Z1042" s="646"/>
      <c r="AA1042" s="676"/>
      <c r="AB1042" s="674"/>
    </row>
    <row r="1043" spans="1:28" s="7" customFormat="1" ht="13.9" customHeight="1" x14ac:dyDescent="0.2">
      <c r="A1043" s="270">
        <v>43038</v>
      </c>
      <c r="B1043" s="407">
        <v>0.85416666666666663</v>
      </c>
      <c r="C1043" s="450">
        <v>-1</v>
      </c>
      <c r="D1043" s="263">
        <f>(MAX(K1043:M1043))/J1043/1.44</f>
        <v>0.43567708333333338</v>
      </c>
      <c r="E1043" s="264"/>
      <c r="F1043" s="181" t="s">
        <v>569</v>
      </c>
      <c r="G1043" s="69" t="s">
        <v>3136</v>
      </c>
      <c r="H1043" s="240">
        <v>145</v>
      </c>
      <c r="I1043" s="35" t="s">
        <v>685</v>
      </c>
      <c r="J1043" s="34">
        <v>400</v>
      </c>
      <c r="K1043" s="367">
        <v>250.95000000000002</v>
      </c>
      <c r="L1043" s="367">
        <v>155.23809523809524</v>
      </c>
      <c r="M1043" s="367">
        <v>223.65</v>
      </c>
      <c r="N1043" s="36" t="s">
        <v>3954</v>
      </c>
      <c r="O1043" s="37">
        <f t="shared" si="193"/>
        <v>209.94603174603174</v>
      </c>
      <c r="P1043" s="38">
        <f t="shared" si="194"/>
        <v>0.36448963844797178</v>
      </c>
      <c r="Q1043" s="77"/>
      <c r="R1043" s="35"/>
      <c r="S1043" s="34"/>
      <c r="T1043" s="367"/>
      <c r="U1043" s="367"/>
      <c r="V1043" s="367"/>
      <c r="W1043" s="36"/>
      <c r="X1043" s="37"/>
      <c r="Y1043" s="38"/>
      <c r="Z1043" s="645"/>
      <c r="AA1043" s="672">
        <f>P1043+Y1043</f>
        <v>0.36448963844797178</v>
      </c>
      <c r="AB1043" s="672">
        <f t="shared" ref="AB1043:AB1097" si="197">IF(AA1043 &gt;1,0,(((J1043+S1043)*0.95)-((J1043+S1043)*0.95)*AA1043)*0.7)</f>
        <v>169.0457561728395</v>
      </c>
    </row>
    <row r="1044" spans="1:28" ht="13.15" customHeight="1" x14ac:dyDescent="0.2">
      <c r="A1044" s="265"/>
      <c r="B1044" s="405"/>
      <c r="C1044" s="448"/>
      <c r="D1044" s="266"/>
      <c r="E1044" s="266"/>
      <c r="F1044" s="182"/>
      <c r="G1044" s="24"/>
      <c r="H1044" s="241">
        <v>145</v>
      </c>
      <c r="I1044" s="22" t="s">
        <v>4253</v>
      </c>
      <c r="J1044" s="24">
        <v>400</v>
      </c>
      <c r="K1044" s="371">
        <v>30.450000000000003</v>
      </c>
      <c r="L1044" s="371">
        <v>44.761904761904759</v>
      </c>
      <c r="M1044" s="371">
        <v>50.400000000000006</v>
      </c>
      <c r="N1044" s="21"/>
      <c r="O1044" s="25">
        <f t="shared" si="193"/>
        <v>41.87063492063492</v>
      </c>
      <c r="P1044" s="26">
        <f t="shared" si="194"/>
        <v>7.2692074514991184E-2</v>
      </c>
      <c r="Q1044" s="26"/>
      <c r="R1044" s="22"/>
      <c r="S1044" s="24"/>
      <c r="T1044" s="371"/>
      <c r="U1044" s="371"/>
      <c r="V1044" s="371"/>
      <c r="W1044" s="21"/>
      <c r="X1044" s="25"/>
      <c r="Y1044" s="26"/>
      <c r="Z1044" s="428"/>
      <c r="AA1044" s="673"/>
      <c r="AB1044" s="672"/>
    </row>
    <row r="1045" spans="1:28" ht="13.15" customHeight="1" x14ac:dyDescent="0.2">
      <c r="A1045" s="265"/>
      <c r="B1045" s="405"/>
      <c r="C1045" s="448"/>
      <c r="D1045" s="266"/>
      <c r="E1045" s="266"/>
      <c r="F1045" s="182"/>
      <c r="G1045" s="24"/>
      <c r="H1045" s="241">
        <v>145</v>
      </c>
      <c r="I1045" s="22" t="s">
        <v>4254</v>
      </c>
      <c r="J1045" s="24">
        <v>400</v>
      </c>
      <c r="K1045" s="371">
        <v>93.45</v>
      </c>
      <c r="L1045" s="371">
        <v>51.428571428571423</v>
      </c>
      <c r="M1045" s="371">
        <v>106.05000000000001</v>
      </c>
      <c r="N1045" s="21"/>
      <c r="O1045" s="25">
        <f t="shared" si="193"/>
        <v>83.642857142857153</v>
      </c>
      <c r="P1045" s="26">
        <f t="shared" si="194"/>
        <v>0.14521329365079366</v>
      </c>
      <c r="Q1045" s="26"/>
      <c r="R1045" s="22"/>
      <c r="S1045" s="24"/>
      <c r="T1045" s="371"/>
      <c r="U1045" s="371"/>
      <c r="V1045" s="371"/>
      <c r="W1045" s="21"/>
      <c r="X1045" s="25"/>
      <c r="Y1045" s="26"/>
      <c r="Z1045" s="428"/>
      <c r="AA1045" s="673"/>
      <c r="AB1045" s="672"/>
    </row>
    <row r="1046" spans="1:28" ht="13.15" customHeight="1" x14ac:dyDescent="0.2">
      <c r="A1046" s="265"/>
      <c r="B1046" s="405"/>
      <c r="C1046" s="448"/>
      <c r="D1046" s="266"/>
      <c r="E1046" s="266"/>
      <c r="F1046" s="182"/>
      <c r="G1046" s="24"/>
      <c r="H1046" s="241">
        <v>145</v>
      </c>
      <c r="I1046" s="22" t="s">
        <v>4255</v>
      </c>
      <c r="J1046" s="24">
        <v>400</v>
      </c>
      <c r="K1046" s="371">
        <v>51.45</v>
      </c>
      <c r="L1046" s="371">
        <v>41.904761904761905</v>
      </c>
      <c r="M1046" s="371">
        <v>18.900000000000002</v>
      </c>
      <c r="N1046" s="21"/>
      <c r="O1046" s="25">
        <f t="shared" si="193"/>
        <v>37.418253968253971</v>
      </c>
      <c r="P1046" s="26">
        <f t="shared" si="194"/>
        <v>6.4962246472663146E-2</v>
      </c>
      <c r="Q1046" s="26"/>
      <c r="R1046" s="22"/>
      <c r="S1046" s="24"/>
      <c r="T1046" s="371"/>
      <c r="U1046" s="371"/>
      <c r="V1046" s="371"/>
      <c r="W1046" s="21"/>
      <c r="X1046" s="25"/>
      <c r="Y1046" s="26"/>
      <c r="Z1046" s="428"/>
      <c r="AA1046" s="673"/>
      <c r="AB1046" s="672"/>
    </row>
    <row r="1047" spans="1:28" ht="13.15" customHeight="1" x14ac:dyDescent="0.2">
      <c r="A1047" s="265"/>
      <c r="B1047" s="405"/>
      <c r="C1047" s="448"/>
      <c r="D1047" s="266"/>
      <c r="E1047" s="266"/>
      <c r="F1047" s="182"/>
      <c r="G1047" s="24"/>
      <c r="H1047" s="241">
        <v>145</v>
      </c>
      <c r="I1047" s="22" t="s">
        <v>1526</v>
      </c>
      <c r="J1047" s="24">
        <v>400</v>
      </c>
      <c r="K1047" s="371">
        <v>0</v>
      </c>
      <c r="L1047" s="371">
        <v>0</v>
      </c>
      <c r="M1047" s="371">
        <v>0</v>
      </c>
      <c r="N1047" s="21"/>
      <c r="O1047" s="25">
        <f t="shared" si="193"/>
        <v>0</v>
      </c>
      <c r="P1047" s="26">
        <f t="shared" si="194"/>
        <v>0</v>
      </c>
      <c r="Q1047" s="26"/>
      <c r="R1047" s="22"/>
      <c r="S1047" s="24"/>
      <c r="T1047" s="371"/>
      <c r="U1047" s="371"/>
      <c r="V1047" s="371"/>
      <c r="W1047" s="21"/>
      <c r="X1047" s="25"/>
      <c r="Y1047" s="26"/>
      <c r="Z1047" s="428"/>
      <c r="AA1047" s="673"/>
      <c r="AB1047" s="672"/>
    </row>
    <row r="1048" spans="1:28" ht="13.15" customHeight="1" x14ac:dyDescent="0.2">
      <c r="A1048" s="265"/>
      <c r="B1048" s="405"/>
      <c r="C1048" s="448"/>
      <c r="D1048" s="266"/>
      <c r="E1048" s="266"/>
      <c r="F1048" s="186"/>
      <c r="G1048" s="121"/>
      <c r="H1048" s="244">
        <v>145</v>
      </c>
      <c r="I1048" s="128" t="s">
        <v>1968</v>
      </c>
      <c r="J1048" s="121">
        <v>400</v>
      </c>
      <c r="K1048" s="548">
        <v>49.35</v>
      </c>
      <c r="L1048" s="548">
        <v>37.142857142857139</v>
      </c>
      <c r="M1048" s="548">
        <v>45.15</v>
      </c>
      <c r="N1048" s="123"/>
      <c r="O1048" s="124">
        <f t="shared" ref="O1048" si="198">(K1048+L1048+M1048)/3</f>
        <v>43.88095238095238</v>
      </c>
      <c r="P1048" s="125">
        <f t="shared" ref="P1048" si="199">O1048/J1048/1.44</f>
        <v>7.6182208994708997E-2</v>
      </c>
      <c r="Q1048" s="125"/>
      <c r="R1048" s="128"/>
      <c r="S1048" s="121"/>
      <c r="T1048" s="548"/>
      <c r="U1048" s="548"/>
      <c r="V1048" s="548"/>
      <c r="W1048" s="123"/>
      <c r="X1048" s="124"/>
      <c r="Y1048" s="125"/>
      <c r="Z1048" s="634"/>
      <c r="AA1048" s="673"/>
      <c r="AB1048" s="672"/>
    </row>
    <row r="1049" spans="1:28" ht="13.15" customHeight="1" x14ac:dyDescent="0.2">
      <c r="A1049" s="265"/>
      <c r="B1049" s="405"/>
      <c r="C1049" s="448"/>
      <c r="D1049" s="266"/>
      <c r="E1049" s="266"/>
      <c r="F1049" s="186"/>
      <c r="G1049" s="121"/>
      <c r="H1049" s="244">
        <v>145</v>
      </c>
      <c r="I1049" s="128" t="s">
        <v>4256</v>
      </c>
      <c r="J1049" s="121">
        <v>400</v>
      </c>
      <c r="K1049" s="548">
        <v>14.700000000000001</v>
      </c>
      <c r="L1049" s="548">
        <v>34.285714285714285</v>
      </c>
      <c r="M1049" s="548">
        <v>28.35</v>
      </c>
      <c r="N1049" s="123"/>
      <c r="O1049" s="124">
        <f t="shared" si="193"/>
        <v>25.778571428571428</v>
      </c>
      <c r="P1049" s="125">
        <f t="shared" si="194"/>
        <v>4.4754464285714286E-2</v>
      </c>
      <c r="Q1049" s="125"/>
      <c r="R1049" s="128"/>
      <c r="S1049" s="121"/>
      <c r="T1049" s="548"/>
      <c r="U1049" s="548"/>
      <c r="V1049" s="548"/>
      <c r="W1049" s="123"/>
      <c r="X1049" s="124"/>
      <c r="Y1049" s="125"/>
      <c r="Z1049" s="634"/>
      <c r="AA1049" s="673"/>
      <c r="AB1049" s="672"/>
    </row>
    <row r="1050" spans="1:28" ht="13.9" customHeight="1" thickBot="1" x14ac:dyDescent="0.25">
      <c r="A1050" s="267"/>
      <c r="B1050" s="406"/>
      <c r="C1050" s="449"/>
      <c r="D1050" s="268"/>
      <c r="E1050" s="269"/>
      <c r="F1050" s="184"/>
      <c r="G1050" s="70"/>
      <c r="H1050" s="242">
        <v>145</v>
      </c>
      <c r="I1050" s="76" t="s">
        <v>1162</v>
      </c>
      <c r="J1050" s="70">
        <v>400</v>
      </c>
      <c r="K1050" s="559">
        <v>11.55</v>
      </c>
      <c r="L1050" s="559">
        <v>14.285714285714285</v>
      </c>
      <c r="M1050" s="559">
        <v>7.3500000000000005</v>
      </c>
      <c r="N1050" s="72"/>
      <c r="O1050" s="73">
        <f t="shared" si="193"/>
        <v>11.061904761904762</v>
      </c>
      <c r="P1050" s="74">
        <f>O1050/J1050/1.44</f>
        <v>1.9204695767195766E-2</v>
      </c>
      <c r="Q1050" s="74"/>
      <c r="R1050" s="76"/>
      <c r="S1050" s="70"/>
      <c r="T1050" s="559"/>
      <c r="U1050" s="559"/>
      <c r="V1050" s="559"/>
      <c r="W1050" s="72"/>
      <c r="X1050" s="73"/>
      <c r="Y1050" s="74"/>
      <c r="Z1050" s="646"/>
      <c r="AA1050" s="673"/>
      <c r="AB1050" s="672"/>
    </row>
    <row r="1051" spans="1:28" s="7" customFormat="1" ht="13.9" customHeight="1" x14ac:dyDescent="0.2">
      <c r="A1051" s="260">
        <v>43046</v>
      </c>
      <c r="B1051" s="403">
        <v>0.8125</v>
      </c>
      <c r="C1051" s="454">
        <v>0</v>
      </c>
      <c r="D1051" s="263">
        <f>(MAX(K1051:M1051))/J1051/1.44</f>
        <v>0.23697916666666669</v>
      </c>
      <c r="E1051" s="264">
        <f>(MAX(T1051:V1051))/S1051/1.44</f>
        <v>0.15707671957671959</v>
      </c>
      <c r="F1051" s="181" t="s">
        <v>1909</v>
      </c>
      <c r="G1051" s="69" t="s">
        <v>3136</v>
      </c>
      <c r="H1051" s="240">
        <v>146</v>
      </c>
      <c r="I1051" s="35" t="s">
        <v>685</v>
      </c>
      <c r="J1051" s="34">
        <v>160</v>
      </c>
      <c r="K1051" s="367">
        <v>54.6</v>
      </c>
      <c r="L1051" s="367">
        <v>20</v>
      </c>
      <c r="M1051" s="367">
        <v>28.35</v>
      </c>
      <c r="N1051" s="36" t="s">
        <v>4067</v>
      </c>
      <c r="O1051" s="37">
        <f t="shared" si="193"/>
        <v>34.316666666666663</v>
      </c>
      <c r="P1051" s="38">
        <f t="shared" si="194"/>
        <v>0.14894386574074073</v>
      </c>
      <c r="Q1051" s="39" t="s">
        <v>495</v>
      </c>
      <c r="R1051" s="40" t="s">
        <v>2957</v>
      </c>
      <c r="S1051" s="34">
        <v>160</v>
      </c>
      <c r="T1051" s="367">
        <v>36.19047619047619</v>
      </c>
      <c r="U1051" s="367">
        <v>27.3</v>
      </c>
      <c r="V1051" s="367">
        <v>34.65</v>
      </c>
      <c r="W1051" s="36" t="s">
        <v>4067</v>
      </c>
      <c r="X1051" s="37">
        <f>(T1051+U1051+V1051)/3</f>
        <v>32.713492063492062</v>
      </c>
      <c r="Y1051" s="38">
        <f>X1051/S1051/1.44</f>
        <v>0.14198564263668428</v>
      </c>
      <c r="Z1051" s="645"/>
      <c r="AA1051" s="671">
        <f>P1051+Y1051</f>
        <v>0.29092950837742504</v>
      </c>
      <c r="AB1051" s="671">
        <f t="shared" si="197"/>
        <v>150.89020061728394</v>
      </c>
    </row>
    <row r="1052" spans="1:28" ht="13.15" customHeight="1" x14ac:dyDescent="0.2">
      <c r="A1052" s="265"/>
      <c r="B1052" s="405"/>
      <c r="C1052" s="448"/>
      <c r="D1052" s="266"/>
      <c r="E1052" s="266"/>
      <c r="F1052" s="182"/>
      <c r="G1052" s="24"/>
      <c r="H1052" s="241">
        <v>146</v>
      </c>
      <c r="I1052" s="22" t="s">
        <v>1126</v>
      </c>
      <c r="J1052" s="24">
        <v>160</v>
      </c>
      <c r="K1052" s="371">
        <v>0</v>
      </c>
      <c r="L1052" s="371">
        <v>0</v>
      </c>
      <c r="M1052" s="371">
        <v>0</v>
      </c>
      <c r="N1052" s="21"/>
      <c r="O1052" s="37">
        <f t="shared" si="193"/>
        <v>0</v>
      </c>
      <c r="P1052" s="38">
        <f t="shared" si="194"/>
        <v>0</v>
      </c>
      <c r="Q1052" s="26"/>
      <c r="R1052" s="28" t="s">
        <v>1126</v>
      </c>
      <c r="S1052" s="24">
        <v>160</v>
      </c>
      <c r="T1052" s="371">
        <v>0</v>
      </c>
      <c r="U1052" s="371">
        <v>0</v>
      </c>
      <c r="V1052" s="371">
        <v>0</v>
      </c>
      <c r="W1052" s="21"/>
      <c r="X1052" s="37">
        <f>(T1052+U1052+V1052)/3</f>
        <v>0</v>
      </c>
      <c r="Y1052" s="38">
        <f t="shared" ref="Y1052:Y1057" si="200">X1052/S1052/1.44</f>
        <v>0</v>
      </c>
      <c r="Z1052" s="428"/>
      <c r="AA1052" s="673"/>
      <c r="AB1052" s="672"/>
    </row>
    <row r="1053" spans="1:28" ht="13.15" customHeight="1" x14ac:dyDescent="0.2">
      <c r="A1053" s="265"/>
      <c r="B1053" s="405"/>
      <c r="C1053" s="448"/>
      <c r="D1053" s="266"/>
      <c r="E1053" s="266"/>
      <c r="F1053" s="182"/>
      <c r="G1053" s="24"/>
      <c r="H1053" s="241">
        <v>146</v>
      </c>
      <c r="I1053" s="22" t="s">
        <v>1729</v>
      </c>
      <c r="J1053" s="24">
        <v>160</v>
      </c>
      <c r="K1053" s="371">
        <v>0</v>
      </c>
      <c r="L1053" s="371">
        <v>0</v>
      </c>
      <c r="M1053" s="371">
        <v>0</v>
      </c>
      <c r="N1053" s="21"/>
      <c r="O1053" s="37">
        <f t="shared" si="193"/>
        <v>0</v>
      </c>
      <c r="P1053" s="38">
        <f t="shared" si="194"/>
        <v>0</v>
      </c>
      <c r="Q1053" s="26"/>
      <c r="R1053" s="28" t="s">
        <v>163</v>
      </c>
      <c r="S1053" s="24">
        <v>160</v>
      </c>
      <c r="T1053" s="371">
        <v>0</v>
      </c>
      <c r="U1053" s="371">
        <v>0</v>
      </c>
      <c r="V1053" s="371">
        <v>0</v>
      </c>
      <c r="W1053" s="21"/>
      <c r="X1053" s="37">
        <f t="shared" ref="X1053:X1058" si="201">(T1053+U1053+V1053)/3</f>
        <v>0</v>
      </c>
      <c r="Y1053" s="38">
        <f t="shared" si="200"/>
        <v>0</v>
      </c>
      <c r="Z1053" s="428"/>
      <c r="AA1053" s="673"/>
      <c r="AB1053" s="672"/>
    </row>
    <row r="1054" spans="1:28" ht="13.15" customHeight="1" x14ac:dyDescent="0.2">
      <c r="A1054" s="265"/>
      <c r="B1054" s="405"/>
      <c r="C1054" s="448"/>
      <c r="D1054" s="266"/>
      <c r="E1054" s="266"/>
      <c r="F1054" s="182"/>
      <c r="G1054" s="24"/>
      <c r="H1054" s="241">
        <v>146</v>
      </c>
      <c r="I1054" s="22" t="s">
        <v>1589</v>
      </c>
      <c r="J1054" s="24">
        <v>160</v>
      </c>
      <c r="K1054" s="371">
        <v>0</v>
      </c>
      <c r="L1054" s="371">
        <v>0</v>
      </c>
      <c r="M1054" s="371">
        <v>0</v>
      </c>
      <c r="N1054" s="21"/>
      <c r="O1054" s="37">
        <f t="shared" si="193"/>
        <v>0</v>
      </c>
      <c r="P1054" s="38">
        <f t="shared" si="194"/>
        <v>0</v>
      </c>
      <c r="Q1054" s="26"/>
      <c r="R1054" s="28" t="s">
        <v>2291</v>
      </c>
      <c r="S1054" s="24">
        <v>160</v>
      </c>
      <c r="T1054" s="371">
        <v>0</v>
      </c>
      <c r="U1054" s="371">
        <v>0</v>
      </c>
      <c r="V1054" s="371">
        <v>0</v>
      </c>
      <c r="W1054" s="21"/>
      <c r="X1054" s="37">
        <f t="shared" si="201"/>
        <v>0</v>
      </c>
      <c r="Y1054" s="38">
        <f t="shared" si="200"/>
        <v>0</v>
      </c>
      <c r="Z1054" s="428"/>
      <c r="AA1054" s="673"/>
      <c r="AB1054" s="672"/>
    </row>
    <row r="1055" spans="1:28" ht="13.15" customHeight="1" x14ac:dyDescent="0.2">
      <c r="A1055" s="265"/>
      <c r="B1055" s="405"/>
      <c r="C1055" s="448"/>
      <c r="D1055" s="266"/>
      <c r="E1055" s="266"/>
      <c r="F1055" s="182"/>
      <c r="G1055" s="24"/>
      <c r="H1055" s="241">
        <v>146</v>
      </c>
      <c r="I1055" s="22" t="s">
        <v>621</v>
      </c>
      <c r="J1055" s="24">
        <v>160</v>
      </c>
      <c r="K1055" s="371">
        <v>0</v>
      </c>
      <c r="L1055" s="371">
        <v>0</v>
      </c>
      <c r="M1055" s="371">
        <v>0</v>
      </c>
      <c r="N1055" s="21"/>
      <c r="O1055" s="37">
        <f t="shared" si="193"/>
        <v>0</v>
      </c>
      <c r="P1055" s="38">
        <f t="shared" si="194"/>
        <v>0</v>
      </c>
      <c r="Q1055" s="26"/>
      <c r="R1055" s="28" t="s">
        <v>164</v>
      </c>
      <c r="S1055" s="24">
        <v>160</v>
      </c>
      <c r="T1055" s="371">
        <v>8.5714285714285712</v>
      </c>
      <c r="U1055" s="371">
        <v>17.850000000000001</v>
      </c>
      <c r="V1055" s="371">
        <v>8.4</v>
      </c>
      <c r="W1055" s="21"/>
      <c r="X1055" s="37">
        <f t="shared" si="201"/>
        <v>11.607142857142856</v>
      </c>
      <c r="Y1055" s="38">
        <f t="shared" si="200"/>
        <v>5.0378224206349201E-2</v>
      </c>
      <c r="Z1055" s="428"/>
      <c r="AA1055" s="673"/>
      <c r="AB1055" s="672"/>
    </row>
    <row r="1056" spans="1:28" ht="13.15" customHeight="1" x14ac:dyDescent="0.2">
      <c r="A1056" s="265"/>
      <c r="B1056" s="405"/>
      <c r="C1056" s="448"/>
      <c r="D1056" s="266"/>
      <c r="E1056" s="266"/>
      <c r="F1056" s="182"/>
      <c r="G1056" s="24"/>
      <c r="H1056" s="241">
        <v>146</v>
      </c>
      <c r="I1056" s="22" t="s">
        <v>630</v>
      </c>
      <c r="J1056" s="24">
        <v>160</v>
      </c>
      <c r="K1056" s="371">
        <v>0</v>
      </c>
      <c r="L1056" s="371">
        <v>0</v>
      </c>
      <c r="M1056" s="371">
        <v>0</v>
      </c>
      <c r="N1056" s="21"/>
      <c r="O1056" s="37">
        <f t="shared" si="193"/>
        <v>0</v>
      </c>
      <c r="P1056" s="38">
        <f>O1056/J1056/1.44</f>
        <v>0</v>
      </c>
      <c r="Q1056" s="26"/>
      <c r="R1056" s="28" t="s">
        <v>165</v>
      </c>
      <c r="S1056" s="24">
        <v>160</v>
      </c>
      <c r="T1056" s="371">
        <v>23.80952380952381</v>
      </c>
      <c r="U1056" s="371">
        <v>5.25</v>
      </c>
      <c r="V1056" s="371">
        <v>24.150000000000002</v>
      </c>
      <c r="W1056" s="21"/>
      <c r="X1056" s="37">
        <f t="shared" si="201"/>
        <v>17.736507936507937</v>
      </c>
      <c r="Y1056" s="38">
        <f t="shared" si="200"/>
        <v>7.6981371252204597E-2</v>
      </c>
      <c r="Z1056" s="428"/>
      <c r="AA1056" s="673"/>
      <c r="AB1056" s="672"/>
    </row>
    <row r="1057" spans="1:28" ht="13.15" customHeight="1" x14ac:dyDescent="0.2">
      <c r="A1057" s="265"/>
      <c r="B1057" s="405"/>
      <c r="C1057" s="448"/>
      <c r="D1057" s="266"/>
      <c r="E1057" s="266"/>
      <c r="F1057" s="182"/>
      <c r="G1057" s="24"/>
      <c r="H1057" s="241">
        <v>146</v>
      </c>
      <c r="I1057" s="23" t="s">
        <v>2290</v>
      </c>
      <c r="J1057" s="24">
        <v>160</v>
      </c>
      <c r="K1057" s="371">
        <v>17.850000000000001</v>
      </c>
      <c r="L1057" s="371">
        <v>7.6190476190476186</v>
      </c>
      <c r="M1057" s="371">
        <v>21</v>
      </c>
      <c r="N1057" s="21"/>
      <c r="O1057" s="37">
        <f t="shared" si="193"/>
        <v>15.489682539682541</v>
      </c>
      <c r="P1057" s="38">
        <f>O1057/J1057/1.44</f>
        <v>6.7229524911816593E-2</v>
      </c>
      <c r="Q1057" s="26"/>
      <c r="R1057" s="28" t="s">
        <v>193</v>
      </c>
      <c r="S1057" s="24">
        <v>160</v>
      </c>
      <c r="T1057" s="371">
        <v>0</v>
      </c>
      <c r="U1057" s="371">
        <v>0</v>
      </c>
      <c r="V1057" s="371">
        <v>0</v>
      </c>
      <c r="W1057" s="21"/>
      <c r="X1057" s="37">
        <f t="shared" si="201"/>
        <v>0</v>
      </c>
      <c r="Y1057" s="38">
        <f t="shared" si="200"/>
        <v>0</v>
      </c>
      <c r="Z1057" s="428"/>
      <c r="AA1057" s="673"/>
      <c r="AB1057" s="672"/>
    </row>
    <row r="1058" spans="1:28" ht="13.15" customHeight="1" x14ac:dyDescent="0.2">
      <c r="A1058" s="265"/>
      <c r="B1058" s="405"/>
      <c r="C1058" s="448"/>
      <c r="D1058" s="266"/>
      <c r="E1058" s="266"/>
      <c r="F1058" s="182"/>
      <c r="G1058" s="24"/>
      <c r="H1058" s="241">
        <v>146</v>
      </c>
      <c r="I1058" s="22" t="s">
        <v>1921</v>
      </c>
      <c r="J1058" s="24">
        <v>160</v>
      </c>
      <c r="K1058" s="371">
        <v>33.6</v>
      </c>
      <c r="L1058" s="371">
        <v>13.333333333333332</v>
      </c>
      <c r="M1058" s="371">
        <v>16.8</v>
      </c>
      <c r="N1058" s="21"/>
      <c r="O1058" s="37">
        <f>(K1058+L1058+M1058)/3</f>
        <v>21.244444444444444</v>
      </c>
      <c r="P1058" s="38">
        <f>O1058/J1058/1.44</f>
        <v>9.2206790123456783E-2</v>
      </c>
      <c r="Q1058" s="26"/>
      <c r="R1058" s="28" t="s">
        <v>1921</v>
      </c>
      <c r="S1058" s="24">
        <v>160</v>
      </c>
      <c r="T1058" s="371">
        <v>0.95238095238095233</v>
      </c>
      <c r="U1058" s="371">
        <v>0</v>
      </c>
      <c r="V1058" s="371">
        <v>0</v>
      </c>
      <c r="W1058" s="21"/>
      <c r="X1058" s="37">
        <f t="shared" si="201"/>
        <v>0.31746031746031744</v>
      </c>
      <c r="Y1058" s="26">
        <f t="shared" ref="Y1058:Y1104" si="202">X1058/S1058/1.44</f>
        <v>1.3778659611992945E-3</v>
      </c>
      <c r="Z1058" s="428"/>
      <c r="AA1058" s="673"/>
      <c r="AB1058" s="672"/>
    </row>
    <row r="1059" spans="1:28" ht="13.9" customHeight="1" thickBot="1" x14ac:dyDescent="0.25">
      <c r="A1059" s="267"/>
      <c r="B1059" s="406"/>
      <c r="C1059" s="449"/>
      <c r="D1059" s="268"/>
      <c r="E1059" s="269"/>
      <c r="F1059" s="184"/>
      <c r="G1059" s="70"/>
      <c r="H1059" s="242">
        <v>146</v>
      </c>
      <c r="I1059" s="76" t="s">
        <v>1922</v>
      </c>
      <c r="J1059" s="70">
        <v>160</v>
      </c>
      <c r="K1059" s="559">
        <v>0</v>
      </c>
      <c r="L1059" s="559">
        <v>0</v>
      </c>
      <c r="M1059" s="559">
        <v>0</v>
      </c>
      <c r="N1059" s="72"/>
      <c r="O1059" s="73">
        <f t="shared" si="193"/>
        <v>0</v>
      </c>
      <c r="P1059" s="74">
        <f t="shared" si="194"/>
        <v>0</v>
      </c>
      <c r="Q1059" s="74"/>
      <c r="R1059" s="75" t="s">
        <v>86</v>
      </c>
      <c r="S1059" s="70">
        <v>160</v>
      </c>
      <c r="T1059" s="559">
        <v>0</v>
      </c>
      <c r="U1059" s="559">
        <v>0</v>
      </c>
      <c r="V1059" s="559">
        <v>0</v>
      </c>
      <c r="W1059" s="72"/>
      <c r="X1059" s="73">
        <f t="shared" ref="X1059:X1104" si="203">(T1059+U1059+V1059)/3</f>
        <v>0</v>
      </c>
      <c r="Y1059" s="74">
        <f t="shared" si="202"/>
        <v>0</v>
      </c>
      <c r="Z1059" s="646"/>
      <c r="AA1059" s="676"/>
      <c r="AB1059" s="674"/>
    </row>
    <row r="1060" spans="1:28" s="7" customFormat="1" ht="13.9" customHeight="1" x14ac:dyDescent="0.2">
      <c r="A1060" s="270">
        <v>43039</v>
      </c>
      <c r="B1060" s="407">
        <v>0.47361111111111115</v>
      </c>
      <c r="C1060" s="450">
        <v>-1</v>
      </c>
      <c r="D1060" s="263">
        <f>(MAX(K1060:M1060))/J1060/1.44</f>
        <v>0.21328125000000003</v>
      </c>
      <c r="E1060" s="264">
        <f>(MAX(T1060:V1060))/S1060/1.44</f>
        <v>0.13671875</v>
      </c>
      <c r="F1060" s="181" t="s">
        <v>1909</v>
      </c>
      <c r="G1060" s="69" t="s">
        <v>3136</v>
      </c>
      <c r="H1060" s="254" t="s">
        <v>4257</v>
      </c>
      <c r="I1060" s="35" t="s">
        <v>685</v>
      </c>
      <c r="J1060" s="34">
        <v>400</v>
      </c>
      <c r="K1060" s="367">
        <v>108.15</v>
      </c>
      <c r="L1060" s="367">
        <v>92.38095238095238</v>
      </c>
      <c r="M1060" s="367">
        <v>122.85000000000001</v>
      </c>
      <c r="N1060" s="36" t="s">
        <v>3897</v>
      </c>
      <c r="O1060" s="37">
        <f t="shared" si="193"/>
        <v>107.7936507936508</v>
      </c>
      <c r="P1060" s="38">
        <f t="shared" si="194"/>
        <v>0.18714175485008819</v>
      </c>
      <c r="Q1060" s="39" t="s">
        <v>492</v>
      </c>
      <c r="R1060" s="40" t="s">
        <v>686</v>
      </c>
      <c r="S1060" s="34">
        <v>400</v>
      </c>
      <c r="T1060" s="367">
        <v>60</v>
      </c>
      <c r="U1060" s="367">
        <v>61.95</v>
      </c>
      <c r="V1060" s="367">
        <v>78.75</v>
      </c>
      <c r="W1060" s="36" t="s">
        <v>3876</v>
      </c>
      <c r="X1060" s="37">
        <f t="shared" si="203"/>
        <v>66.899999999999991</v>
      </c>
      <c r="Y1060" s="38">
        <f t="shared" si="202"/>
        <v>0.11614583333333332</v>
      </c>
      <c r="Z1060" s="645"/>
      <c r="AA1060" s="672">
        <f>P1060+Y1060</f>
        <v>0.3032875881834215</v>
      </c>
      <c r="AB1060" s="672">
        <f t="shared" si="197"/>
        <v>370.65100308641979</v>
      </c>
    </row>
    <row r="1061" spans="1:28" ht="13.15" customHeight="1" x14ac:dyDescent="0.2">
      <c r="A1061" s="265"/>
      <c r="B1061" s="405"/>
      <c r="C1061" s="448"/>
      <c r="D1061" s="266"/>
      <c r="E1061" s="266"/>
      <c r="F1061" s="182"/>
      <c r="G1061" s="24"/>
      <c r="H1061" s="241">
        <v>147</v>
      </c>
      <c r="I1061" s="23" t="s">
        <v>1617</v>
      </c>
      <c r="J1061" s="24">
        <v>400</v>
      </c>
      <c r="K1061" s="371">
        <v>30.450000000000003</v>
      </c>
      <c r="L1061" s="371">
        <v>30.476190476190474</v>
      </c>
      <c r="M1061" s="371">
        <v>55.650000000000006</v>
      </c>
      <c r="N1061" s="21"/>
      <c r="O1061" s="25">
        <f t="shared" si="193"/>
        <v>38.858730158730161</v>
      </c>
      <c r="P1061" s="26">
        <f t="shared" si="194"/>
        <v>6.7463073192239861E-2</v>
      </c>
      <c r="Q1061" s="26"/>
      <c r="R1061" s="28" t="s">
        <v>1923</v>
      </c>
      <c r="S1061" s="24">
        <v>400</v>
      </c>
      <c r="T1061" s="371">
        <v>14.285714285714285</v>
      </c>
      <c r="U1061" s="371">
        <v>26.25</v>
      </c>
      <c r="V1061" s="371">
        <v>11.55</v>
      </c>
      <c r="W1061" s="21"/>
      <c r="X1061" s="25">
        <f t="shared" si="203"/>
        <v>17.361904761904764</v>
      </c>
      <c r="Y1061" s="26">
        <f t="shared" si="202"/>
        <v>3.0142195767195772E-2</v>
      </c>
      <c r="Z1061" s="428"/>
      <c r="AA1061" s="673"/>
      <c r="AB1061" s="672"/>
    </row>
    <row r="1062" spans="1:28" ht="13.15" customHeight="1" x14ac:dyDescent="0.2">
      <c r="A1062" s="265"/>
      <c r="B1062" s="405"/>
      <c r="C1062" s="448"/>
      <c r="D1062" s="266"/>
      <c r="E1062" s="266"/>
      <c r="F1062" s="182"/>
      <c r="G1062" s="24"/>
      <c r="H1062" s="241">
        <v>147</v>
      </c>
      <c r="I1062" s="23" t="s">
        <v>1924</v>
      </c>
      <c r="J1062" s="24">
        <v>400</v>
      </c>
      <c r="K1062" s="371">
        <v>0</v>
      </c>
      <c r="L1062" s="371">
        <v>0</v>
      </c>
      <c r="M1062" s="371">
        <v>0</v>
      </c>
      <c r="N1062" s="21"/>
      <c r="O1062" s="25">
        <f t="shared" si="193"/>
        <v>0</v>
      </c>
      <c r="P1062" s="26">
        <f t="shared" si="194"/>
        <v>0</v>
      </c>
      <c r="Q1062" s="26"/>
      <c r="R1062" s="28" t="s">
        <v>893</v>
      </c>
      <c r="S1062" s="24">
        <v>400</v>
      </c>
      <c r="T1062" s="371">
        <v>0</v>
      </c>
      <c r="U1062" s="371">
        <v>0</v>
      </c>
      <c r="V1062" s="371">
        <v>0</v>
      </c>
      <c r="W1062" s="21"/>
      <c r="X1062" s="25">
        <f t="shared" si="203"/>
        <v>0</v>
      </c>
      <c r="Y1062" s="26">
        <f t="shared" si="202"/>
        <v>0</v>
      </c>
      <c r="Z1062" s="428"/>
      <c r="AA1062" s="673"/>
      <c r="AB1062" s="672"/>
    </row>
    <row r="1063" spans="1:28" ht="13.15" customHeight="1" x14ac:dyDescent="0.2">
      <c r="A1063" s="265"/>
      <c r="B1063" s="405"/>
      <c r="C1063" s="448"/>
      <c r="D1063" s="266"/>
      <c r="E1063" s="266"/>
      <c r="F1063" s="182"/>
      <c r="G1063" s="24"/>
      <c r="H1063" s="241">
        <v>147</v>
      </c>
      <c r="I1063" s="22" t="s">
        <v>1616</v>
      </c>
      <c r="J1063" s="24">
        <v>400</v>
      </c>
      <c r="K1063" s="371">
        <v>0</v>
      </c>
      <c r="L1063" s="371">
        <v>0</v>
      </c>
      <c r="M1063" s="371">
        <v>7.3500000000000005</v>
      </c>
      <c r="N1063" s="21"/>
      <c r="O1063" s="25">
        <f>(K1063+L1063+M1063)/3</f>
        <v>2.4500000000000002</v>
      </c>
      <c r="P1063" s="26">
        <f t="shared" si="194"/>
        <v>4.2534722222222227E-3</v>
      </c>
      <c r="Q1063" s="26"/>
      <c r="R1063" s="28" t="s">
        <v>894</v>
      </c>
      <c r="S1063" s="24">
        <v>400</v>
      </c>
      <c r="T1063" s="371">
        <v>23.80952380952381</v>
      </c>
      <c r="U1063" s="371">
        <v>18.900000000000002</v>
      </c>
      <c r="V1063" s="371">
        <v>57.75</v>
      </c>
      <c r="W1063" s="21"/>
      <c r="X1063" s="25">
        <f t="shared" si="203"/>
        <v>33.486507936507941</v>
      </c>
      <c r="Y1063" s="26">
        <f t="shared" si="202"/>
        <v>5.8136298500881846E-2</v>
      </c>
      <c r="Z1063" s="428"/>
      <c r="AA1063" s="673"/>
      <c r="AB1063" s="672"/>
    </row>
    <row r="1064" spans="1:28" ht="13.15" customHeight="1" x14ac:dyDescent="0.2">
      <c r="A1064" s="265"/>
      <c r="B1064" s="405"/>
      <c r="C1064" s="448"/>
      <c r="D1064" s="266"/>
      <c r="E1064" s="266"/>
      <c r="F1064" s="182"/>
      <c r="G1064" s="24"/>
      <c r="H1064" s="241">
        <v>147</v>
      </c>
      <c r="I1064" s="22" t="s">
        <v>1618</v>
      </c>
      <c r="J1064" s="24">
        <v>400</v>
      </c>
      <c r="K1064" s="371">
        <v>67.2</v>
      </c>
      <c r="L1064" s="371">
        <v>75.238095238095241</v>
      </c>
      <c r="M1064" s="371">
        <v>49.35</v>
      </c>
      <c r="N1064" s="21"/>
      <c r="O1064" s="25">
        <f>(K1064+L1064+M1064)/3</f>
        <v>63.929365079365077</v>
      </c>
      <c r="P1064" s="26">
        <f>O1064/J1064/1.44</f>
        <v>0.11098848104056437</v>
      </c>
      <c r="Q1064" s="26"/>
      <c r="R1064" s="28" t="s">
        <v>1619</v>
      </c>
      <c r="S1064" s="24">
        <v>400</v>
      </c>
      <c r="T1064" s="371">
        <v>0</v>
      </c>
      <c r="U1064" s="371">
        <v>0</v>
      </c>
      <c r="V1064" s="371">
        <v>0</v>
      </c>
      <c r="W1064" s="21"/>
      <c r="X1064" s="25">
        <f t="shared" si="203"/>
        <v>0</v>
      </c>
      <c r="Y1064" s="26">
        <f t="shared" si="202"/>
        <v>0</v>
      </c>
      <c r="Z1064" s="428"/>
      <c r="AA1064" s="673"/>
      <c r="AB1064" s="672"/>
    </row>
    <row r="1065" spans="1:28" ht="13.15" customHeight="1" x14ac:dyDescent="0.2">
      <c r="A1065" s="265"/>
      <c r="B1065" s="405"/>
      <c r="C1065" s="448"/>
      <c r="D1065" s="266"/>
      <c r="E1065" s="266"/>
      <c r="F1065" s="182"/>
      <c r="G1065" s="24"/>
      <c r="H1065" s="241">
        <v>147</v>
      </c>
      <c r="I1065" s="22" t="s">
        <v>4258</v>
      </c>
      <c r="J1065" s="24">
        <v>400</v>
      </c>
      <c r="K1065" s="371">
        <v>0</v>
      </c>
      <c r="L1065" s="371">
        <v>0</v>
      </c>
      <c r="M1065" s="371">
        <v>0</v>
      </c>
      <c r="N1065" s="21"/>
      <c r="O1065" s="25">
        <f>(K1065+L1065+M1065)/3</f>
        <v>0</v>
      </c>
      <c r="P1065" s="26">
        <f>O1065/J1065/1.44</f>
        <v>0</v>
      </c>
      <c r="Q1065" s="26"/>
      <c r="R1065" s="28" t="s">
        <v>2803</v>
      </c>
      <c r="S1065" s="24">
        <v>400</v>
      </c>
      <c r="T1065" s="371">
        <v>16.19047619047619</v>
      </c>
      <c r="U1065" s="371">
        <v>11.55</v>
      </c>
      <c r="V1065" s="371">
        <v>4.2</v>
      </c>
      <c r="W1065" s="21"/>
      <c r="X1065" s="25">
        <f t="shared" si="203"/>
        <v>10.646825396825397</v>
      </c>
      <c r="Y1065" s="26">
        <f t="shared" si="202"/>
        <v>1.8484071869488538E-2</v>
      </c>
      <c r="Z1065" s="428"/>
      <c r="AA1065" s="673"/>
      <c r="AB1065" s="672"/>
    </row>
    <row r="1066" spans="1:28" ht="13.15" customHeight="1" x14ac:dyDescent="0.2">
      <c r="A1066" s="265"/>
      <c r="B1066" s="405"/>
      <c r="C1066" s="448"/>
      <c r="D1066" s="266"/>
      <c r="E1066" s="266"/>
      <c r="F1066" s="182"/>
      <c r="G1066" s="24"/>
      <c r="H1066" s="241">
        <v>147</v>
      </c>
      <c r="I1066" s="22"/>
      <c r="J1066" s="24"/>
      <c r="K1066" s="371"/>
      <c r="L1066" s="371"/>
      <c r="M1066" s="371"/>
      <c r="N1066" s="21"/>
      <c r="O1066" s="25"/>
      <c r="P1066" s="26"/>
      <c r="Q1066" s="26"/>
      <c r="R1066" s="28" t="s">
        <v>1085</v>
      </c>
      <c r="S1066" s="24">
        <v>400</v>
      </c>
      <c r="T1066" s="371">
        <v>0</v>
      </c>
      <c r="U1066" s="371">
        <v>0</v>
      </c>
      <c r="V1066" s="371">
        <v>0</v>
      </c>
      <c r="W1066" s="21"/>
      <c r="X1066" s="25">
        <f t="shared" si="203"/>
        <v>0</v>
      </c>
      <c r="Y1066" s="26">
        <f t="shared" si="202"/>
        <v>0</v>
      </c>
      <c r="Z1066" s="428"/>
      <c r="AA1066" s="673"/>
      <c r="AB1066" s="672"/>
    </row>
    <row r="1067" spans="1:28" ht="13.15" customHeight="1" x14ac:dyDescent="0.2">
      <c r="A1067" s="265"/>
      <c r="B1067" s="405"/>
      <c r="C1067" s="448"/>
      <c r="D1067" s="266"/>
      <c r="E1067" s="266"/>
      <c r="F1067" s="186"/>
      <c r="G1067" s="121"/>
      <c r="H1067" s="244">
        <v>147</v>
      </c>
      <c r="I1067" s="128"/>
      <c r="J1067" s="121"/>
      <c r="K1067" s="548"/>
      <c r="L1067" s="548"/>
      <c r="M1067" s="548"/>
      <c r="N1067" s="123"/>
      <c r="O1067" s="124"/>
      <c r="P1067" s="125"/>
      <c r="Q1067" s="125"/>
      <c r="R1067" s="126" t="s">
        <v>1086</v>
      </c>
      <c r="S1067" s="121">
        <v>400</v>
      </c>
      <c r="T1067" s="548">
        <v>0</v>
      </c>
      <c r="U1067" s="548">
        <v>0</v>
      </c>
      <c r="V1067" s="548">
        <v>0</v>
      </c>
      <c r="W1067" s="123"/>
      <c r="X1067" s="124">
        <f t="shared" si="203"/>
        <v>0</v>
      </c>
      <c r="Y1067" s="125">
        <f t="shared" si="202"/>
        <v>0</v>
      </c>
      <c r="Z1067" s="634"/>
      <c r="AA1067" s="673"/>
      <c r="AB1067" s="672"/>
    </row>
    <row r="1068" spans="1:28" ht="13.9" customHeight="1" thickBot="1" x14ac:dyDescent="0.25">
      <c r="A1068" s="267"/>
      <c r="B1068" s="406"/>
      <c r="C1068" s="449"/>
      <c r="D1068" s="268"/>
      <c r="E1068" s="269"/>
      <c r="F1068" s="184"/>
      <c r="G1068" s="70"/>
      <c r="H1068" s="242">
        <v>147</v>
      </c>
      <c r="I1068" s="76"/>
      <c r="J1068" s="70"/>
      <c r="K1068" s="559"/>
      <c r="L1068" s="559"/>
      <c r="M1068" s="559"/>
      <c r="N1068" s="72"/>
      <c r="O1068" s="73"/>
      <c r="P1068" s="74"/>
      <c r="Q1068" s="74"/>
      <c r="R1068" s="75" t="s">
        <v>1039</v>
      </c>
      <c r="S1068" s="70">
        <v>400</v>
      </c>
      <c r="T1068" s="559">
        <v>0</v>
      </c>
      <c r="U1068" s="559">
        <v>0</v>
      </c>
      <c r="V1068" s="559">
        <v>0</v>
      </c>
      <c r="W1068" s="72"/>
      <c r="X1068" s="73">
        <f t="shared" si="203"/>
        <v>0</v>
      </c>
      <c r="Y1068" s="74">
        <f t="shared" si="202"/>
        <v>0</v>
      </c>
      <c r="Z1068" s="646"/>
      <c r="AA1068" s="673"/>
      <c r="AB1068" s="672"/>
    </row>
    <row r="1069" spans="1:28" s="7" customFormat="1" ht="13.9" customHeight="1" x14ac:dyDescent="0.2">
      <c r="A1069" s="260">
        <v>43046</v>
      </c>
      <c r="B1069" s="403">
        <v>0.77083333333333337</v>
      </c>
      <c r="C1069" s="454">
        <v>0</v>
      </c>
      <c r="D1069" s="263">
        <f>(MAX(K1069:M1069))/J1069/1.44</f>
        <v>0.22786458333333334</v>
      </c>
      <c r="E1069" s="264">
        <f>(MAX(T1069:V1069))/S1069/1.44</f>
        <v>0.7041015625</v>
      </c>
      <c r="F1069" s="181" t="s">
        <v>1909</v>
      </c>
      <c r="G1069" s="69" t="s">
        <v>3136</v>
      </c>
      <c r="H1069" s="240">
        <v>148</v>
      </c>
      <c r="I1069" s="35" t="s">
        <v>685</v>
      </c>
      <c r="J1069" s="34">
        <v>400</v>
      </c>
      <c r="K1069" s="367">
        <v>122.85000000000001</v>
      </c>
      <c r="L1069" s="367">
        <v>99.047619047619037</v>
      </c>
      <c r="M1069" s="367">
        <v>131.25</v>
      </c>
      <c r="N1069" s="36" t="s">
        <v>3882</v>
      </c>
      <c r="O1069" s="37">
        <f t="shared" si="193"/>
        <v>117.71587301587302</v>
      </c>
      <c r="P1069" s="38">
        <f t="shared" si="194"/>
        <v>0.20436783509700177</v>
      </c>
      <c r="Q1069" s="39" t="s">
        <v>494</v>
      </c>
      <c r="R1069" s="40" t="s">
        <v>686</v>
      </c>
      <c r="S1069" s="34">
        <v>320</v>
      </c>
      <c r="T1069" s="367">
        <v>314.28571428571428</v>
      </c>
      <c r="U1069" s="367">
        <v>324.45</v>
      </c>
      <c r="V1069" s="367">
        <v>317.10000000000002</v>
      </c>
      <c r="W1069" s="36" t="s">
        <v>4438</v>
      </c>
      <c r="X1069" s="37">
        <f t="shared" si="203"/>
        <v>318.61190476190478</v>
      </c>
      <c r="Y1069" s="38">
        <f t="shared" si="202"/>
        <v>0.69143208498677255</v>
      </c>
      <c r="Z1069" s="653" t="s">
        <v>493</v>
      </c>
      <c r="AA1069" s="671">
        <f>P1069+Y1069</f>
        <v>0.89579992008377429</v>
      </c>
      <c r="AB1069" s="671">
        <f t="shared" si="197"/>
        <v>49.890998263888854</v>
      </c>
    </row>
    <row r="1070" spans="1:28" ht="13.9" customHeight="1" x14ac:dyDescent="0.2">
      <c r="A1070" s="265"/>
      <c r="B1070" s="405"/>
      <c r="C1070" s="448"/>
      <c r="D1070" s="266"/>
      <c r="E1070" s="266"/>
      <c r="F1070" s="182"/>
      <c r="G1070" s="24"/>
      <c r="H1070" s="241">
        <v>148</v>
      </c>
      <c r="I1070" s="22" t="s">
        <v>2655</v>
      </c>
      <c r="J1070" s="24">
        <v>400</v>
      </c>
      <c r="K1070" s="371">
        <v>3.1500000000000004</v>
      </c>
      <c r="L1070" s="371">
        <v>4.7619047619047619</v>
      </c>
      <c r="M1070" s="371">
        <v>5.25</v>
      </c>
      <c r="N1070" s="21"/>
      <c r="O1070" s="25">
        <f t="shared" si="193"/>
        <v>4.3873015873015868</v>
      </c>
      <c r="P1070" s="26">
        <f t="shared" si="194"/>
        <v>7.6168430335097001E-3</v>
      </c>
      <c r="Q1070" s="26"/>
      <c r="R1070" s="28" t="s">
        <v>2658</v>
      </c>
      <c r="S1070" s="24">
        <v>320</v>
      </c>
      <c r="T1070" s="371">
        <v>24.761904761904759</v>
      </c>
      <c r="U1070" s="371">
        <v>24.150000000000002</v>
      </c>
      <c r="V1070" s="371">
        <v>14.700000000000001</v>
      </c>
      <c r="W1070" s="21"/>
      <c r="X1070" s="25">
        <f t="shared" si="203"/>
        <v>21.203968253968256</v>
      </c>
      <c r="Y1070" s="26">
        <f t="shared" si="202"/>
        <v>4.6015556106701945E-2</v>
      </c>
      <c r="Z1070" s="428"/>
      <c r="AA1070" s="673"/>
      <c r="AB1070" s="672"/>
    </row>
    <row r="1071" spans="1:28" ht="13.9" customHeight="1" x14ac:dyDescent="0.2">
      <c r="A1071" s="265"/>
      <c r="B1071" s="405"/>
      <c r="C1071" s="448"/>
      <c r="D1071" s="266"/>
      <c r="E1071" s="266"/>
      <c r="F1071" s="182"/>
      <c r="G1071" s="24"/>
      <c r="H1071" s="241">
        <v>148</v>
      </c>
      <c r="I1071" s="22" t="s">
        <v>2656</v>
      </c>
      <c r="J1071" s="24">
        <v>400</v>
      </c>
      <c r="K1071" s="371">
        <v>69.3</v>
      </c>
      <c r="L1071" s="371">
        <v>77.142857142857139</v>
      </c>
      <c r="M1071" s="371">
        <v>116.55000000000001</v>
      </c>
      <c r="N1071" s="21"/>
      <c r="O1071" s="25">
        <f t="shared" si="193"/>
        <v>87.664285714285711</v>
      </c>
      <c r="P1071" s="26">
        <f t="shared" si="194"/>
        <v>0.15219494047619048</v>
      </c>
      <c r="Q1071" s="26"/>
      <c r="R1071" s="28" t="s">
        <v>2659</v>
      </c>
      <c r="S1071" s="24">
        <v>320</v>
      </c>
      <c r="T1071" s="371">
        <v>228.57142857142856</v>
      </c>
      <c r="U1071" s="371">
        <v>241.5</v>
      </c>
      <c r="V1071" s="371">
        <v>244.65</v>
      </c>
      <c r="W1071" s="21"/>
      <c r="X1071" s="25">
        <f t="shared" si="203"/>
        <v>238.24047619047619</v>
      </c>
      <c r="Y1071" s="26">
        <f t="shared" si="202"/>
        <v>0.51701492228835977</v>
      </c>
      <c r="Z1071" s="428"/>
      <c r="AA1071" s="673"/>
      <c r="AB1071" s="672"/>
    </row>
    <row r="1072" spans="1:28" ht="13.9" customHeight="1" x14ac:dyDescent="0.2">
      <c r="A1072" s="265"/>
      <c r="B1072" s="405"/>
      <c r="C1072" s="448"/>
      <c r="D1072" s="266"/>
      <c r="E1072" s="266"/>
      <c r="F1072" s="182"/>
      <c r="G1072" s="24"/>
      <c r="H1072" s="241">
        <v>148</v>
      </c>
      <c r="I1072" s="22" t="s">
        <v>2657</v>
      </c>
      <c r="J1072" s="24">
        <v>400</v>
      </c>
      <c r="K1072" s="371">
        <v>39.9</v>
      </c>
      <c r="L1072" s="371">
        <v>36.19047619047619</v>
      </c>
      <c r="M1072" s="371">
        <v>19.95</v>
      </c>
      <c r="N1072" s="21"/>
      <c r="O1072" s="25">
        <f t="shared" si="193"/>
        <v>32.013492063492059</v>
      </c>
      <c r="P1072" s="26">
        <f t="shared" si="194"/>
        <v>5.5578979276895937E-2</v>
      </c>
      <c r="Q1072" s="26"/>
      <c r="R1072" s="28" t="s">
        <v>2660</v>
      </c>
      <c r="S1072" s="24">
        <v>320</v>
      </c>
      <c r="T1072" s="371">
        <v>23.80952380952381</v>
      </c>
      <c r="U1072" s="371">
        <v>12.600000000000001</v>
      </c>
      <c r="V1072" s="371">
        <v>14.700000000000001</v>
      </c>
      <c r="W1072" s="21"/>
      <c r="X1072" s="25">
        <f t="shared" si="203"/>
        <v>17.036507936507938</v>
      </c>
      <c r="Y1072" s="26">
        <f t="shared" si="202"/>
        <v>3.6971588403880075E-2</v>
      </c>
      <c r="Z1072" s="428"/>
      <c r="AA1072" s="673"/>
      <c r="AB1072" s="672"/>
    </row>
    <row r="1073" spans="1:28" ht="13.9" customHeight="1" x14ac:dyDescent="0.2">
      <c r="A1073" s="265"/>
      <c r="B1073" s="405"/>
      <c r="C1073" s="448"/>
      <c r="D1073" s="266"/>
      <c r="E1073" s="266"/>
      <c r="F1073" s="182"/>
      <c r="G1073" s="24"/>
      <c r="H1073" s="241">
        <v>148</v>
      </c>
      <c r="I1073" s="22" t="s">
        <v>1714</v>
      </c>
      <c r="J1073" s="24">
        <v>400</v>
      </c>
      <c r="K1073" s="371">
        <v>3.1500000000000004</v>
      </c>
      <c r="L1073" s="371">
        <v>0.95238095238095233</v>
      </c>
      <c r="M1073" s="371">
        <v>15.75</v>
      </c>
      <c r="N1073" s="21"/>
      <c r="O1073" s="25">
        <f t="shared" si="193"/>
        <v>6.6174603174603179</v>
      </c>
      <c r="P1073" s="26">
        <f t="shared" si="194"/>
        <v>1.1488646384479719E-2</v>
      </c>
      <c r="Q1073" s="26"/>
      <c r="R1073" s="28" t="s">
        <v>2661</v>
      </c>
      <c r="S1073" s="24">
        <v>320</v>
      </c>
      <c r="T1073" s="371">
        <v>13.333333333333332</v>
      </c>
      <c r="U1073" s="371">
        <v>8.4</v>
      </c>
      <c r="V1073" s="371">
        <v>12.600000000000001</v>
      </c>
      <c r="W1073" s="21"/>
      <c r="X1073" s="25">
        <f t="shared" si="203"/>
        <v>11.444444444444445</v>
      </c>
      <c r="Y1073" s="26">
        <f t="shared" si="202"/>
        <v>2.4836033950617283E-2</v>
      </c>
      <c r="Z1073" s="428"/>
      <c r="AA1073" s="673"/>
      <c r="AB1073" s="672"/>
    </row>
    <row r="1074" spans="1:28" ht="13.9" customHeight="1" x14ac:dyDescent="0.2">
      <c r="A1074" s="265"/>
      <c r="B1074" s="405"/>
      <c r="C1074" s="448"/>
      <c r="D1074" s="266"/>
      <c r="E1074" s="266"/>
      <c r="F1074" s="182"/>
      <c r="G1074" s="24"/>
      <c r="H1074" s="241">
        <v>148</v>
      </c>
      <c r="I1074" s="23"/>
      <c r="J1074" s="24"/>
      <c r="K1074" s="371"/>
      <c r="L1074" s="371"/>
      <c r="M1074" s="371"/>
      <c r="N1074" s="21"/>
      <c r="O1074" s="25"/>
      <c r="P1074" s="26"/>
      <c r="Q1074" s="26"/>
      <c r="R1074" s="28" t="s">
        <v>2662</v>
      </c>
      <c r="S1074" s="24">
        <v>320</v>
      </c>
      <c r="T1074" s="371">
        <v>17.142857142857142</v>
      </c>
      <c r="U1074" s="371">
        <v>33.6</v>
      </c>
      <c r="V1074" s="371">
        <v>23.1</v>
      </c>
      <c r="W1074" s="21"/>
      <c r="X1074" s="25">
        <f t="shared" si="203"/>
        <v>24.614285714285717</v>
      </c>
      <c r="Y1074" s="26">
        <f t="shared" si="202"/>
        <v>5.3416418650793662E-2</v>
      </c>
      <c r="Z1074" s="428"/>
      <c r="AA1074" s="673"/>
      <c r="AB1074" s="672"/>
    </row>
    <row r="1075" spans="1:28" ht="13.9" customHeight="1" thickBot="1" x14ac:dyDescent="0.25">
      <c r="A1075" s="267"/>
      <c r="B1075" s="406"/>
      <c r="C1075" s="449"/>
      <c r="D1075" s="268"/>
      <c r="E1075" s="269"/>
      <c r="F1075" s="184"/>
      <c r="G1075" s="70"/>
      <c r="H1075" s="242">
        <v>148</v>
      </c>
      <c r="I1075" s="71"/>
      <c r="J1075" s="70"/>
      <c r="K1075" s="559"/>
      <c r="L1075" s="559"/>
      <c r="M1075" s="559"/>
      <c r="N1075" s="72"/>
      <c r="O1075" s="73"/>
      <c r="P1075" s="74"/>
      <c r="Q1075" s="74"/>
      <c r="R1075" s="75"/>
      <c r="S1075" s="70"/>
      <c r="T1075" s="559"/>
      <c r="U1075" s="559"/>
      <c r="V1075" s="559"/>
      <c r="W1075" s="72"/>
      <c r="X1075" s="73"/>
      <c r="Y1075" s="74"/>
      <c r="Z1075" s="646"/>
      <c r="AA1075" s="676"/>
      <c r="AB1075" s="674"/>
    </row>
    <row r="1076" spans="1:28" ht="13.9" customHeight="1" x14ac:dyDescent="0.2">
      <c r="A1076" s="270">
        <v>43035</v>
      </c>
      <c r="B1076" s="407">
        <v>0.44791666666666669</v>
      </c>
      <c r="C1076" s="450">
        <v>0</v>
      </c>
      <c r="D1076" s="263">
        <f>(MAX(K1076:M1076))/J1076/1.44</f>
        <v>0.66937500000000005</v>
      </c>
      <c r="E1076" s="264">
        <f>(MAX(T1076:V1076))/S1076/1.44</f>
        <v>0</v>
      </c>
      <c r="F1076" s="187" t="s">
        <v>1909</v>
      </c>
      <c r="G1076" s="48" t="s">
        <v>1825</v>
      </c>
      <c r="H1076" s="241">
        <v>149</v>
      </c>
      <c r="I1076" s="22" t="s">
        <v>685</v>
      </c>
      <c r="J1076" s="24">
        <v>1000</v>
      </c>
      <c r="K1076" s="371">
        <v>963.90000000000009</v>
      </c>
      <c r="L1076" s="371">
        <v>874.28571428571422</v>
      </c>
      <c r="M1076" s="371">
        <v>963.90000000000009</v>
      </c>
      <c r="N1076" s="21" t="s">
        <v>4013</v>
      </c>
      <c r="O1076" s="25">
        <f>(K1076+L1076+M1076)/3</f>
        <v>934.02857142857147</v>
      </c>
      <c r="P1076" s="26">
        <f>O1076/J1076/1.44</f>
        <v>0.64863095238095236</v>
      </c>
      <c r="Q1076" s="68" t="s">
        <v>792</v>
      </c>
      <c r="R1076" s="28" t="s">
        <v>3308</v>
      </c>
      <c r="S1076" s="24">
        <v>1000</v>
      </c>
      <c r="T1076" s="371">
        <v>0</v>
      </c>
      <c r="U1076" s="371">
        <v>0</v>
      </c>
      <c r="V1076" s="371">
        <v>0</v>
      </c>
      <c r="W1076" s="21"/>
      <c r="X1076" s="117">
        <f t="shared" si="203"/>
        <v>0</v>
      </c>
      <c r="Y1076" s="118">
        <f t="shared" si="202"/>
        <v>0</v>
      </c>
      <c r="Z1076" s="428"/>
      <c r="AA1076" s="672">
        <f>P1076+Y1076</f>
        <v>0.64863095238095236</v>
      </c>
      <c r="AB1076" s="672">
        <f t="shared" si="197"/>
        <v>467.32083333333338</v>
      </c>
    </row>
    <row r="1077" spans="1:28" ht="13.9" customHeight="1" x14ac:dyDescent="0.2">
      <c r="A1077" s="260"/>
      <c r="B1077" s="403"/>
      <c r="C1077" s="454"/>
      <c r="D1077" s="310"/>
      <c r="E1077" s="332"/>
      <c r="F1077" s="187"/>
      <c r="G1077" s="48"/>
      <c r="H1077" s="241">
        <v>149</v>
      </c>
      <c r="I1077" s="22" t="s">
        <v>1710</v>
      </c>
      <c r="J1077" s="24">
        <v>1000</v>
      </c>
      <c r="K1077" s="371">
        <v>0</v>
      </c>
      <c r="L1077" s="371">
        <v>0</v>
      </c>
      <c r="M1077" s="371">
        <v>0</v>
      </c>
      <c r="N1077" s="21"/>
      <c r="O1077" s="25">
        <f>(K1077+L1077+M1077)/3</f>
        <v>0</v>
      </c>
      <c r="P1077" s="26">
        <f>O1077/J1077/1.44</f>
        <v>0</v>
      </c>
      <c r="Q1077" s="68"/>
      <c r="R1077" s="28"/>
      <c r="S1077" s="24"/>
      <c r="T1077" s="371"/>
      <c r="U1077" s="371"/>
      <c r="V1077" s="371"/>
      <c r="W1077" s="21"/>
      <c r="X1077" s="25"/>
      <c r="Y1077" s="26"/>
      <c r="Z1077" s="428"/>
      <c r="AA1077" s="672"/>
      <c r="AB1077" s="672"/>
    </row>
    <row r="1078" spans="1:28" ht="14.45" customHeight="1" thickBot="1" x14ac:dyDescent="0.25">
      <c r="A1078" s="256"/>
      <c r="B1078" s="408"/>
      <c r="C1078" s="447"/>
      <c r="D1078" s="282"/>
      <c r="E1078" s="283"/>
      <c r="F1078" s="189"/>
      <c r="G1078" s="102"/>
      <c r="H1078" s="242">
        <v>149</v>
      </c>
      <c r="I1078" s="76" t="s">
        <v>1651</v>
      </c>
      <c r="J1078" s="70">
        <v>1000</v>
      </c>
      <c r="K1078" s="559">
        <v>0</v>
      </c>
      <c r="L1078" s="559">
        <v>0</v>
      </c>
      <c r="M1078" s="559">
        <v>0</v>
      </c>
      <c r="N1078" s="72"/>
      <c r="O1078" s="73">
        <f>(K1078+L1078+M1078)/3</f>
        <v>0</v>
      </c>
      <c r="P1078" s="74">
        <f>O1078/J1078/1.44</f>
        <v>0</v>
      </c>
      <c r="Q1078" s="103"/>
      <c r="R1078" s="75"/>
      <c r="S1078" s="70"/>
      <c r="T1078" s="559"/>
      <c r="U1078" s="559"/>
      <c r="V1078" s="559"/>
      <c r="W1078" s="72"/>
      <c r="X1078" s="73"/>
      <c r="Y1078" s="74"/>
      <c r="Z1078" s="646"/>
      <c r="AA1078" s="672"/>
      <c r="AB1078" s="672"/>
    </row>
    <row r="1079" spans="1:28" s="7" customFormat="1" ht="14.45" customHeight="1" x14ac:dyDescent="0.2">
      <c r="A1079" s="260">
        <v>43048</v>
      </c>
      <c r="B1079" s="403">
        <v>0.78819444444444453</v>
      </c>
      <c r="C1079" s="454">
        <v>-1</v>
      </c>
      <c r="D1079" s="291">
        <f>(MAX(K1079:M1079))/J1079/1.44</f>
        <v>0.52083333333333337</v>
      </c>
      <c r="E1079" s="272">
        <f>(MAX(T1079:V1079))/S1079/1.44</f>
        <v>0.75925925925925941</v>
      </c>
      <c r="F1079" s="181" t="s">
        <v>1909</v>
      </c>
      <c r="G1079" s="69" t="s">
        <v>3136</v>
      </c>
      <c r="H1079" s="240">
        <v>150</v>
      </c>
      <c r="I1079" s="35" t="s">
        <v>685</v>
      </c>
      <c r="J1079" s="34">
        <v>630</v>
      </c>
      <c r="K1079" s="367">
        <v>472.5</v>
      </c>
      <c r="L1079" s="367">
        <v>428.57142857142856</v>
      </c>
      <c r="M1079" s="367">
        <v>458.85</v>
      </c>
      <c r="N1079" s="36" t="s">
        <v>3846</v>
      </c>
      <c r="O1079" s="117">
        <f>(K1079+L1079+M1079)/3</f>
        <v>453.30714285714288</v>
      </c>
      <c r="P1079" s="38">
        <f t="shared" si="194"/>
        <v>0.49967718568909048</v>
      </c>
      <c r="Q1079" s="39" t="s">
        <v>495</v>
      </c>
      <c r="R1079" s="40" t="s">
        <v>686</v>
      </c>
      <c r="S1079" s="34">
        <v>630</v>
      </c>
      <c r="T1079" s="367">
        <v>653.33333333333326</v>
      </c>
      <c r="U1079" s="367">
        <v>577.5</v>
      </c>
      <c r="V1079" s="367">
        <v>688.80000000000007</v>
      </c>
      <c r="W1079" s="36" t="s">
        <v>3865</v>
      </c>
      <c r="X1079" s="37">
        <f t="shared" si="203"/>
        <v>639.87777777777774</v>
      </c>
      <c r="Y1079" s="38">
        <f t="shared" si="202"/>
        <v>0.70533264746227708</v>
      </c>
      <c r="Z1079" s="653" t="s">
        <v>493</v>
      </c>
      <c r="AA1079" s="671">
        <f>P1079+Y1079</f>
        <v>1.2050098331513674</v>
      </c>
      <c r="AB1079" s="671">
        <f t="shared" si="197"/>
        <v>0</v>
      </c>
    </row>
    <row r="1080" spans="1:28" ht="13.9" customHeight="1" x14ac:dyDescent="0.2">
      <c r="A1080" s="265"/>
      <c r="B1080" s="405"/>
      <c r="C1080" s="448"/>
      <c r="D1080" s="289"/>
      <c r="E1080" s="306"/>
      <c r="F1080" s="182"/>
      <c r="G1080" s="24"/>
      <c r="H1080" s="241">
        <v>150</v>
      </c>
      <c r="I1080" s="22" t="s">
        <v>1505</v>
      </c>
      <c r="J1080" s="24">
        <v>630</v>
      </c>
      <c r="K1080" s="371">
        <v>28.35</v>
      </c>
      <c r="L1080" s="371">
        <v>31.428571428571427</v>
      </c>
      <c r="M1080" s="371">
        <v>24.150000000000002</v>
      </c>
      <c r="N1080" s="21"/>
      <c r="O1080" s="37">
        <f t="shared" si="193"/>
        <v>27.976190476190478</v>
      </c>
      <c r="P1080" s="26">
        <f t="shared" si="194"/>
        <v>3.0837952464936595E-2</v>
      </c>
      <c r="Q1080" s="26"/>
      <c r="R1080" s="28" t="s">
        <v>4441</v>
      </c>
      <c r="S1080" s="34">
        <v>630</v>
      </c>
      <c r="T1080" s="371">
        <v>26.666666666666664</v>
      </c>
      <c r="U1080" s="371">
        <v>23.1</v>
      </c>
      <c r="V1080" s="371">
        <v>21</v>
      </c>
      <c r="W1080" s="21"/>
      <c r="X1080" s="25">
        <f t="shared" si="203"/>
        <v>23.588888888888889</v>
      </c>
      <c r="Y1080" s="26">
        <f t="shared" si="202"/>
        <v>2.6001861650009797E-2</v>
      </c>
      <c r="Z1080" s="428"/>
      <c r="AA1080" s="673"/>
      <c r="AB1080" s="672"/>
    </row>
    <row r="1081" spans="1:28" ht="13.9" customHeight="1" x14ac:dyDescent="0.2">
      <c r="A1081" s="265"/>
      <c r="B1081" s="405"/>
      <c r="C1081" s="448"/>
      <c r="D1081" s="289"/>
      <c r="E1081" s="306"/>
      <c r="F1081" s="182"/>
      <c r="G1081" s="24"/>
      <c r="H1081" s="241">
        <v>150</v>
      </c>
      <c r="I1081" s="22" t="s">
        <v>1718</v>
      </c>
      <c r="J1081" s="24">
        <v>630</v>
      </c>
      <c r="K1081" s="371">
        <v>5.25</v>
      </c>
      <c r="L1081" s="371">
        <v>3.8095238095238093</v>
      </c>
      <c r="M1081" s="371">
        <v>6.3000000000000007</v>
      </c>
      <c r="N1081" s="21"/>
      <c r="O1081" s="25">
        <f t="shared" si="193"/>
        <v>5.1198412698412703</v>
      </c>
      <c r="P1081" s="26">
        <f t="shared" si="194"/>
        <v>5.6435640099661262E-3</v>
      </c>
      <c r="Q1081" s="26"/>
      <c r="R1081" s="28" t="s">
        <v>2783</v>
      </c>
      <c r="S1081" s="34">
        <v>630</v>
      </c>
      <c r="T1081" s="371">
        <v>65.714285714285708</v>
      </c>
      <c r="U1081" s="371">
        <v>81.900000000000006</v>
      </c>
      <c r="V1081" s="371">
        <v>74.55</v>
      </c>
      <c r="W1081" s="21"/>
      <c r="X1081" s="25">
        <f t="shared" si="203"/>
        <v>74.054761904761904</v>
      </c>
      <c r="Y1081" s="26">
        <f t="shared" si="202"/>
        <v>8.1630028554631723E-2</v>
      </c>
      <c r="Z1081" s="428"/>
      <c r="AA1081" s="673"/>
      <c r="AB1081" s="672"/>
    </row>
    <row r="1082" spans="1:28" ht="13.9" customHeight="1" x14ac:dyDescent="0.2">
      <c r="A1082" s="265"/>
      <c r="B1082" s="405"/>
      <c r="C1082" s="448"/>
      <c r="D1082" s="289"/>
      <c r="E1082" s="306"/>
      <c r="F1082" s="182"/>
      <c r="G1082" s="24"/>
      <c r="H1082" s="241">
        <v>150</v>
      </c>
      <c r="I1082" s="22" t="s">
        <v>1719</v>
      </c>
      <c r="J1082" s="24">
        <v>630</v>
      </c>
      <c r="K1082" s="371">
        <v>138.6</v>
      </c>
      <c r="L1082" s="371">
        <v>117.14285714285714</v>
      </c>
      <c r="M1082" s="371">
        <v>128.1</v>
      </c>
      <c r="N1082" s="21"/>
      <c r="O1082" s="25">
        <f t="shared" si="193"/>
        <v>127.94761904761906</v>
      </c>
      <c r="P1082" s="26">
        <f t="shared" si="194"/>
        <v>0.14103573528176705</v>
      </c>
      <c r="Q1082" s="26"/>
      <c r="R1082" s="33" t="s">
        <v>1719</v>
      </c>
      <c r="S1082" s="34">
        <v>630</v>
      </c>
      <c r="T1082" s="371">
        <v>0</v>
      </c>
      <c r="U1082" s="371">
        <v>9.4500000000000011</v>
      </c>
      <c r="V1082" s="371">
        <v>3.1500000000000004</v>
      </c>
      <c r="W1082" s="21"/>
      <c r="X1082" s="25">
        <f t="shared" si="203"/>
        <v>4.2</v>
      </c>
      <c r="Y1082" s="26">
        <f t="shared" si="202"/>
        <v>4.6296296296296302E-3</v>
      </c>
      <c r="Z1082" s="428"/>
      <c r="AA1082" s="673"/>
      <c r="AB1082" s="672"/>
    </row>
    <row r="1083" spans="1:28" ht="13.9" customHeight="1" x14ac:dyDescent="0.2">
      <c r="A1083" s="265"/>
      <c r="B1083" s="405"/>
      <c r="C1083" s="448"/>
      <c r="D1083" s="289"/>
      <c r="E1083" s="306"/>
      <c r="F1083" s="182"/>
      <c r="G1083" s="24"/>
      <c r="H1083" s="241">
        <v>150</v>
      </c>
      <c r="I1083" s="22" t="s">
        <v>1720</v>
      </c>
      <c r="J1083" s="24">
        <v>630</v>
      </c>
      <c r="K1083" s="371">
        <v>1.05</v>
      </c>
      <c r="L1083" s="371">
        <v>0</v>
      </c>
      <c r="M1083" s="371">
        <v>1.05</v>
      </c>
      <c r="N1083" s="21"/>
      <c r="O1083" s="25">
        <f t="shared" si="193"/>
        <v>0.70000000000000007</v>
      </c>
      <c r="P1083" s="26">
        <f t="shared" si="194"/>
        <v>7.71604938271605E-4</v>
      </c>
      <c r="Q1083" s="26"/>
      <c r="R1083" s="28" t="s">
        <v>3709</v>
      </c>
      <c r="S1083" s="34">
        <v>630</v>
      </c>
      <c r="T1083" s="371">
        <v>166.66666666666666</v>
      </c>
      <c r="U1083" s="371">
        <v>186.9</v>
      </c>
      <c r="V1083" s="371">
        <v>195.3</v>
      </c>
      <c r="W1083" s="21"/>
      <c r="X1083" s="25">
        <f t="shared" si="203"/>
        <v>182.95555555555555</v>
      </c>
      <c r="Y1083" s="26">
        <f t="shared" si="202"/>
        <v>0.20167058592984516</v>
      </c>
      <c r="Z1083" s="428"/>
      <c r="AA1083" s="673"/>
      <c r="AB1083" s="672"/>
    </row>
    <row r="1084" spans="1:28" ht="13.9" customHeight="1" x14ac:dyDescent="0.2">
      <c r="A1084" s="265"/>
      <c r="B1084" s="405"/>
      <c r="C1084" s="448"/>
      <c r="D1084" s="289"/>
      <c r="E1084" s="306"/>
      <c r="F1084" s="182"/>
      <c r="G1084" s="24"/>
      <c r="H1084" s="241">
        <v>150</v>
      </c>
      <c r="I1084" s="22" t="s">
        <v>3270</v>
      </c>
      <c r="J1084" s="24">
        <v>630</v>
      </c>
      <c r="K1084" s="371">
        <v>28.35</v>
      </c>
      <c r="L1084" s="371">
        <v>15.238095238095237</v>
      </c>
      <c r="M1084" s="371">
        <v>37.800000000000004</v>
      </c>
      <c r="N1084" s="21"/>
      <c r="O1084" s="25">
        <f t="shared" si="193"/>
        <v>27.129365079365083</v>
      </c>
      <c r="P1084" s="26">
        <f t="shared" si="194"/>
        <v>2.9904502953444757E-2</v>
      </c>
      <c r="Q1084" s="26"/>
      <c r="R1084" s="33" t="s">
        <v>1721</v>
      </c>
      <c r="S1084" s="34">
        <v>630</v>
      </c>
      <c r="T1084" s="371">
        <v>43.80952380952381</v>
      </c>
      <c r="U1084" s="371">
        <v>56.7</v>
      </c>
      <c r="V1084" s="371">
        <v>86.100000000000009</v>
      </c>
      <c r="W1084" s="21"/>
      <c r="X1084" s="25">
        <f t="shared" si="203"/>
        <v>62.203174603174602</v>
      </c>
      <c r="Y1084" s="26">
        <f t="shared" si="202"/>
        <v>6.856610957140058E-2</v>
      </c>
      <c r="Z1084" s="428"/>
      <c r="AA1084" s="673"/>
      <c r="AB1084" s="672"/>
    </row>
    <row r="1085" spans="1:28" ht="13.9" customHeight="1" x14ac:dyDescent="0.2">
      <c r="A1085" s="265"/>
      <c r="B1085" s="405"/>
      <c r="C1085" s="448"/>
      <c r="D1085" s="289"/>
      <c r="E1085" s="306"/>
      <c r="F1085" s="182"/>
      <c r="G1085" s="24"/>
      <c r="H1085" s="241">
        <v>150</v>
      </c>
      <c r="I1085" s="22" t="s">
        <v>2520</v>
      </c>
      <c r="J1085" s="24">
        <v>630</v>
      </c>
      <c r="K1085" s="371">
        <v>5.25</v>
      </c>
      <c r="L1085" s="371">
        <v>38.095238095238095</v>
      </c>
      <c r="M1085" s="371">
        <v>18.900000000000002</v>
      </c>
      <c r="N1085" s="21"/>
      <c r="O1085" s="25">
        <f t="shared" si="193"/>
        <v>20.748412698412697</v>
      </c>
      <c r="P1085" s="26">
        <f t="shared" si="194"/>
        <v>2.2870825284846446E-2</v>
      </c>
      <c r="Q1085" s="26"/>
      <c r="R1085" s="28" t="s">
        <v>1722</v>
      </c>
      <c r="S1085" s="34">
        <v>630</v>
      </c>
      <c r="T1085" s="371">
        <v>105.71428571428571</v>
      </c>
      <c r="U1085" s="371">
        <v>81.900000000000006</v>
      </c>
      <c r="V1085" s="371">
        <v>90.3</v>
      </c>
      <c r="W1085" s="21"/>
      <c r="X1085" s="25">
        <f t="shared" si="203"/>
        <v>92.638095238095232</v>
      </c>
      <c r="Y1085" s="26">
        <f t="shared" si="202"/>
        <v>0.10211430251112791</v>
      </c>
      <c r="Z1085" s="428"/>
      <c r="AA1085" s="673"/>
      <c r="AB1085" s="672"/>
    </row>
    <row r="1086" spans="1:28" ht="13.9" customHeight="1" x14ac:dyDescent="0.2">
      <c r="A1086" s="265"/>
      <c r="B1086" s="405"/>
      <c r="C1086" s="448"/>
      <c r="D1086" s="289"/>
      <c r="E1086" s="306"/>
      <c r="F1086" s="182"/>
      <c r="G1086" s="24"/>
      <c r="H1086" s="241">
        <v>150</v>
      </c>
      <c r="I1086" s="23" t="s">
        <v>4439</v>
      </c>
      <c r="J1086" s="24">
        <v>630</v>
      </c>
      <c r="K1086" s="371">
        <v>24.150000000000002</v>
      </c>
      <c r="L1086" s="371">
        <v>15.238095238095237</v>
      </c>
      <c r="M1086" s="371">
        <v>28.35</v>
      </c>
      <c r="N1086" s="21"/>
      <c r="O1086" s="25">
        <f t="shared" si="193"/>
        <v>22.579365079365079</v>
      </c>
      <c r="P1086" s="26">
        <f t="shared" si="194"/>
        <v>2.4889070854679323E-2</v>
      </c>
      <c r="Q1086" s="26"/>
      <c r="R1086" s="28" t="s">
        <v>4440</v>
      </c>
      <c r="S1086" s="34">
        <v>630</v>
      </c>
      <c r="T1086" s="371">
        <v>51.428571428571423</v>
      </c>
      <c r="U1086" s="371">
        <v>28.35</v>
      </c>
      <c r="V1086" s="371">
        <v>35.700000000000003</v>
      </c>
      <c r="W1086" s="21"/>
      <c r="X1086" s="25">
        <f t="shared" si="203"/>
        <v>38.49285714285714</v>
      </c>
      <c r="Y1086" s="26">
        <f t="shared" si="202"/>
        <v>4.2430398085159991E-2</v>
      </c>
      <c r="Z1086" s="428"/>
      <c r="AA1086" s="673"/>
      <c r="AB1086" s="672"/>
    </row>
    <row r="1087" spans="1:28" ht="13.9" customHeight="1" x14ac:dyDescent="0.2">
      <c r="A1087" s="265"/>
      <c r="B1087" s="405"/>
      <c r="C1087" s="448"/>
      <c r="D1087" s="289"/>
      <c r="E1087" s="306"/>
      <c r="F1087" s="182"/>
      <c r="G1087" s="24"/>
      <c r="H1087" s="241">
        <v>150</v>
      </c>
      <c r="I1087" s="22" t="s">
        <v>1723</v>
      </c>
      <c r="J1087" s="24">
        <v>630</v>
      </c>
      <c r="K1087" s="371">
        <v>0</v>
      </c>
      <c r="L1087" s="371">
        <v>0</v>
      </c>
      <c r="M1087" s="371">
        <v>0</v>
      </c>
      <c r="N1087" s="21"/>
      <c r="O1087" s="25">
        <f t="shared" si="193"/>
        <v>0</v>
      </c>
      <c r="P1087" s="26">
        <f t="shared" si="194"/>
        <v>0</v>
      </c>
      <c r="Q1087" s="26"/>
      <c r="R1087" s="28" t="s">
        <v>1133</v>
      </c>
      <c r="S1087" s="34">
        <v>630</v>
      </c>
      <c r="T1087" s="371">
        <v>0</v>
      </c>
      <c r="U1087" s="371">
        <v>1.05</v>
      </c>
      <c r="V1087" s="371">
        <v>0</v>
      </c>
      <c r="W1087" s="21"/>
      <c r="X1087" s="25">
        <f t="shared" si="203"/>
        <v>0.35000000000000003</v>
      </c>
      <c r="Y1087" s="26">
        <f t="shared" si="202"/>
        <v>3.858024691358025E-4</v>
      </c>
      <c r="Z1087" s="428"/>
      <c r="AA1087" s="673"/>
      <c r="AB1087" s="672"/>
    </row>
    <row r="1088" spans="1:28" ht="13.9" customHeight="1" x14ac:dyDescent="0.2">
      <c r="A1088" s="265"/>
      <c r="B1088" s="405"/>
      <c r="C1088" s="448"/>
      <c r="D1088" s="289"/>
      <c r="E1088" s="306"/>
      <c r="F1088" s="182"/>
      <c r="G1088" s="24"/>
      <c r="H1088" s="241">
        <v>150</v>
      </c>
      <c r="I1088" s="22" t="s">
        <v>1134</v>
      </c>
      <c r="J1088" s="24">
        <v>630</v>
      </c>
      <c r="K1088" s="371">
        <v>29.400000000000002</v>
      </c>
      <c r="L1088" s="371">
        <v>20</v>
      </c>
      <c r="M1088" s="371">
        <v>37.800000000000004</v>
      </c>
      <c r="N1088" s="21"/>
      <c r="O1088" s="25">
        <f t="shared" si="193"/>
        <v>29.066666666666674</v>
      </c>
      <c r="P1088" s="26">
        <f t="shared" si="194"/>
        <v>3.2039976484420939E-2</v>
      </c>
      <c r="Q1088" s="26"/>
      <c r="R1088" s="28" t="s">
        <v>1135</v>
      </c>
      <c r="S1088" s="34">
        <v>630</v>
      </c>
      <c r="T1088" s="371">
        <v>6.6666666666666661</v>
      </c>
      <c r="U1088" s="371">
        <v>17.850000000000001</v>
      </c>
      <c r="V1088" s="371">
        <v>14.700000000000001</v>
      </c>
      <c r="W1088" s="21"/>
      <c r="X1088" s="25">
        <f t="shared" si="203"/>
        <v>13.072222222222223</v>
      </c>
      <c r="Y1088" s="26">
        <f t="shared" si="202"/>
        <v>1.44094160297864E-2</v>
      </c>
      <c r="Z1088" s="428"/>
      <c r="AA1088" s="673"/>
      <c r="AB1088" s="672"/>
    </row>
    <row r="1089" spans="1:28" ht="13.9" customHeight="1" x14ac:dyDescent="0.2">
      <c r="A1089" s="265"/>
      <c r="B1089" s="405"/>
      <c r="C1089" s="448"/>
      <c r="D1089" s="289"/>
      <c r="E1089" s="306"/>
      <c r="F1089" s="182"/>
      <c r="G1089" s="24"/>
      <c r="H1089" s="241">
        <v>150</v>
      </c>
      <c r="I1089" s="22" t="s">
        <v>1136</v>
      </c>
      <c r="J1089" s="24">
        <v>630</v>
      </c>
      <c r="K1089" s="371">
        <v>34.65</v>
      </c>
      <c r="L1089" s="371">
        <v>31.428571428571427</v>
      </c>
      <c r="M1089" s="371">
        <v>46.2</v>
      </c>
      <c r="N1089" s="21"/>
      <c r="O1089" s="25">
        <f t="shared" si="193"/>
        <v>37.426190476190477</v>
      </c>
      <c r="P1089" s="26">
        <f t="shared" si="194"/>
        <v>4.1254619131603262E-2</v>
      </c>
      <c r="Q1089" s="26"/>
      <c r="R1089" s="28" t="s">
        <v>2784</v>
      </c>
      <c r="S1089" s="34">
        <v>630</v>
      </c>
      <c r="T1089" s="371">
        <v>166.66666666666666</v>
      </c>
      <c r="U1089" s="371">
        <v>186.9</v>
      </c>
      <c r="V1089" s="371">
        <v>195.3</v>
      </c>
      <c r="W1089" s="21"/>
      <c r="X1089" s="25">
        <f t="shared" si="203"/>
        <v>182.95555555555555</v>
      </c>
      <c r="Y1089" s="26">
        <f t="shared" si="202"/>
        <v>0.20167058592984516</v>
      </c>
      <c r="Z1089" s="428"/>
      <c r="AA1089" s="673"/>
      <c r="AB1089" s="672"/>
    </row>
    <row r="1090" spans="1:28" ht="14.45" customHeight="1" thickBot="1" x14ac:dyDescent="0.25">
      <c r="A1090" s="267"/>
      <c r="B1090" s="406"/>
      <c r="C1090" s="449"/>
      <c r="D1090" s="282"/>
      <c r="E1090" s="283"/>
      <c r="F1090" s="184"/>
      <c r="G1090" s="70"/>
      <c r="H1090" s="242">
        <v>150</v>
      </c>
      <c r="I1090" s="76" t="s">
        <v>3708</v>
      </c>
      <c r="J1090" s="70">
        <v>630</v>
      </c>
      <c r="K1090" s="559">
        <v>58.800000000000004</v>
      </c>
      <c r="L1090" s="559">
        <v>29.523809523809522</v>
      </c>
      <c r="M1090" s="559">
        <v>39.9</v>
      </c>
      <c r="N1090" s="72"/>
      <c r="O1090" s="73">
        <f t="shared" si="193"/>
        <v>42.741269841269848</v>
      </c>
      <c r="P1090" s="74">
        <f t="shared" si="194"/>
        <v>4.7113392682175757E-2</v>
      </c>
      <c r="Q1090" s="74"/>
      <c r="R1090" s="75" t="s">
        <v>148</v>
      </c>
      <c r="S1090" s="70">
        <v>630</v>
      </c>
      <c r="T1090" s="559">
        <v>24.761904761904759</v>
      </c>
      <c r="U1090" s="559">
        <v>19.95</v>
      </c>
      <c r="V1090" s="559">
        <v>42</v>
      </c>
      <c r="W1090" s="72"/>
      <c r="X1090" s="73">
        <f t="shared" si="203"/>
        <v>28.903968253968255</v>
      </c>
      <c r="Y1090" s="74">
        <f t="shared" si="202"/>
        <v>3.1860635200582292E-2</v>
      </c>
      <c r="Z1090" s="646"/>
      <c r="AA1090" s="676"/>
      <c r="AB1090" s="674"/>
    </row>
    <row r="1091" spans="1:28" ht="13.9" customHeight="1" x14ac:dyDescent="0.2">
      <c r="A1091" s="260">
        <v>43024</v>
      </c>
      <c r="B1091" s="403">
        <v>0.60416666666666663</v>
      </c>
      <c r="C1091" s="454">
        <v>4</v>
      </c>
      <c r="D1091" s="263">
        <f>(MAX(K1091:M1091))/J1091/1.44</f>
        <v>0.22330729166666669</v>
      </c>
      <c r="E1091" s="264"/>
      <c r="F1091" s="181" t="s">
        <v>1909</v>
      </c>
      <c r="G1091" s="69" t="s">
        <v>3136</v>
      </c>
      <c r="H1091" s="240">
        <v>151</v>
      </c>
      <c r="I1091" s="35" t="s">
        <v>685</v>
      </c>
      <c r="J1091" s="34">
        <v>160</v>
      </c>
      <c r="K1091" s="367">
        <v>48.300000000000004</v>
      </c>
      <c r="L1091" s="367">
        <v>43.80952380952381</v>
      </c>
      <c r="M1091" s="367">
        <v>51.45</v>
      </c>
      <c r="N1091" s="36" t="s">
        <v>3828</v>
      </c>
      <c r="O1091" s="37">
        <f t="shared" si="193"/>
        <v>47.853174603174601</v>
      </c>
      <c r="P1091" s="38">
        <f t="shared" si="194"/>
        <v>0.20769607032627865</v>
      </c>
      <c r="Q1091" s="77"/>
      <c r="R1091" s="40"/>
      <c r="S1091" s="34"/>
      <c r="T1091" s="367">
        <v>0</v>
      </c>
      <c r="U1091" s="367">
        <v>0</v>
      </c>
      <c r="V1091" s="367">
        <v>0</v>
      </c>
      <c r="W1091" s="36"/>
      <c r="X1091" s="37"/>
      <c r="Y1091" s="38"/>
      <c r="Z1091" s="645"/>
      <c r="AA1091" s="672">
        <f>P1091+Y1091</f>
        <v>0.20769607032627865</v>
      </c>
      <c r="AB1091" s="672">
        <f t="shared" si="197"/>
        <v>84.301138117283941</v>
      </c>
    </row>
    <row r="1092" spans="1:28" ht="13.15" customHeight="1" x14ac:dyDescent="0.2">
      <c r="A1092" s="265"/>
      <c r="B1092" s="405"/>
      <c r="C1092" s="448"/>
      <c r="D1092" s="266"/>
      <c r="E1092" s="266"/>
      <c r="F1092" s="182"/>
      <c r="G1092" s="24"/>
      <c r="H1092" s="241">
        <v>151</v>
      </c>
      <c r="I1092" s="22" t="s">
        <v>1792</v>
      </c>
      <c r="J1092" s="24">
        <v>160</v>
      </c>
      <c r="K1092" s="371">
        <v>4.2</v>
      </c>
      <c r="L1092" s="371">
        <v>11.428571428571429</v>
      </c>
      <c r="M1092" s="371">
        <v>3.1500000000000004</v>
      </c>
      <c r="N1092" s="21"/>
      <c r="O1092" s="25">
        <f t="shared" si="193"/>
        <v>6.2595238095238104</v>
      </c>
      <c r="P1092" s="26">
        <f t="shared" si="194"/>
        <v>2.7168072089947096E-2</v>
      </c>
      <c r="Q1092" s="26"/>
      <c r="R1092" s="28"/>
      <c r="S1092" s="24"/>
      <c r="T1092" s="371">
        <v>0</v>
      </c>
      <c r="U1092" s="371">
        <v>0</v>
      </c>
      <c r="V1092" s="371">
        <v>0</v>
      </c>
      <c r="W1092" s="21"/>
      <c r="X1092" s="25"/>
      <c r="Y1092" s="26"/>
      <c r="Z1092" s="428"/>
      <c r="AA1092" s="673"/>
      <c r="AB1092" s="672"/>
    </row>
    <row r="1093" spans="1:28" ht="13.15" customHeight="1" x14ac:dyDescent="0.2">
      <c r="A1093" s="265"/>
      <c r="B1093" s="405"/>
      <c r="C1093" s="448"/>
      <c r="D1093" s="266"/>
      <c r="E1093" s="266"/>
      <c r="F1093" s="182"/>
      <c r="G1093" s="24"/>
      <c r="H1093" s="241">
        <v>151</v>
      </c>
      <c r="I1093" s="22" t="s">
        <v>974</v>
      </c>
      <c r="J1093" s="24">
        <v>160</v>
      </c>
      <c r="K1093" s="371">
        <v>2.1</v>
      </c>
      <c r="L1093" s="371">
        <v>8.5714285714285712</v>
      </c>
      <c r="M1093" s="371">
        <v>0</v>
      </c>
      <c r="N1093" s="21"/>
      <c r="O1093" s="25">
        <f t="shared" si="193"/>
        <v>3.5571428571428569</v>
      </c>
      <c r="P1093" s="26">
        <f t="shared" si="194"/>
        <v>1.5438988095238096E-2</v>
      </c>
      <c r="Q1093" s="26"/>
      <c r="R1093" s="28"/>
      <c r="S1093" s="24"/>
      <c r="T1093" s="371">
        <v>0</v>
      </c>
      <c r="U1093" s="371">
        <v>0</v>
      </c>
      <c r="V1093" s="371">
        <v>0</v>
      </c>
      <c r="W1093" s="21"/>
      <c r="X1093" s="25"/>
      <c r="Y1093" s="26"/>
      <c r="Z1093" s="428"/>
      <c r="AA1093" s="673"/>
      <c r="AB1093" s="672"/>
    </row>
    <row r="1094" spans="1:28" ht="13.15" customHeight="1" x14ac:dyDescent="0.2">
      <c r="A1094" s="265"/>
      <c r="B1094" s="405"/>
      <c r="C1094" s="448"/>
      <c r="D1094" s="266"/>
      <c r="E1094" s="266"/>
      <c r="F1094" s="186"/>
      <c r="G1094" s="121"/>
      <c r="H1094" s="241">
        <v>151</v>
      </c>
      <c r="I1094" s="128" t="s">
        <v>110</v>
      </c>
      <c r="J1094" s="24">
        <v>160</v>
      </c>
      <c r="K1094" s="548">
        <v>0</v>
      </c>
      <c r="L1094" s="548">
        <v>0</v>
      </c>
      <c r="M1094" s="548">
        <v>0</v>
      </c>
      <c r="N1094" s="123"/>
      <c r="O1094" s="25">
        <f t="shared" si="193"/>
        <v>0</v>
      </c>
      <c r="P1094" s="26">
        <f t="shared" si="194"/>
        <v>0</v>
      </c>
      <c r="Q1094" s="125"/>
      <c r="R1094" s="126"/>
      <c r="S1094" s="121"/>
      <c r="T1094" s="548">
        <v>0</v>
      </c>
      <c r="U1094" s="548">
        <v>0</v>
      </c>
      <c r="V1094" s="548">
        <v>0</v>
      </c>
      <c r="W1094" s="123"/>
      <c r="X1094" s="124"/>
      <c r="Y1094" s="125"/>
      <c r="Z1094" s="634"/>
      <c r="AA1094" s="673"/>
      <c r="AB1094" s="672"/>
    </row>
    <row r="1095" spans="1:28" ht="13.15" customHeight="1" x14ac:dyDescent="0.2">
      <c r="A1095" s="265"/>
      <c r="B1095" s="405"/>
      <c r="C1095" s="448"/>
      <c r="D1095" s="266"/>
      <c r="E1095" s="266"/>
      <c r="F1095" s="186"/>
      <c r="G1095" s="121"/>
      <c r="H1095" s="241">
        <v>151</v>
      </c>
      <c r="I1095" s="128" t="s">
        <v>3272</v>
      </c>
      <c r="J1095" s="24">
        <v>160</v>
      </c>
      <c r="K1095" s="548">
        <v>31.5</v>
      </c>
      <c r="L1095" s="548">
        <v>8.5714285714285712</v>
      </c>
      <c r="M1095" s="548">
        <v>31.5</v>
      </c>
      <c r="N1095" s="123"/>
      <c r="O1095" s="25">
        <f t="shared" si="193"/>
        <v>23.857142857142858</v>
      </c>
      <c r="P1095" s="26">
        <f t="shared" si="194"/>
        <v>0.10354662698412699</v>
      </c>
      <c r="Q1095" s="125"/>
      <c r="R1095" s="126"/>
      <c r="S1095" s="121"/>
      <c r="T1095" s="548">
        <v>0</v>
      </c>
      <c r="U1095" s="548">
        <v>0</v>
      </c>
      <c r="V1095" s="548">
        <v>0</v>
      </c>
      <c r="W1095" s="123"/>
      <c r="X1095" s="124"/>
      <c r="Y1095" s="125"/>
      <c r="Z1095" s="634"/>
      <c r="AA1095" s="673"/>
      <c r="AB1095" s="672"/>
    </row>
    <row r="1096" spans="1:28" ht="13.9" customHeight="1" thickBot="1" x14ac:dyDescent="0.25">
      <c r="A1096" s="267"/>
      <c r="B1096" s="406"/>
      <c r="C1096" s="449"/>
      <c r="D1096" s="268"/>
      <c r="E1096" s="269"/>
      <c r="F1096" s="184"/>
      <c r="G1096" s="70"/>
      <c r="H1096" s="242">
        <v>151</v>
      </c>
      <c r="I1096" s="76" t="s">
        <v>3271</v>
      </c>
      <c r="J1096" s="70">
        <v>160</v>
      </c>
      <c r="K1096" s="559">
        <v>10.5</v>
      </c>
      <c r="L1096" s="559">
        <v>4.7619047619047619</v>
      </c>
      <c r="M1096" s="559">
        <v>15.75</v>
      </c>
      <c r="N1096" s="72"/>
      <c r="O1096" s="73">
        <f t="shared" si="193"/>
        <v>10.337301587301587</v>
      </c>
      <c r="P1096" s="74">
        <f t="shared" si="194"/>
        <v>4.4866760361552023E-2</v>
      </c>
      <c r="Q1096" s="74"/>
      <c r="R1096" s="75"/>
      <c r="S1096" s="70"/>
      <c r="T1096" s="559">
        <v>0</v>
      </c>
      <c r="U1096" s="559">
        <v>0</v>
      </c>
      <c r="V1096" s="559">
        <v>0</v>
      </c>
      <c r="W1096" s="72"/>
      <c r="X1096" s="73"/>
      <c r="Y1096" s="74"/>
      <c r="Z1096" s="646"/>
      <c r="AA1096" s="673"/>
      <c r="AB1096" s="672"/>
    </row>
    <row r="1097" spans="1:28" s="7" customFormat="1" ht="13.9" customHeight="1" x14ac:dyDescent="0.2">
      <c r="A1097" s="260">
        <v>43049</v>
      </c>
      <c r="B1097" s="403">
        <v>0.80902777777777779</v>
      </c>
      <c r="C1097" s="454">
        <v>-2</v>
      </c>
      <c r="D1097" s="263">
        <f>(MAX(K1097:M1097))/J1097/1.44</f>
        <v>0.20949074074074076</v>
      </c>
      <c r="E1097" s="264">
        <f>(MAX(T1097:V1097))/S1097/1.44</f>
        <v>0.5185185185185186</v>
      </c>
      <c r="F1097" s="181" t="s">
        <v>1909</v>
      </c>
      <c r="G1097" s="69" t="s">
        <v>3136</v>
      </c>
      <c r="H1097" s="240">
        <v>152</v>
      </c>
      <c r="I1097" s="35" t="s">
        <v>685</v>
      </c>
      <c r="J1097" s="34">
        <v>630</v>
      </c>
      <c r="K1097" s="367">
        <v>132.30000000000001</v>
      </c>
      <c r="L1097" s="367">
        <v>143.8095238095238</v>
      </c>
      <c r="M1097" s="367">
        <v>190.05</v>
      </c>
      <c r="N1097" s="36" t="s">
        <v>4442</v>
      </c>
      <c r="O1097" s="37">
        <f t="shared" si="193"/>
        <v>155.38650793650794</v>
      </c>
      <c r="P1097" s="38">
        <f t="shared" si="194"/>
        <v>0.17128142409227065</v>
      </c>
      <c r="Q1097" s="39" t="s">
        <v>492</v>
      </c>
      <c r="R1097" s="40" t="s">
        <v>686</v>
      </c>
      <c r="S1097" s="34">
        <v>630</v>
      </c>
      <c r="T1097" s="367">
        <v>428.57142857142856</v>
      </c>
      <c r="U1097" s="367">
        <v>404.25</v>
      </c>
      <c r="V1097" s="367">
        <v>470.40000000000003</v>
      </c>
      <c r="W1097" s="36" t="s">
        <v>3833</v>
      </c>
      <c r="X1097" s="37">
        <f t="shared" si="203"/>
        <v>434.40714285714284</v>
      </c>
      <c r="Y1097" s="38">
        <f t="shared" si="202"/>
        <v>0.47884385235575716</v>
      </c>
      <c r="Z1097" s="653" t="s">
        <v>983</v>
      </c>
      <c r="AA1097" s="671">
        <f>P1097+Y1097</f>
        <v>0.65012527644802787</v>
      </c>
      <c r="AB1097" s="671">
        <f t="shared" si="197"/>
        <v>293.16003086419744</v>
      </c>
    </row>
    <row r="1098" spans="1:28" ht="13.15" customHeight="1" x14ac:dyDescent="0.2">
      <c r="A1098" s="265"/>
      <c r="B1098" s="405"/>
      <c r="C1098" s="448"/>
      <c r="D1098" s="266"/>
      <c r="E1098" s="266"/>
      <c r="F1098" s="182"/>
      <c r="G1098" s="24"/>
      <c r="H1098" s="241">
        <v>152</v>
      </c>
      <c r="I1098" s="22" t="s">
        <v>1137</v>
      </c>
      <c r="J1098" s="24">
        <v>630</v>
      </c>
      <c r="K1098" s="371">
        <v>1.05</v>
      </c>
      <c r="L1098" s="371">
        <v>0</v>
      </c>
      <c r="M1098" s="371">
        <v>0</v>
      </c>
      <c r="N1098" s="21"/>
      <c r="O1098" s="25">
        <f t="shared" si="193"/>
        <v>0.35000000000000003</v>
      </c>
      <c r="P1098" s="26">
        <f t="shared" si="194"/>
        <v>3.858024691358025E-4</v>
      </c>
      <c r="Q1098" s="26"/>
      <c r="R1098" s="28" t="s">
        <v>1137</v>
      </c>
      <c r="S1098" s="24">
        <v>630</v>
      </c>
      <c r="T1098" s="371">
        <v>171.42857142857142</v>
      </c>
      <c r="U1098" s="371">
        <v>147</v>
      </c>
      <c r="V1098" s="371">
        <v>192.15</v>
      </c>
      <c r="W1098" s="21"/>
      <c r="X1098" s="25">
        <f t="shared" si="203"/>
        <v>170.19285714285715</v>
      </c>
      <c r="Y1098" s="26">
        <f t="shared" si="202"/>
        <v>0.18760235575711767</v>
      </c>
      <c r="Z1098" s="428"/>
      <c r="AA1098" s="673"/>
      <c r="AB1098" s="672"/>
    </row>
    <row r="1099" spans="1:28" ht="13.15" customHeight="1" x14ac:dyDescent="0.2">
      <c r="A1099" s="265"/>
      <c r="B1099" s="405"/>
      <c r="C1099" s="448"/>
      <c r="D1099" s="266"/>
      <c r="E1099" s="266"/>
      <c r="F1099" s="182"/>
      <c r="G1099" s="24"/>
      <c r="H1099" s="241">
        <v>152</v>
      </c>
      <c r="I1099" s="23" t="s">
        <v>1138</v>
      </c>
      <c r="J1099" s="24">
        <v>630</v>
      </c>
      <c r="K1099" s="371">
        <v>9.4500000000000011</v>
      </c>
      <c r="L1099" s="371">
        <v>11.428571428571429</v>
      </c>
      <c r="M1099" s="371">
        <v>12.600000000000001</v>
      </c>
      <c r="N1099" s="21"/>
      <c r="O1099" s="25">
        <f t="shared" si="193"/>
        <v>11.15952380952381</v>
      </c>
      <c r="P1099" s="26">
        <f t="shared" si="194"/>
        <v>1.2301062400268748E-2</v>
      </c>
      <c r="Q1099" s="26"/>
      <c r="R1099" s="28" t="s">
        <v>62</v>
      </c>
      <c r="S1099" s="24">
        <v>630</v>
      </c>
      <c r="T1099" s="371">
        <v>175.23809523809524</v>
      </c>
      <c r="U1099" s="371">
        <v>150.15</v>
      </c>
      <c r="V1099" s="371">
        <v>161.70000000000002</v>
      </c>
      <c r="W1099" s="21"/>
      <c r="X1099" s="25">
        <f t="shared" si="203"/>
        <v>162.36269841269845</v>
      </c>
      <c r="Y1099" s="26">
        <f t="shared" si="202"/>
        <v>0.17897122840905913</v>
      </c>
      <c r="Z1099" s="428"/>
      <c r="AA1099" s="673"/>
      <c r="AB1099" s="672"/>
    </row>
    <row r="1100" spans="1:28" ht="13.15" customHeight="1" x14ac:dyDescent="0.2">
      <c r="A1100" s="265"/>
      <c r="B1100" s="405"/>
      <c r="C1100" s="448"/>
      <c r="D1100" s="266"/>
      <c r="E1100" s="266"/>
      <c r="F1100" s="182"/>
      <c r="G1100" s="24"/>
      <c r="H1100" s="241">
        <v>152</v>
      </c>
      <c r="I1100" s="22" t="s">
        <v>1055</v>
      </c>
      <c r="J1100" s="24">
        <v>630</v>
      </c>
      <c r="K1100" s="371">
        <v>73.5</v>
      </c>
      <c r="L1100" s="371">
        <v>100</v>
      </c>
      <c r="M1100" s="371">
        <v>128.1</v>
      </c>
      <c r="N1100" s="21"/>
      <c r="O1100" s="25">
        <f t="shared" si="193"/>
        <v>100.53333333333335</v>
      </c>
      <c r="P1100" s="26">
        <f t="shared" si="194"/>
        <v>0.11081716637272195</v>
      </c>
      <c r="Q1100" s="26"/>
      <c r="R1100" s="28" t="s">
        <v>1055</v>
      </c>
      <c r="S1100" s="24">
        <v>630</v>
      </c>
      <c r="T1100" s="371">
        <v>3.8095238095238093</v>
      </c>
      <c r="U1100" s="371">
        <v>2.1</v>
      </c>
      <c r="V1100" s="371">
        <v>4.2</v>
      </c>
      <c r="W1100" s="21"/>
      <c r="X1100" s="25">
        <f t="shared" si="203"/>
        <v>3.3698412698412703</v>
      </c>
      <c r="Y1100" s="26">
        <f t="shared" si="202"/>
        <v>3.7145516642871144E-3</v>
      </c>
      <c r="Z1100" s="428"/>
      <c r="AA1100" s="673"/>
      <c r="AB1100" s="672"/>
    </row>
    <row r="1101" spans="1:28" ht="13.15" customHeight="1" x14ac:dyDescent="0.2">
      <c r="A1101" s="265"/>
      <c r="B1101" s="405"/>
      <c r="C1101" s="448"/>
      <c r="D1101" s="266"/>
      <c r="E1101" s="266"/>
      <c r="F1101" s="182"/>
      <c r="G1101" s="24"/>
      <c r="H1101" s="241">
        <v>152</v>
      </c>
      <c r="I1101" s="22" t="s">
        <v>1056</v>
      </c>
      <c r="J1101" s="24">
        <v>630</v>
      </c>
      <c r="K1101" s="371">
        <v>48.300000000000004</v>
      </c>
      <c r="L1101" s="371">
        <v>32.38095238095238</v>
      </c>
      <c r="M1101" s="371">
        <v>49.35</v>
      </c>
      <c r="N1101" s="21"/>
      <c r="O1101" s="25">
        <f t="shared" si="193"/>
        <v>43.343650793650795</v>
      </c>
      <c r="P1101" s="26">
        <f t="shared" si="194"/>
        <v>4.7777392850144172E-2</v>
      </c>
      <c r="Q1101" s="26"/>
      <c r="R1101" s="28" t="s">
        <v>1057</v>
      </c>
      <c r="S1101" s="24">
        <v>630</v>
      </c>
      <c r="T1101" s="371">
        <v>4.7619047619047619</v>
      </c>
      <c r="U1101" s="371">
        <v>1.05</v>
      </c>
      <c r="V1101" s="371">
        <v>3.1500000000000004</v>
      </c>
      <c r="W1101" s="21"/>
      <c r="X1101" s="25">
        <f t="shared" si="203"/>
        <v>2.9873015873015873</v>
      </c>
      <c r="Y1101" s="26">
        <f t="shared" si="202"/>
        <v>3.2928809383835841E-3</v>
      </c>
      <c r="Z1101" s="428"/>
      <c r="AA1101" s="673"/>
      <c r="AB1101" s="672"/>
    </row>
    <row r="1102" spans="1:28" ht="13.15" customHeight="1" x14ac:dyDescent="0.2">
      <c r="A1102" s="265"/>
      <c r="B1102" s="405"/>
      <c r="C1102" s="448"/>
      <c r="D1102" s="266"/>
      <c r="E1102" s="266"/>
      <c r="F1102" s="182"/>
      <c r="G1102" s="24"/>
      <c r="H1102" s="241">
        <v>152</v>
      </c>
      <c r="I1102" s="22"/>
      <c r="J1102" s="24"/>
      <c r="K1102" s="371"/>
      <c r="L1102" s="371"/>
      <c r="M1102" s="371"/>
      <c r="N1102" s="21"/>
      <c r="O1102" s="25"/>
      <c r="P1102" s="26"/>
      <c r="Q1102" s="26"/>
      <c r="R1102" s="28" t="s">
        <v>1957</v>
      </c>
      <c r="S1102" s="24">
        <v>630</v>
      </c>
      <c r="T1102" s="371">
        <v>38.095238095238095</v>
      </c>
      <c r="U1102" s="371">
        <v>44.1</v>
      </c>
      <c r="V1102" s="371">
        <v>57.75</v>
      </c>
      <c r="W1102" s="21"/>
      <c r="X1102" s="25">
        <f t="shared" si="203"/>
        <v>46.648412698412699</v>
      </c>
      <c r="Y1102" s="26">
        <f t="shared" si="202"/>
        <v>5.1420208000895834E-2</v>
      </c>
      <c r="Z1102" s="428"/>
      <c r="AA1102" s="673"/>
      <c r="AB1102" s="672"/>
    </row>
    <row r="1103" spans="1:28" ht="13.15" customHeight="1" x14ac:dyDescent="0.2">
      <c r="A1103" s="265"/>
      <c r="B1103" s="405"/>
      <c r="C1103" s="448"/>
      <c r="D1103" s="266"/>
      <c r="E1103" s="266"/>
      <c r="F1103" s="182"/>
      <c r="G1103" s="24"/>
      <c r="H1103" s="241">
        <v>152</v>
      </c>
      <c r="I1103" s="22"/>
      <c r="J1103" s="24"/>
      <c r="K1103" s="371"/>
      <c r="L1103" s="371"/>
      <c r="M1103" s="371"/>
      <c r="N1103" s="21"/>
      <c r="O1103" s="25"/>
      <c r="P1103" s="26"/>
      <c r="Q1103" s="26"/>
      <c r="R1103" s="28" t="s">
        <v>200</v>
      </c>
      <c r="S1103" s="24">
        <v>630</v>
      </c>
      <c r="T1103" s="371">
        <v>40.952380952380949</v>
      </c>
      <c r="U1103" s="371">
        <v>47.25</v>
      </c>
      <c r="V1103" s="371">
        <v>53.550000000000004</v>
      </c>
      <c r="W1103" s="21"/>
      <c r="X1103" s="25">
        <f t="shared" si="203"/>
        <v>47.250793650793646</v>
      </c>
      <c r="Y1103" s="26">
        <f t="shared" si="202"/>
        <v>5.2084208168864249E-2</v>
      </c>
      <c r="Z1103" s="428"/>
      <c r="AA1103" s="673"/>
      <c r="AB1103" s="672"/>
    </row>
    <row r="1104" spans="1:28" ht="13.9" customHeight="1" thickBot="1" x14ac:dyDescent="0.25">
      <c r="A1104" s="267"/>
      <c r="B1104" s="406"/>
      <c r="C1104" s="449"/>
      <c r="D1104" s="268"/>
      <c r="E1104" s="269"/>
      <c r="F1104" s="184"/>
      <c r="G1104" s="70"/>
      <c r="H1104" s="242">
        <v>152</v>
      </c>
      <c r="I1104" s="76"/>
      <c r="J1104" s="70"/>
      <c r="K1104" s="559"/>
      <c r="L1104" s="559"/>
      <c r="M1104" s="559"/>
      <c r="N1104" s="72"/>
      <c r="O1104" s="73"/>
      <c r="P1104" s="74"/>
      <c r="Q1104" s="74"/>
      <c r="R1104" s="75" t="s">
        <v>2080</v>
      </c>
      <c r="S1104" s="70">
        <v>630</v>
      </c>
      <c r="T1104" s="559">
        <v>0</v>
      </c>
      <c r="U1104" s="559">
        <v>0</v>
      </c>
      <c r="V1104" s="559">
        <v>0</v>
      </c>
      <c r="W1104" s="72"/>
      <c r="X1104" s="73">
        <f t="shared" si="203"/>
        <v>0</v>
      </c>
      <c r="Y1104" s="74">
        <f t="shared" si="202"/>
        <v>0</v>
      </c>
      <c r="Z1104" s="646"/>
      <c r="AA1104" s="676"/>
      <c r="AB1104" s="674"/>
    </row>
    <row r="1105" spans="1:28" s="7" customFormat="1" ht="14.45" customHeight="1" x14ac:dyDescent="0.2">
      <c r="A1105" s="260">
        <v>43044</v>
      </c>
      <c r="B1105" s="403">
        <v>0.41666666666666669</v>
      </c>
      <c r="C1105" s="454">
        <v>-2</v>
      </c>
      <c r="D1105" s="263">
        <f>(MAX(K1105:M1105))/J1105/1.44</f>
        <v>0.68359375</v>
      </c>
      <c r="E1105" s="264"/>
      <c r="F1105" s="181" t="s">
        <v>569</v>
      </c>
      <c r="G1105" s="69" t="s">
        <v>3126</v>
      </c>
      <c r="H1105" s="240">
        <v>153</v>
      </c>
      <c r="I1105" s="35" t="s">
        <v>685</v>
      </c>
      <c r="J1105" s="34">
        <v>160</v>
      </c>
      <c r="K1105" s="367">
        <v>157.5</v>
      </c>
      <c r="L1105" s="367">
        <v>84.761904761904759</v>
      </c>
      <c r="M1105" s="367">
        <v>142.80000000000001</v>
      </c>
      <c r="N1105" s="36" t="s">
        <v>4020</v>
      </c>
      <c r="O1105" s="37">
        <f t="shared" si="193"/>
        <v>128.35396825396825</v>
      </c>
      <c r="P1105" s="38">
        <f t="shared" si="194"/>
        <v>0.55709187610229272</v>
      </c>
      <c r="Q1105" s="77"/>
      <c r="R1105" s="40"/>
      <c r="S1105" s="81"/>
      <c r="T1105" s="367"/>
      <c r="U1105" s="367"/>
      <c r="V1105" s="367"/>
      <c r="W1105" s="36"/>
      <c r="X1105" s="37"/>
      <c r="Y1105" s="38"/>
      <c r="Z1105" s="645"/>
      <c r="AA1105" s="672">
        <f>P1105+Y1105</f>
        <v>0.55709187610229272</v>
      </c>
      <c r="AB1105" s="672">
        <f t="shared" ref="AB1105:AB1161" si="204">IF(AA1105 &gt;1,0,(((J1105+S1105)*0.95)-((J1105+S1105)*0.95)*AA1105)*0.7)</f>
        <v>47.125424382716055</v>
      </c>
    </row>
    <row r="1106" spans="1:28" ht="13.15" customHeight="1" x14ac:dyDescent="0.2">
      <c r="A1106" s="265"/>
      <c r="B1106" s="405"/>
      <c r="C1106" s="448"/>
      <c r="D1106" s="266"/>
      <c r="E1106" s="266"/>
      <c r="F1106" s="182"/>
      <c r="G1106" s="24"/>
      <c r="H1106" s="241">
        <v>153</v>
      </c>
      <c r="I1106" s="23" t="s">
        <v>1913</v>
      </c>
      <c r="J1106" s="34">
        <v>160</v>
      </c>
      <c r="K1106" s="371">
        <v>19.95</v>
      </c>
      <c r="L1106" s="371">
        <v>38.095238095238095</v>
      </c>
      <c r="M1106" s="371">
        <v>25.200000000000003</v>
      </c>
      <c r="N1106" s="29"/>
      <c r="O1106" s="25">
        <f t="shared" si="193"/>
        <v>27.748412698412697</v>
      </c>
      <c r="P1106" s="26">
        <f t="shared" ref="P1106:P1111" si="205">O1106/J1106/1.44</f>
        <v>0.12043581900352733</v>
      </c>
      <c r="Q1106" s="26"/>
      <c r="R1106" s="28"/>
      <c r="S1106" s="30"/>
      <c r="T1106" s="371"/>
      <c r="U1106" s="371"/>
      <c r="V1106" s="371"/>
      <c r="W1106" s="21"/>
      <c r="X1106" s="25"/>
      <c r="Y1106" s="26"/>
      <c r="Z1106" s="428"/>
      <c r="AA1106" s="673"/>
      <c r="AB1106" s="672"/>
    </row>
    <row r="1107" spans="1:28" ht="13.15" customHeight="1" x14ac:dyDescent="0.2">
      <c r="A1107" s="265"/>
      <c r="B1107" s="405"/>
      <c r="C1107" s="448"/>
      <c r="D1107" s="266"/>
      <c r="E1107" s="266"/>
      <c r="F1107" s="182"/>
      <c r="G1107" s="24"/>
      <c r="H1107" s="241">
        <v>153</v>
      </c>
      <c r="I1107" s="22" t="s">
        <v>597</v>
      </c>
      <c r="J1107" s="34">
        <v>160</v>
      </c>
      <c r="K1107" s="371">
        <v>17.850000000000001</v>
      </c>
      <c r="L1107" s="371">
        <v>3.8095238095238093</v>
      </c>
      <c r="M1107" s="371">
        <v>31.5</v>
      </c>
      <c r="N1107" s="29"/>
      <c r="O1107" s="25">
        <f>(K1107+L1107+M1107)/3</f>
        <v>17.719841269841272</v>
      </c>
      <c r="P1107" s="26">
        <f t="shared" si="205"/>
        <v>7.6909033289241632E-2</v>
      </c>
      <c r="Q1107" s="26"/>
      <c r="R1107" s="28"/>
      <c r="S1107" s="30"/>
      <c r="T1107" s="371"/>
      <c r="U1107" s="371"/>
      <c r="V1107" s="371"/>
      <c r="W1107" s="21"/>
      <c r="X1107" s="25"/>
      <c r="Y1107" s="26"/>
      <c r="Z1107" s="428"/>
      <c r="AA1107" s="673"/>
      <c r="AB1107" s="672"/>
    </row>
    <row r="1108" spans="1:28" ht="13.15" customHeight="1" x14ac:dyDescent="0.2">
      <c r="A1108" s="265"/>
      <c r="B1108" s="405"/>
      <c r="C1108" s="448"/>
      <c r="D1108" s="266"/>
      <c r="E1108" s="266"/>
      <c r="F1108" s="182"/>
      <c r="G1108" s="24"/>
      <c r="H1108" s="241">
        <v>153</v>
      </c>
      <c r="I1108" s="22" t="s">
        <v>598</v>
      </c>
      <c r="J1108" s="34">
        <v>160</v>
      </c>
      <c r="K1108" s="371">
        <v>17.850000000000001</v>
      </c>
      <c r="L1108" s="371">
        <v>9.5238095238095237</v>
      </c>
      <c r="M1108" s="371">
        <v>21</v>
      </c>
      <c r="N1108" s="29"/>
      <c r="O1108" s="25">
        <f>(K1108+L1108+M1108)/3</f>
        <v>16.124603174603177</v>
      </c>
      <c r="P1108" s="26">
        <f t="shared" si="205"/>
        <v>6.9985256834215179E-2</v>
      </c>
      <c r="Q1108" s="26"/>
      <c r="R1108" s="28"/>
      <c r="S1108" s="30"/>
      <c r="T1108" s="371"/>
      <c r="U1108" s="371"/>
      <c r="V1108" s="371"/>
      <c r="W1108" s="21"/>
      <c r="X1108" s="25"/>
      <c r="Y1108" s="26"/>
      <c r="Z1108" s="428"/>
      <c r="AA1108" s="673"/>
      <c r="AB1108" s="672"/>
    </row>
    <row r="1109" spans="1:28" ht="13.15" customHeight="1" x14ac:dyDescent="0.2">
      <c r="A1109" s="265"/>
      <c r="B1109" s="405"/>
      <c r="C1109" s="448"/>
      <c r="D1109" s="266"/>
      <c r="E1109" s="266"/>
      <c r="F1109" s="182"/>
      <c r="G1109" s="24"/>
      <c r="H1109" s="241">
        <v>153</v>
      </c>
      <c r="I1109" s="22" t="s">
        <v>1808</v>
      </c>
      <c r="J1109" s="34">
        <v>160</v>
      </c>
      <c r="K1109" s="371">
        <v>0</v>
      </c>
      <c r="L1109" s="371">
        <v>0</v>
      </c>
      <c r="M1109" s="371">
        <v>1.05</v>
      </c>
      <c r="N1109" s="29"/>
      <c r="O1109" s="25">
        <f>(K1109+L1109+M1109)/3</f>
        <v>0.35000000000000003</v>
      </c>
      <c r="P1109" s="26">
        <f t="shared" si="205"/>
        <v>1.5190972222222225E-3</v>
      </c>
      <c r="Q1109" s="26"/>
      <c r="R1109" s="28"/>
      <c r="S1109" s="30"/>
      <c r="T1109" s="371"/>
      <c r="U1109" s="371"/>
      <c r="V1109" s="371"/>
      <c r="W1109" s="21"/>
      <c r="X1109" s="25"/>
      <c r="Y1109" s="26"/>
      <c r="Z1109" s="428"/>
      <c r="AA1109" s="673"/>
      <c r="AB1109" s="672"/>
    </row>
    <row r="1110" spans="1:28" ht="13.15" customHeight="1" x14ac:dyDescent="0.2">
      <c r="A1110" s="265"/>
      <c r="B1110" s="405"/>
      <c r="C1110" s="448"/>
      <c r="D1110" s="266"/>
      <c r="E1110" s="266"/>
      <c r="F1110" s="182"/>
      <c r="G1110" s="24"/>
      <c r="H1110" s="241">
        <v>153</v>
      </c>
      <c r="I1110" s="22" t="s">
        <v>2081</v>
      </c>
      <c r="J1110" s="34">
        <v>160</v>
      </c>
      <c r="K1110" s="371">
        <v>42</v>
      </c>
      <c r="L1110" s="371">
        <v>20</v>
      </c>
      <c r="M1110" s="371">
        <v>12.600000000000001</v>
      </c>
      <c r="N1110" s="29"/>
      <c r="O1110" s="25">
        <f>(K1110+L1110+M1110)/3</f>
        <v>24.866666666666664</v>
      </c>
      <c r="P1110" s="26">
        <f t="shared" si="205"/>
        <v>0.10792824074074073</v>
      </c>
      <c r="Q1110" s="26"/>
      <c r="R1110" s="28"/>
      <c r="S1110" s="30"/>
      <c r="T1110" s="371"/>
      <c r="U1110" s="371"/>
      <c r="V1110" s="371"/>
      <c r="W1110" s="21"/>
      <c r="X1110" s="25"/>
      <c r="Y1110" s="26"/>
      <c r="Z1110" s="428"/>
      <c r="AA1110" s="673"/>
      <c r="AB1110" s="672"/>
    </row>
    <row r="1111" spans="1:28" ht="13.9" customHeight="1" thickBot="1" x14ac:dyDescent="0.25">
      <c r="A1111" s="267"/>
      <c r="B1111" s="406"/>
      <c r="C1111" s="449"/>
      <c r="D1111" s="268"/>
      <c r="E1111" s="269"/>
      <c r="F1111" s="184"/>
      <c r="G1111" s="70"/>
      <c r="H1111" s="242">
        <v>153</v>
      </c>
      <c r="I1111" s="76" t="s">
        <v>58</v>
      </c>
      <c r="J1111" s="70">
        <v>160</v>
      </c>
      <c r="K1111" s="559">
        <v>28.35</v>
      </c>
      <c r="L1111" s="559">
        <v>9.5238095238095237</v>
      </c>
      <c r="M1111" s="559">
        <v>0</v>
      </c>
      <c r="N1111" s="79"/>
      <c r="O1111" s="73">
        <f>(K1111+L1111+M1111)/3</f>
        <v>12.624603174603175</v>
      </c>
      <c r="P1111" s="74">
        <f t="shared" si="205"/>
        <v>5.4794284611992948E-2</v>
      </c>
      <c r="Q1111" s="74"/>
      <c r="R1111" s="75"/>
      <c r="S1111" s="78"/>
      <c r="T1111" s="559"/>
      <c r="U1111" s="559"/>
      <c r="V1111" s="559"/>
      <c r="W1111" s="72"/>
      <c r="X1111" s="73"/>
      <c r="Y1111" s="74"/>
      <c r="Z1111" s="646"/>
      <c r="AA1111" s="673"/>
      <c r="AB1111" s="672"/>
    </row>
    <row r="1112" spans="1:28" s="7" customFormat="1" ht="13.9" customHeight="1" x14ac:dyDescent="0.2">
      <c r="A1112" s="260">
        <v>43024</v>
      </c>
      <c r="B1112" s="403">
        <v>0.59722222222222221</v>
      </c>
      <c r="C1112" s="454">
        <v>4</v>
      </c>
      <c r="D1112" s="263">
        <f>(MAX(K1112:M1112))/J1112/1.44</f>
        <v>0.46958333333333335</v>
      </c>
      <c r="E1112" s="264"/>
      <c r="F1112" s="181" t="s">
        <v>569</v>
      </c>
      <c r="G1112" s="69" t="s">
        <v>3136</v>
      </c>
      <c r="H1112" s="240">
        <v>154</v>
      </c>
      <c r="I1112" s="35" t="s">
        <v>685</v>
      </c>
      <c r="J1112" s="34">
        <v>250</v>
      </c>
      <c r="K1112" s="367">
        <v>144.9</v>
      </c>
      <c r="L1112" s="367">
        <v>131.42857142857142</v>
      </c>
      <c r="M1112" s="367">
        <v>169.05</v>
      </c>
      <c r="N1112" s="36" t="s">
        <v>3841</v>
      </c>
      <c r="O1112" s="37">
        <f t="shared" si="193"/>
        <v>148.4595238095238</v>
      </c>
      <c r="P1112" s="38">
        <f t="shared" si="194"/>
        <v>0.41238756613756611</v>
      </c>
      <c r="Q1112" s="106" t="s">
        <v>495</v>
      </c>
      <c r="R1112" s="35"/>
      <c r="S1112" s="34"/>
      <c r="T1112" s="367"/>
      <c r="U1112" s="367"/>
      <c r="V1112" s="367"/>
      <c r="W1112" s="36"/>
      <c r="X1112" s="37"/>
      <c r="Y1112" s="38"/>
      <c r="Z1112" s="645"/>
      <c r="AA1112" s="671">
        <f>P1112+Y1112</f>
        <v>0.41238756613756611</v>
      </c>
      <c r="AB1112" s="671">
        <f t="shared" si="204"/>
        <v>97.690567129629628</v>
      </c>
    </row>
    <row r="1113" spans="1:28" ht="13.15" customHeight="1" x14ac:dyDescent="0.2">
      <c r="A1113" s="265"/>
      <c r="B1113" s="405"/>
      <c r="C1113" s="448"/>
      <c r="D1113" s="266"/>
      <c r="E1113" s="266"/>
      <c r="F1113" s="182"/>
      <c r="G1113" s="24"/>
      <c r="H1113" s="241">
        <v>154</v>
      </c>
      <c r="I1113" s="23" t="s">
        <v>2967</v>
      </c>
      <c r="J1113" s="24">
        <v>250</v>
      </c>
      <c r="K1113" s="371">
        <v>28.35</v>
      </c>
      <c r="L1113" s="371">
        <v>30.476190476190474</v>
      </c>
      <c r="M1113" s="371">
        <v>31.5</v>
      </c>
      <c r="N1113" s="21"/>
      <c r="O1113" s="25">
        <f>(K1113+L1113+M1113)/3</f>
        <v>30.108730158730157</v>
      </c>
      <c r="P1113" s="26">
        <f>O1113/J1113/1.44</f>
        <v>8.363536155202822E-2</v>
      </c>
      <c r="Q1113" s="24"/>
      <c r="R1113" s="23"/>
      <c r="S1113" s="24"/>
      <c r="T1113" s="371"/>
      <c r="U1113" s="371"/>
      <c r="V1113" s="371"/>
      <c r="W1113" s="21"/>
      <c r="X1113" s="25"/>
      <c r="Y1113" s="26"/>
      <c r="Z1113" s="428"/>
      <c r="AA1113" s="673"/>
      <c r="AB1113" s="672"/>
    </row>
    <row r="1114" spans="1:28" ht="13.15" customHeight="1" x14ac:dyDescent="0.2">
      <c r="A1114" s="265"/>
      <c r="B1114" s="405"/>
      <c r="C1114" s="448"/>
      <c r="D1114" s="266"/>
      <c r="E1114" s="266"/>
      <c r="F1114" s="182"/>
      <c r="G1114" s="24"/>
      <c r="H1114" s="241">
        <v>154</v>
      </c>
      <c r="I1114" s="23" t="s">
        <v>3852</v>
      </c>
      <c r="J1114" s="24">
        <v>250</v>
      </c>
      <c r="K1114" s="371">
        <v>24.150000000000002</v>
      </c>
      <c r="L1114" s="371">
        <v>4.7619047619047619</v>
      </c>
      <c r="M1114" s="371">
        <v>9.4500000000000011</v>
      </c>
      <c r="N1114" s="21"/>
      <c r="O1114" s="25">
        <f>(K1114+L1114+M1114)/3</f>
        <v>12.78730158730159</v>
      </c>
      <c r="P1114" s="26">
        <f>O1114/J1114/1.44</f>
        <v>3.5520282186948866E-2</v>
      </c>
      <c r="Q1114" s="24"/>
      <c r="R1114" s="23"/>
      <c r="S1114" s="24"/>
      <c r="T1114" s="371"/>
      <c r="U1114" s="371"/>
      <c r="V1114" s="371"/>
      <c r="W1114" s="21"/>
      <c r="X1114" s="25"/>
      <c r="Y1114" s="26"/>
      <c r="Z1114" s="428"/>
      <c r="AA1114" s="673"/>
      <c r="AB1114" s="672"/>
    </row>
    <row r="1115" spans="1:28" ht="13.15" customHeight="1" x14ac:dyDescent="0.2">
      <c r="A1115" s="265"/>
      <c r="B1115" s="405"/>
      <c r="C1115" s="448"/>
      <c r="D1115" s="266"/>
      <c r="E1115" s="266"/>
      <c r="F1115" s="182"/>
      <c r="G1115" s="24"/>
      <c r="H1115" s="241">
        <v>154</v>
      </c>
      <c r="I1115" s="23" t="s">
        <v>3853</v>
      </c>
      <c r="J1115" s="24">
        <v>250</v>
      </c>
      <c r="K1115" s="371">
        <v>27.3</v>
      </c>
      <c r="L1115" s="371">
        <v>29.523809523809522</v>
      </c>
      <c r="M1115" s="371">
        <v>6.3000000000000007</v>
      </c>
      <c r="N1115" s="21"/>
      <c r="O1115" s="25">
        <f>(K1115+L1115+M1115)/3</f>
        <v>21.041269841269841</v>
      </c>
      <c r="P1115" s="26">
        <f>O1115/J1115/1.44</f>
        <v>5.8447971781305112E-2</v>
      </c>
      <c r="Q1115" s="24"/>
      <c r="R1115" s="23"/>
      <c r="S1115" s="24"/>
      <c r="T1115" s="371"/>
      <c r="U1115" s="371"/>
      <c r="V1115" s="371"/>
      <c r="W1115" s="21"/>
      <c r="X1115" s="25"/>
      <c r="Y1115" s="26"/>
      <c r="Z1115" s="428"/>
      <c r="AA1115" s="673"/>
      <c r="AB1115" s="672"/>
    </row>
    <row r="1116" spans="1:28" ht="13.15" customHeight="1" x14ac:dyDescent="0.2">
      <c r="A1116" s="265"/>
      <c r="B1116" s="405"/>
      <c r="C1116" s="448"/>
      <c r="D1116" s="266"/>
      <c r="E1116" s="266"/>
      <c r="F1116" s="182"/>
      <c r="G1116" s="24"/>
      <c r="H1116" s="241">
        <v>154</v>
      </c>
      <c r="I1116" s="23" t="s">
        <v>3854</v>
      </c>
      <c r="J1116" s="24">
        <v>250</v>
      </c>
      <c r="K1116" s="371">
        <v>45.15</v>
      </c>
      <c r="L1116" s="371">
        <v>56.19047619047619</v>
      </c>
      <c r="M1116" s="371">
        <v>33.6</v>
      </c>
      <c r="N1116" s="21"/>
      <c r="O1116" s="25">
        <f>(K1116+L1116+M1116)/3</f>
        <v>44.980158730158728</v>
      </c>
      <c r="P1116" s="26">
        <f>O1116/J1116/1.44</f>
        <v>0.12494488536155202</v>
      </c>
      <c r="Q1116" s="24"/>
      <c r="R1116" s="23"/>
      <c r="S1116" s="24"/>
      <c r="T1116" s="371"/>
      <c r="U1116" s="371"/>
      <c r="V1116" s="371"/>
      <c r="W1116" s="21"/>
      <c r="X1116" s="25"/>
      <c r="Y1116" s="26"/>
      <c r="Z1116" s="428"/>
      <c r="AA1116" s="673"/>
      <c r="AB1116" s="672"/>
    </row>
    <row r="1117" spans="1:28" ht="13.9" customHeight="1" thickBot="1" x14ac:dyDescent="0.25">
      <c r="A1117" s="267"/>
      <c r="B1117" s="406"/>
      <c r="C1117" s="449"/>
      <c r="D1117" s="268"/>
      <c r="E1117" s="269"/>
      <c r="F1117" s="184"/>
      <c r="G1117" s="70"/>
      <c r="H1117" s="242">
        <v>154</v>
      </c>
      <c r="I1117" s="71" t="s">
        <v>444</v>
      </c>
      <c r="J1117" s="70">
        <v>250</v>
      </c>
      <c r="K1117" s="559">
        <v>0</v>
      </c>
      <c r="L1117" s="559">
        <v>0</v>
      </c>
      <c r="M1117" s="559">
        <v>0</v>
      </c>
      <c r="N1117" s="72"/>
      <c r="O1117" s="73">
        <f>(K1117+L1117+M1117)/3</f>
        <v>0</v>
      </c>
      <c r="P1117" s="74">
        <f>O1117/J1117/1.44</f>
        <v>0</v>
      </c>
      <c r="Q1117" s="70"/>
      <c r="R1117" s="71"/>
      <c r="S1117" s="70"/>
      <c r="T1117" s="559"/>
      <c r="U1117" s="559"/>
      <c r="V1117" s="559"/>
      <c r="W1117" s="72"/>
      <c r="X1117" s="73"/>
      <c r="Y1117" s="74"/>
      <c r="Z1117" s="646"/>
      <c r="AA1117" s="676"/>
      <c r="AB1117" s="674"/>
    </row>
    <row r="1118" spans="1:28" s="7" customFormat="1" ht="13.9" customHeight="1" x14ac:dyDescent="0.2">
      <c r="A1118" s="260">
        <v>43046</v>
      </c>
      <c r="B1118" s="403">
        <v>0.8125</v>
      </c>
      <c r="C1118" s="454">
        <v>0</v>
      </c>
      <c r="D1118" s="263">
        <f>(MAX(K1118:M1118))/J1118/1.44</f>
        <v>0.30625000000000002</v>
      </c>
      <c r="E1118" s="264">
        <f>(MAX(T1118:V1118))/S1118/1.44</f>
        <v>0.48416666666666669</v>
      </c>
      <c r="F1118" s="181" t="s">
        <v>1909</v>
      </c>
      <c r="G1118" s="69" t="s">
        <v>3126</v>
      </c>
      <c r="H1118" s="240">
        <v>155</v>
      </c>
      <c r="I1118" s="35" t="s">
        <v>685</v>
      </c>
      <c r="J1118" s="34">
        <v>250</v>
      </c>
      <c r="K1118" s="367">
        <v>55.650000000000006</v>
      </c>
      <c r="L1118" s="367">
        <v>68.571428571428569</v>
      </c>
      <c r="M1118" s="367">
        <v>110.25</v>
      </c>
      <c r="N1118" s="36" t="s">
        <v>3865</v>
      </c>
      <c r="O1118" s="37">
        <f t="shared" si="193"/>
        <v>78.157142857142858</v>
      </c>
      <c r="P1118" s="38">
        <f t="shared" si="194"/>
        <v>0.2171031746031746</v>
      </c>
      <c r="Q1118" s="39" t="s">
        <v>983</v>
      </c>
      <c r="R1118" s="40" t="s">
        <v>686</v>
      </c>
      <c r="S1118" s="34">
        <v>250</v>
      </c>
      <c r="T1118" s="367">
        <v>112.38095238095238</v>
      </c>
      <c r="U1118" s="367">
        <v>129.15</v>
      </c>
      <c r="V1118" s="367">
        <v>174.3</v>
      </c>
      <c r="W1118" s="36" t="s">
        <v>3924</v>
      </c>
      <c r="X1118" s="37">
        <f>(T1118+U1118+V1118)/3</f>
        <v>138.61031746031748</v>
      </c>
      <c r="Y1118" s="38">
        <f>X1118/S1118/1.44</f>
        <v>0.38502865961199295</v>
      </c>
      <c r="Z1118" s="653" t="s">
        <v>983</v>
      </c>
      <c r="AA1118" s="672">
        <f>P1118+Y1118</f>
        <v>0.60213183421516758</v>
      </c>
      <c r="AB1118" s="672">
        <f t="shared" si="204"/>
        <v>132.29116512345678</v>
      </c>
    </row>
    <row r="1119" spans="1:28" ht="13.15" customHeight="1" x14ac:dyDescent="0.2">
      <c r="A1119" s="265"/>
      <c r="B1119" s="405"/>
      <c r="C1119" s="448"/>
      <c r="D1119" s="266"/>
      <c r="E1119" s="266"/>
      <c r="F1119" s="182"/>
      <c r="G1119" s="24"/>
      <c r="H1119" s="241">
        <v>155</v>
      </c>
      <c r="I1119" s="22" t="s">
        <v>3016</v>
      </c>
      <c r="J1119" s="24">
        <v>250</v>
      </c>
      <c r="K1119" s="371">
        <v>0</v>
      </c>
      <c r="L1119" s="371">
        <v>0</v>
      </c>
      <c r="M1119" s="371">
        <v>0</v>
      </c>
      <c r="N1119" s="21"/>
      <c r="O1119" s="25">
        <f t="shared" si="193"/>
        <v>0</v>
      </c>
      <c r="P1119" s="26">
        <f t="shared" si="194"/>
        <v>0</v>
      </c>
      <c r="Q1119" s="26"/>
      <c r="R1119" s="28" t="s">
        <v>1058</v>
      </c>
      <c r="S1119" s="24">
        <v>250</v>
      </c>
      <c r="T1119" s="371">
        <v>3.8095238095238093</v>
      </c>
      <c r="U1119" s="371">
        <v>13.65</v>
      </c>
      <c r="V1119" s="371">
        <v>17.850000000000001</v>
      </c>
      <c r="W1119" s="21"/>
      <c r="X1119" s="25">
        <f>(T1119+U1119+V1119)/3</f>
        <v>11.769841269841271</v>
      </c>
      <c r="Y1119" s="26">
        <f>X1119/S1119/1.44</f>
        <v>3.2694003527336861E-2</v>
      </c>
      <c r="Z1119" s="428"/>
      <c r="AA1119" s="673"/>
      <c r="AB1119" s="672"/>
    </row>
    <row r="1120" spans="1:28" ht="13.15" customHeight="1" x14ac:dyDescent="0.2">
      <c r="A1120" s="265"/>
      <c r="B1120" s="405"/>
      <c r="C1120" s="448"/>
      <c r="D1120" s="266"/>
      <c r="E1120" s="266"/>
      <c r="F1120" s="182"/>
      <c r="G1120" s="24"/>
      <c r="H1120" s="241">
        <v>155</v>
      </c>
      <c r="I1120" s="22" t="s">
        <v>1059</v>
      </c>
      <c r="J1120" s="24">
        <v>250</v>
      </c>
      <c r="K1120" s="371">
        <v>7.3500000000000005</v>
      </c>
      <c r="L1120" s="371">
        <v>13.333333333333332</v>
      </c>
      <c r="M1120" s="371">
        <v>12.600000000000001</v>
      </c>
      <c r="N1120" s="21"/>
      <c r="O1120" s="25">
        <f t="shared" si="193"/>
        <v>11.094444444444443</v>
      </c>
      <c r="P1120" s="26">
        <f t="shared" si="194"/>
        <v>3.0817901234567898E-2</v>
      </c>
      <c r="Q1120" s="26"/>
      <c r="R1120" s="28" t="s">
        <v>358</v>
      </c>
      <c r="S1120" s="24">
        <v>250</v>
      </c>
      <c r="T1120" s="371">
        <v>0</v>
      </c>
      <c r="U1120" s="371">
        <v>2.1</v>
      </c>
      <c r="V1120" s="371">
        <v>3.1500000000000004</v>
      </c>
      <c r="W1120" s="21"/>
      <c r="X1120" s="25">
        <f t="shared" ref="X1120:X1135" si="206">(T1120+U1120+V1120)/3</f>
        <v>1.75</v>
      </c>
      <c r="Y1120" s="26">
        <f t="shared" ref="Y1120:Y1135" si="207">X1120/S1120/1.44</f>
        <v>4.8611111111111112E-3</v>
      </c>
      <c r="Z1120" s="428"/>
      <c r="AA1120" s="673"/>
      <c r="AB1120" s="672"/>
    </row>
    <row r="1121" spans="1:28" ht="13.15" customHeight="1" x14ac:dyDescent="0.2">
      <c r="A1121" s="265"/>
      <c r="B1121" s="405"/>
      <c r="C1121" s="448"/>
      <c r="D1121" s="266"/>
      <c r="E1121" s="266"/>
      <c r="F1121" s="182"/>
      <c r="G1121" s="24"/>
      <c r="H1121" s="241">
        <v>155</v>
      </c>
      <c r="I1121" s="22" t="s">
        <v>1060</v>
      </c>
      <c r="J1121" s="24">
        <v>250</v>
      </c>
      <c r="K1121" s="371">
        <v>45.15</v>
      </c>
      <c r="L1121" s="371">
        <v>35.238095238095234</v>
      </c>
      <c r="M1121" s="371">
        <v>72.45</v>
      </c>
      <c r="N1121" s="21"/>
      <c r="O1121" s="25">
        <f t="shared" si="193"/>
        <v>50.946031746031743</v>
      </c>
      <c r="P1121" s="26">
        <f t="shared" si="194"/>
        <v>0.14151675485008819</v>
      </c>
      <c r="Q1121" s="26"/>
      <c r="R1121" s="28" t="s">
        <v>359</v>
      </c>
      <c r="S1121" s="24">
        <v>250</v>
      </c>
      <c r="T1121" s="371">
        <v>78.095238095238088</v>
      </c>
      <c r="U1121" s="371">
        <v>81.900000000000006</v>
      </c>
      <c r="V1121" s="371">
        <v>121.80000000000001</v>
      </c>
      <c r="W1121" s="21"/>
      <c r="X1121" s="25">
        <f t="shared" si="206"/>
        <v>93.931746031746044</v>
      </c>
      <c r="Y1121" s="26">
        <f t="shared" si="207"/>
        <v>0.26092151675485015</v>
      </c>
      <c r="Z1121" s="428"/>
      <c r="AA1121" s="673"/>
      <c r="AB1121" s="672"/>
    </row>
    <row r="1122" spans="1:28" ht="13.15" customHeight="1" x14ac:dyDescent="0.2">
      <c r="A1122" s="265"/>
      <c r="B1122" s="405"/>
      <c r="C1122" s="448"/>
      <c r="D1122" s="266"/>
      <c r="E1122" s="266"/>
      <c r="F1122" s="182"/>
      <c r="G1122" s="24"/>
      <c r="H1122" s="241">
        <v>155</v>
      </c>
      <c r="I1122" s="22" t="s">
        <v>191</v>
      </c>
      <c r="J1122" s="24">
        <v>250</v>
      </c>
      <c r="K1122" s="371">
        <v>9.4500000000000011</v>
      </c>
      <c r="L1122" s="371">
        <v>31.428571428571427</v>
      </c>
      <c r="M1122" s="371">
        <v>27.3</v>
      </c>
      <c r="N1122" s="21"/>
      <c r="O1122" s="25">
        <f>(K1122+L1122+M1122)/3</f>
        <v>22.726190476190478</v>
      </c>
      <c r="P1122" s="26">
        <f>O1122/J1122/1.44</f>
        <v>6.3128306878306895E-2</v>
      </c>
      <c r="Q1122" s="26"/>
      <c r="R1122" s="28" t="s">
        <v>3142</v>
      </c>
      <c r="S1122" s="24">
        <v>250</v>
      </c>
      <c r="T1122" s="371">
        <v>0</v>
      </c>
      <c r="U1122" s="371">
        <v>0</v>
      </c>
      <c r="V1122" s="371">
        <v>0</v>
      </c>
      <c r="W1122" s="21"/>
      <c r="X1122" s="25">
        <f>(T1122+U1122+V1122)/3</f>
        <v>0</v>
      </c>
      <c r="Y1122" s="26">
        <f>X1122/S1122/1.44</f>
        <v>0</v>
      </c>
      <c r="Z1122" s="428"/>
      <c r="AA1122" s="673"/>
      <c r="AB1122" s="672"/>
    </row>
    <row r="1123" spans="1:28" ht="13.15" customHeight="1" x14ac:dyDescent="0.2">
      <c r="A1123" s="265"/>
      <c r="B1123" s="405"/>
      <c r="C1123" s="448"/>
      <c r="D1123" s="266"/>
      <c r="E1123" s="266"/>
      <c r="F1123" s="182"/>
      <c r="G1123" s="24"/>
      <c r="H1123" s="241">
        <v>155</v>
      </c>
      <c r="I1123" s="22" t="s">
        <v>498</v>
      </c>
      <c r="J1123" s="24">
        <v>250</v>
      </c>
      <c r="K1123" s="371">
        <v>0</v>
      </c>
      <c r="L1123" s="371">
        <v>0</v>
      </c>
      <c r="M1123" s="371">
        <v>0</v>
      </c>
      <c r="N1123" s="21"/>
      <c r="O1123" s="25">
        <f t="shared" si="193"/>
        <v>0</v>
      </c>
      <c r="P1123" s="26">
        <f t="shared" si="194"/>
        <v>0</v>
      </c>
      <c r="Q1123" s="26"/>
      <c r="R1123" s="28" t="s">
        <v>191</v>
      </c>
      <c r="S1123" s="24">
        <v>250</v>
      </c>
      <c r="T1123" s="371">
        <v>0</v>
      </c>
      <c r="U1123" s="371">
        <v>0</v>
      </c>
      <c r="V1123" s="371">
        <v>0</v>
      </c>
      <c r="W1123" s="21"/>
      <c r="X1123" s="25">
        <f t="shared" si="206"/>
        <v>0</v>
      </c>
      <c r="Y1123" s="26">
        <f t="shared" si="207"/>
        <v>0</v>
      </c>
      <c r="Z1123" s="428"/>
      <c r="AA1123" s="673"/>
      <c r="AB1123" s="672"/>
    </row>
    <row r="1124" spans="1:28" ht="13.9" customHeight="1" thickBot="1" x14ac:dyDescent="0.25">
      <c r="A1124" s="267"/>
      <c r="B1124" s="406"/>
      <c r="C1124" s="449"/>
      <c r="D1124" s="268"/>
      <c r="E1124" s="269"/>
      <c r="F1124" s="184"/>
      <c r="G1124" s="70"/>
      <c r="H1124" s="242">
        <v>155</v>
      </c>
      <c r="I1124" s="76"/>
      <c r="J1124" s="70"/>
      <c r="K1124" s="559"/>
      <c r="L1124" s="559"/>
      <c r="M1124" s="559"/>
      <c r="N1124" s="72"/>
      <c r="O1124" s="73"/>
      <c r="P1124" s="74"/>
      <c r="Q1124" s="74"/>
      <c r="R1124" s="75" t="s">
        <v>498</v>
      </c>
      <c r="S1124" s="70">
        <v>250</v>
      </c>
      <c r="T1124" s="559">
        <v>22.857142857142858</v>
      </c>
      <c r="U1124" s="559">
        <v>21</v>
      </c>
      <c r="V1124" s="559">
        <v>6.3000000000000007</v>
      </c>
      <c r="W1124" s="72"/>
      <c r="X1124" s="73">
        <f t="shared" si="206"/>
        <v>16.719047619047618</v>
      </c>
      <c r="Y1124" s="74">
        <f t="shared" si="207"/>
        <v>4.6441798941798944E-2</v>
      </c>
      <c r="Z1124" s="646"/>
      <c r="AA1124" s="673"/>
      <c r="AB1124" s="672"/>
    </row>
    <row r="1125" spans="1:28" s="7" customFormat="1" ht="13.9" customHeight="1" x14ac:dyDescent="0.2">
      <c r="A1125" s="260">
        <v>43046</v>
      </c>
      <c r="B1125" s="403">
        <v>0.82986111111111116</v>
      </c>
      <c r="C1125" s="454">
        <v>0</v>
      </c>
      <c r="D1125" s="263">
        <f>(MAX(K1125:M1125))/J1125/1.44</f>
        <v>0.26979166666666671</v>
      </c>
      <c r="E1125" s="264">
        <f>(MAX(T1125:V1125))/S1125/1.44</f>
        <v>0.31536458333333334</v>
      </c>
      <c r="F1125" s="181" t="s">
        <v>1909</v>
      </c>
      <c r="G1125" s="69" t="s">
        <v>3126</v>
      </c>
      <c r="H1125" s="240">
        <v>157</v>
      </c>
      <c r="I1125" s="35" t="s">
        <v>685</v>
      </c>
      <c r="J1125" s="34">
        <v>400</v>
      </c>
      <c r="K1125" s="367">
        <v>155.4</v>
      </c>
      <c r="L1125" s="367">
        <v>143.8095238095238</v>
      </c>
      <c r="M1125" s="367">
        <v>141.75</v>
      </c>
      <c r="N1125" s="36" t="s">
        <v>3882</v>
      </c>
      <c r="O1125" s="37">
        <f t="shared" si="193"/>
        <v>146.98650793650793</v>
      </c>
      <c r="P1125" s="38">
        <f t="shared" si="194"/>
        <v>0.25518490961199297</v>
      </c>
      <c r="Q1125" s="77" t="s">
        <v>492</v>
      </c>
      <c r="R1125" s="40" t="s">
        <v>686</v>
      </c>
      <c r="S1125" s="34">
        <v>400</v>
      </c>
      <c r="T1125" s="367">
        <v>137.14285714285714</v>
      </c>
      <c r="U1125" s="367">
        <v>148.05000000000001</v>
      </c>
      <c r="V1125" s="367">
        <v>181.65</v>
      </c>
      <c r="W1125" s="36" t="s">
        <v>4153</v>
      </c>
      <c r="X1125" s="37">
        <f t="shared" si="206"/>
        <v>155.61428571428573</v>
      </c>
      <c r="Y1125" s="38">
        <f t="shared" si="207"/>
        <v>0.27016369047619049</v>
      </c>
      <c r="Z1125" s="645" t="s">
        <v>492</v>
      </c>
      <c r="AA1125" s="671">
        <f>P1125+Y1125</f>
        <v>0.52534860008818351</v>
      </c>
      <c r="AB1125" s="671">
        <f t="shared" si="204"/>
        <v>252.51454475308637</v>
      </c>
    </row>
    <row r="1126" spans="1:28" ht="13.15" customHeight="1" x14ac:dyDescent="0.2">
      <c r="A1126" s="265"/>
      <c r="B1126" s="405"/>
      <c r="C1126" s="448"/>
      <c r="D1126" s="266"/>
      <c r="E1126" s="266"/>
      <c r="F1126" s="182"/>
      <c r="G1126" s="24"/>
      <c r="H1126" s="241">
        <v>157</v>
      </c>
      <c r="I1126" s="22" t="s">
        <v>3017</v>
      </c>
      <c r="J1126" s="24">
        <v>400</v>
      </c>
      <c r="K1126" s="371">
        <v>4.2</v>
      </c>
      <c r="L1126" s="371">
        <v>5.7142857142857144</v>
      </c>
      <c r="M1126" s="371">
        <v>4.2</v>
      </c>
      <c r="N1126" s="21"/>
      <c r="O1126" s="25">
        <f t="shared" si="193"/>
        <v>4.7047619047619049</v>
      </c>
      <c r="P1126" s="26">
        <f t="shared" si="194"/>
        <v>8.1679894179894179E-3</v>
      </c>
      <c r="Q1126" s="26"/>
      <c r="R1126" s="28" t="s">
        <v>1064</v>
      </c>
      <c r="S1126" s="24">
        <v>400</v>
      </c>
      <c r="T1126" s="371">
        <v>0.95238095238095233</v>
      </c>
      <c r="U1126" s="371">
        <v>0</v>
      </c>
      <c r="V1126" s="371">
        <v>0</v>
      </c>
      <c r="W1126" s="21"/>
      <c r="X1126" s="25">
        <f t="shared" si="206"/>
        <v>0.31746031746031744</v>
      </c>
      <c r="Y1126" s="26">
        <f t="shared" si="207"/>
        <v>5.5114638447971778E-4</v>
      </c>
      <c r="Z1126" s="428"/>
      <c r="AA1126" s="673"/>
      <c r="AB1126" s="672"/>
    </row>
    <row r="1127" spans="1:28" ht="13.15" customHeight="1" x14ac:dyDescent="0.2">
      <c r="A1127" s="265"/>
      <c r="B1127" s="405"/>
      <c r="C1127" s="448"/>
      <c r="D1127" s="266"/>
      <c r="E1127" s="266"/>
      <c r="F1127" s="182"/>
      <c r="G1127" s="24"/>
      <c r="H1127" s="241">
        <v>157</v>
      </c>
      <c r="I1127" s="23" t="s">
        <v>1094</v>
      </c>
      <c r="J1127" s="24">
        <v>400</v>
      </c>
      <c r="K1127" s="371">
        <v>4.2</v>
      </c>
      <c r="L1127" s="371">
        <v>0.95238095238095233</v>
      </c>
      <c r="M1127" s="371">
        <v>1.05</v>
      </c>
      <c r="N1127" s="21"/>
      <c r="O1127" s="25">
        <f t="shared" si="193"/>
        <v>2.0674603174603177</v>
      </c>
      <c r="P1127" s="26">
        <f t="shared" si="194"/>
        <v>3.5893408289241627E-3</v>
      </c>
      <c r="Q1127" s="26"/>
      <c r="R1127" s="28" t="s">
        <v>2561</v>
      </c>
      <c r="S1127" s="24">
        <v>400</v>
      </c>
      <c r="T1127" s="371">
        <v>3.8095238095238093</v>
      </c>
      <c r="U1127" s="371">
        <v>24.150000000000002</v>
      </c>
      <c r="V1127" s="371">
        <v>0</v>
      </c>
      <c r="W1127" s="21"/>
      <c r="X1127" s="25">
        <f t="shared" si="206"/>
        <v>9.3198412698412714</v>
      </c>
      <c r="Y1127" s="26">
        <f t="shared" si="207"/>
        <v>1.6180279982363318E-2</v>
      </c>
      <c r="Z1127" s="428"/>
      <c r="AA1127" s="673"/>
      <c r="AB1127" s="672"/>
    </row>
    <row r="1128" spans="1:28" ht="13.15" customHeight="1" x14ac:dyDescent="0.2">
      <c r="A1128" s="265"/>
      <c r="B1128" s="405"/>
      <c r="C1128" s="448"/>
      <c r="D1128" s="266"/>
      <c r="E1128" s="266"/>
      <c r="F1128" s="182"/>
      <c r="G1128" s="24"/>
      <c r="H1128" s="241">
        <v>157</v>
      </c>
      <c r="I1128" s="22" t="s">
        <v>1809</v>
      </c>
      <c r="J1128" s="24">
        <v>400</v>
      </c>
      <c r="K1128" s="371">
        <v>46.2</v>
      </c>
      <c r="L1128" s="371">
        <v>39.047619047619044</v>
      </c>
      <c r="M1128" s="371">
        <v>12.600000000000001</v>
      </c>
      <c r="N1128" s="21"/>
      <c r="O1128" s="25">
        <f t="shared" si="193"/>
        <v>32.615873015873014</v>
      </c>
      <c r="P1128" s="26">
        <f t="shared" si="194"/>
        <v>5.6624779541446207E-2</v>
      </c>
      <c r="Q1128" s="26"/>
      <c r="R1128" s="33" t="s">
        <v>1095</v>
      </c>
      <c r="S1128" s="24">
        <v>400</v>
      </c>
      <c r="T1128" s="371">
        <v>12.38095238095238</v>
      </c>
      <c r="U1128" s="371">
        <v>11.55</v>
      </c>
      <c r="V1128" s="371">
        <v>7.3500000000000005</v>
      </c>
      <c r="W1128" s="21"/>
      <c r="X1128" s="25">
        <f t="shared" si="206"/>
        <v>10.426984126984127</v>
      </c>
      <c r="Y1128" s="26">
        <f t="shared" si="207"/>
        <v>1.8102402998236334E-2</v>
      </c>
      <c r="Z1128" s="428"/>
      <c r="AA1128" s="673"/>
      <c r="AB1128" s="672"/>
    </row>
    <row r="1129" spans="1:28" ht="13.15" customHeight="1" x14ac:dyDescent="0.2">
      <c r="A1129" s="265"/>
      <c r="B1129" s="405"/>
      <c r="C1129" s="448"/>
      <c r="D1129" s="266"/>
      <c r="E1129" s="266"/>
      <c r="F1129" s="182"/>
      <c r="G1129" s="24"/>
      <c r="H1129" s="241">
        <v>157</v>
      </c>
      <c r="I1129" s="23" t="s">
        <v>3163</v>
      </c>
      <c r="J1129" s="24">
        <v>400</v>
      </c>
      <c r="K1129" s="371">
        <v>0</v>
      </c>
      <c r="L1129" s="371">
        <v>0</v>
      </c>
      <c r="M1129" s="371">
        <v>0</v>
      </c>
      <c r="N1129" s="21"/>
      <c r="O1129" s="25">
        <f t="shared" si="193"/>
        <v>0</v>
      </c>
      <c r="P1129" s="26">
        <f t="shared" si="194"/>
        <v>0</v>
      </c>
      <c r="Q1129" s="26"/>
      <c r="R1129" s="28" t="s">
        <v>3165</v>
      </c>
      <c r="S1129" s="24">
        <v>400</v>
      </c>
      <c r="T1129" s="371">
        <v>0</v>
      </c>
      <c r="U1129" s="371">
        <v>0</v>
      </c>
      <c r="V1129" s="371">
        <v>0</v>
      </c>
      <c r="W1129" s="21"/>
      <c r="X1129" s="25">
        <f t="shared" si="206"/>
        <v>0</v>
      </c>
      <c r="Y1129" s="26">
        <f t="shared" si="207"/>
        <v>0</v>
      </c>
      <c r="Z1129" s="428"/>
      <c r="AA1129" s="673"/>
      <c r="AB1129" s="672"/>
    </row>
    <row r="1130" spans="1:28" ht="13.15" customHeight="1" x14ac:dyDescent="0.2">
      <c r="A1130" s="265"/>
      <c r="B1130" s="405"/>
      <c r="C1130" s="448"/>
      <c r="D1130" s="266"/>
      <c r="E1130" s="266"/>
      <c r="F1130" s="182"/>
      <c r="G1130" s="24"/>
      <c r="H1130" s="241">
        <v>157</v>
      </c>
      <c r="I1130" s="22" t="s">
        <v>1096</v>
      </c>
      <c r="J1130" s="24">
        <v>400</v>
      </c>
      <c r="K1130" s="371">
        <v>25.200000000000003</v>
      </c>
      <c r="L1130" s="371">
        <v>44.761904761904759</v>
      </c>
      <c r="M1130" s="371">
        <v>49.35</v>
      </c>
      <c r="N1130" s="21"/>
      <c r="O1130" s="25">
        <f t="shared" si="193"/>
        <v>39.770634920634926</v>
      </c>
      <c r="P1130" s="26">
        <f t="shared" si="194"/>
        <v>6.9046241181657864E-2</v>
      </c>
      <c r="Q1130" s="26"/>
      <c r="R1130" s="28" t="s">
        <v>2562</v>
      </c>
      <c r="S1130" s="24">
        <v>400</v>
      </c>
      <c r="T1130" s="371">
        <v>107.61904761904762</v>
      </c>
      <c r="U1130" s="371">
        <v>102.9</v>
      </c>
      <c r="V1130" s="371">
        <v>114.45</v>
      </c>
      <c r="W1130" s="21"/>
      <c r="X1130" s="25">
        <f t="shared" si="206"/>
        <v>108.32301587301588</v>
      </c>
      <c r="Y1130" s="26">
        <f t="shared" si="207"/>
        <v>0.1880607914462081</v>
      </c>
      <c r="Z1130" s="428"/>
      <c r="AA1130" s="673"/>
      <c r="AB1130" s="672"/>
    </row>
    <row r="1131" spans="1:28" ht="13.15" customHeight="1" x14ac:dyDescent="0.2">
      <c r="A1131" s="265"/>
      <c r="B1131" s="405"/>
      <c r="C1131" s="448"/>
      <c r="D1131" s="266"/>
      <c r="E1131" s="266"/>
      <c r="F1131" s="182"/>
      <c r="G1131" s="24"/>
      <c r="H1131" s="241">
        <v>157</v>
      </c>
      <c r="I1131" s="23" t="s">
        <v>4334</v>
      </c>
      <c r="J1131" s="24">
        <v>400</v>
      </c>
      <c r="K1131" s="371">
        <v>4.2</v>
      </c>
      <c r="L1131" s="371">
        <v>1.9047619047619047</v>
      </c>
      <c r="M1131" s="371">
        <v>1.05</v>
      </c>
      <c r="N1131" s="21"/>
      <c r="O1131" s="25">
        <f t="shared" si="193"/>
        <v>2.3849206349206349</v>
      </c>
      <c r="P1131" s="26">
        <f t="shared" si="194"/>
        <v>4.1404872134038805E-3</v>
      </c>
      <c r="Q1131" s="26"/>
      <c r="R1131" s="28" t="s">
        <v>3018</v>
      </c>
      <c r="S1131" s="24">
        <v>400</v>
      </c>
      <c r="T1131" s="371">
        <v>7.6190476190476186</v>
      </c>
      <c r="U1131" s="371">
        <v>0</v>
      </c>
      <c r="V1131" s="371">
        <v>0</v>
      </c>
      <c r="W1131" s="21"/>
      <c r="X1131" s="25">
        <f t="shared" si="206"/>
        <v>2.5396825396825395</v>
      </c>
      <c r="Y1131" s="26">
        <f t="shared" si="207"/>
        <v>4.4091710758377423E-3</v>
      </c>
      <c r="Z1131" s="428"/>
      <c r="AA1131" s="673"/>
      <c r="AB1131" s="672"/>
    </row>
    <row r="1132" spans="1:28" ht="13.15" customHeight="1" x14ac:dyDescent="0.2">
      <c r="A1132" s="265"/>
      <c r="B1132" s="405"/>
      <c r="C1132" s="448"/>
      <c r="D1132" s="266"/>
      <c r="E1132" s="266"/>
      <c r="F1132" s="182"/>
      <c r="G1132" s="24"/>
      <c r="H1132" s="241">
        <v>157</v>
      </c>
      <c r="I1132" s="22" t="s">
        <v>3164</v>
      </c>
      <c r="J1132" s="24">
        <v>400</v>
      </c>
      <c r="K1132" s="371">
        <v>7.3500000000000005</v>
      </c>
      <c r="L1132" s="371">
        <v>14.285714285714285</v>
      </c>
      <c r="M1132" s="371">
        <v>13.65</v>
      </c>
      <c r="N1132" s="21"/>
      <c r="O1132" s="25">
        <f>(K1132+L1132+M1132)/3</f>
        <v>11.761904761904761</v>
      </c>
      <c r="P1132" s="26">
        <f t="shared" si="194"/>
        <v>2.0419973544973543E-2</v>
      </c>
      <c r="Q1132" s="26"/>
      <c r="R1132" s="28" t="s">
        <v>3166</v>
      </c>
      <c r="S1132" s="24">
        <v>400</v>
      </c>
      <c r="T1132" s="371">
        <v>0</v>
      </c>
      <c r="U1132" s="371">
        <v>0</v>
      </c>
      <c r="V1132" s="371">
        <v>3.1500000000000004</v>
      </c>
      <c r="W1132" s="21"/>
      <c r="X1132" s="25">
        <f t="shared" si="206"/>
        <v>1.05</v>
      </c>
      <c r="Y1132" s="26">
        <f t="shared" si="207"/>
        <v>1.8229166666666669E-3</v>
      </c>
      <c r="Z1132" s="428"/>
      <c r="AA1132" s="673"/>
      <c r="AB1132" s="672"/>
    </row>
    <row r="1133" spans="1:28" ht="13.15" customHeight="1" x14ac:dyDescent="0.2">
      <c r="A1133" s="265"/>
      <c r="B1133" s="405"/>
      <c r="C1133" s="448"/>
      <c r="D1133" s="266"/>
      <c r="E1133" s="266"/>
      <c r="F1133" s="182"/>
      <c r="G1133" s="24"/>
      <c r="H1133" s="241">
        <v>157</v>
      </c>
      <c r="I1133" s="22" t="s">
        <v>1036</v>
      </c>
      <c r="J1133" s="24">
        <v>400</v>
      </c>
      <c r="K1133" s="371">
        <v>57.75</v>
      </c>
      <c r="L1133" s="371">
        <v>53.333333333333329</v>
      </c>
      <c r="M1133" s="371">
        <v>13.65</v>
      </c>
      <c r="N1133" s="21"/>
      <c r="O1133" s="25">
        <f>(K1133+L1133+M1133)/3</f>
        <v>41.577777777777776</v>
      </c>
      <c r="P1133" s="26">
        <f>O1133/J1133/1.44</f>
        <v>7.2183641975308632E-2</v>
      </c>
      <c r="Q1133" s="26"/>
      <c r="R1133" s="28" t="s">
        <v>4335</v>
      </c>
      <c r="S1133" s="24">
        <v>400</v>
      </c>
      <c r="T1133" s="371">
        <v>0</v>
      </c>
      <c r="U1133" s="371">
        <v>0</v>
      </c>
      <c r="V1133" s="371">
        <v>0</v>
      </c>
      <c r="W1133" s="21"/>
      <c r="X1133" s="25">
        <f t="shared" si="206"/>
        <v>0</v>
      </c>
      <c r="Y1133" s="26">
        <f t="shared" si="207"/>
        <v>0</v>
      </c>
      <c r="Z1133" s="428"/>
      <c r="AA1133" s="673"/>
      <c r="AB1133" s="672"/>
    </row>
    <row r="1134" spans="1:28" ht="13.15" customHeight="1" x14ac:dyDescent="0.2">
      <c r="A1134" s="265"/>
      <c r="B1134" s="405"/>
      <c r="C1134" s="448"/>
      <c r="D1134" s="277"/>
      <c r="E1134" s="278"/>
      <c r="F1134" s="182"/>
      <c r="G1134" s="24"/>
      <c r="H1134" s="241">
        <v>157</v>
      </c>
      <c r="I1134" s="22"/>
      <c r="J1134" s="24">
        <v>400</v>
      </c>
      <c r="K1134" s="371">
        <v>0</v>
      </c>
      <c r="L1134" s="371">
        <v>0</v>
      </c>
      <c r="M1134" s="371">
        <v>0</v>
      </c>
      <c r="N1134" s="21"/>
      <c r="O1134" s="25">
        <v>0</v>
      </c>
      <c r="P1134" s="26">
        <f>O1134/J1134/1.44</f>
        <v>0</v>
      </c>
      <c r="Q1134" s="26"/>
      <c r="R1134" s="28" t="s">
        <v>1943</v>
      </c>
      <c r="S1134" s="24">
        <v>400</v>
      </c>
      <c r="T1134" s="371">
        <v>15.238095238095237</v>
      </c>
      <c r="U1134" s="371">
        <v>6.3000000000000007</v>
      </c>
      <c r="V1134" s="371">
        <v>21</v>
      </c>
      <c r="W1134" s="21"/>
      <c r="X1134" s="25">
        <f t="shared" si="206"/>
        <v>14.179365079365079</v>
      </c>
      <c r="Y1134" s="26">
        <f t="shared" si="207"/>
        <v>2.4616953262786595E-2</v>
      </c>
      <c r="Z1134" s="428"/>
      <c r="AA1134" s="673"/>
      <c r="AB1134" s="672"/>
    </row>
    <row r="1135" spans="1:28" ht="13.9" customHeight="1" thickBot="1" x14ac:dyDescent="0.25">
      <c r="A1135" s="267"/>
      <c r="B1135" s="406"/>
      <c r="C1135" s="449"/>
      <c r="D1135" s="268"/>
      <c r="E1135" s="269"/>
      <c r="F1135" s="184"/>
      <c r="G1135" s="70"/>
      <c r="H1135" s="242">
        <v>157</v>
      </c>
      <c r="I1135" s="76"/>
      <c r="J1135" s="70">
        <v>400</v>
      </c>
      <c r="K1135" s="559">
        <v>0</v>
      </c>
      <c r="L1135" s="559">
        <v>0</v>
      </c>
      <c r="M1135" s="559">
        <v>0</v>
      </c>
      <c r="N1135" s="72"/>
      <c r="O1135" s="73">
        <v>0</v>
      </c>
      <c r="P1135" s="74">
        <f>O1135/J1138/1.44</f>
        <v>0</v>
      </c>
      <c r="Q1135" s="74"/>
      <c r="R1135" s="75" t="s">
        <v>4336</v>
      </c>
      <c r="S1135" s="70">
        <v>400</v>
      </c>
      <c r="T1135" s="559">
        <v>0</v>
      </c>
      <c r="U1135" s="559">
        <v>0</v>
      </c>
      <c r="V1135" s="559">
        <v>0</v>
      </c>
      <c r="W1135" s="72"/>
      <c r="X1135" s="73">
        <f t="shared" si="206"/>
        <v>0</v>
      </c>
      <c r="Y1135" s="74">
        <f t="shared" si="207"/>
        <v>0</v>
      </c>
      <c r="Z1135" s="646"/>
      <c r="AA1135" s="676"/>
      <c r="AB1135" s="674"/>
    </row>
    <row r="1136" spans="1:28" s="7" customFormat="1" ht="14.45" customHeight="1" thickBot="1" x14ac:dyDescent="0.25">
      <c r="A1136" s="304">
        <v>43056</v>
      </c>
      <c r="B1136" s="404">
        <v>0.47916666666666669</v>
      </c>
      <c r="C1136" s="460"/>
      <c r="D1136" s="282">
        <f t="shared" ref="D1136" si="208">(MAX(K1136:M1136))/J1136/1.44</f>
        <v>0.35069444444444448</v>
      </c>
      <c r="E1136" s="283"/>
      <c r="F1136" s="179" t="s">
        <v>569</v>
      </c>
      <c r="G1136" s="91" t="s">
        <v>4488</v>
      </c>
      <c r="H1136" s="239">
        <v>158</v>
      </c>
      <c r="I1136" s="90" t="s">
        <v>3655</v>
      </c>
      <c r="J1136" s="92">
        <v>630</v>
      </c>
      <c r="K1136" s="620">
        <v>318.15000000000003</v>
      </c>
      <c r="L1136" s="620">
        <v>288.57142857142856</v>
      </c>
      <c r="M1136" s="620">
        <v>318.15000000000003</v>
      </c>
      <c r="N1136" s="93" t="s">
        <v>4162</v>
      </c>
      <c r="O1136" s="94">
        <f t="shared" ref="O1136" si="209">(K1136+L1136+M1136)/3</f>
        <v>308.29047619047623</v>
      </c>
      <c r="P1136" s="95">
        <f t="shared" ref="P1136" si="210">O1136/J1136/1.44</f>
        <v>0.33982636264382304</v>
      </c>
      <c r="Q1136" s="96"/>
      <c r="R1136" s="97"/>
      <c r="S1136" s="92"/>
      <c r="T1136" s="620"/>
      <c r="U1136" s="620"/>
      <c r="V1136" s="620"/>
      <c r="W1136" s="93"/>
      <c r="X1136" s="94"/>
      <c r="Y1136" s="95"/>
      <c r="Z1136" s="635"/>
      <c r="AA1136" s="672">
        <f t="shared" ref="AA1136" si="211">P1136+Y1136</f>
        <v>0.33982636264382304</v>
      </c>
      <c r="AB1136" s="672">
        <f t="shared" si="204"/>
        <v>276.57974537037029</v>
      </c>
    </row>
    <row r="1137" spans="1:28" s="7" customFormat="1" ht="14.45" customHeight="1" thickBot="1" x14ac:dyDescent="0.25">
      <c r="A1137" s="304">
        <v>43056</v>
      </c>
      <c r="B1137" s="404">
        <v>0.47916666666666669</v>
      </c>
      <c r="C1137" s="460"/>
      <c r="D1137" s="282">
        <f t="shared" ref="D1137" si="212">(MAX(K1137:M1137))/J1137/1.44</f>
        <v>0.94062500000000027</v>
      </c>
      <c r="E1137" s="283"/>
      <c r="F1137" s="179" t="s">
        <v>569</v>
      </c>
      <c r="G1137" s="91" t="s">
        <v>4488</v>
      </c>
      <c r="H1137" s="253" t="s">
        <v>4489</v>
      </c>
      <c r="I1137" s="90" t="s">
        <v>3655</v>
      </c>
      <c r="J1137" s="92">
        <v>400</v>
      </c>
      <c r="K1137" s="620">
        <v>541.80000000000007</v>
      </c>
      <c r="L1137" s="620">
        <v>491.42857142857139</v>
      </c>
      <c r="M1137" s="620">
        <v>541.80000000000007</v>
      </c>
      <c r="N1137" s="93" t="s">
        <v>3868</v>
      </c>
      <c r="O1137" s="94">
        <f t="shared" ref="O1137" si="213">(K1137+L1137+M1137)/3</f>
        <v>525.00952380952378</v>
      </c>
      <c r="P1137" s="95">
        <f t="shared" ref="P1137" si="214">O1137/J1137/1.44</f>
        <v>0.91147486772486774</v>
      </c>
      <c r="Q1137" s="96"/>
      <c r="R1137" s="97"/>
      <c r="S1137" s="92"/>
      <c r="T1137" s="620"/>
      <c r="U1137" s="620"/>
      <c r="V1137" s="620"/>
      <c r="W1137" s="93"/>
      <c r="X1137" s="94"/>
      <c r="Y1137" s="95"/>
      <c r="Z1137" s="635"/>
      <c r="AA1137" s="675">
        <f t="shared" ref="AA1137" si="215">P1137+Y1137</f>
        <v>0.91147486772486774</v>
      </c>
      <c r="AB1137" s="675">
        <f t="shared" si="204"/>
        <v>23.547685185185195</v>
      </c>
    </row>
    <row r="1138" spans="1:28" s="7" customFormat="1" ht="13.9" customHeight="1" x14ac:dyDescent="0.2">
      <c r="A1138" s="270">
        <v>43042</v>
      </c>
      <c r="B1138" s="407">
        <v>0.88194444444444453</v>
      </c>
      <c r="C1138" s="450">
        <v>0</v>
      </c>
      <c r="D1138" s="291">
        <f>(MAX(K1138:M1138))/J1138/1.44</f>
        <v>0.33268229166666674</v>
      </c>
      <c r="E1138" s="272"/>
      <c r="F1138" s="193" t="s">
        <v>569</v>
      </c>
      <c r="G1138" s="114" t="s">
        <v>3126</v>
      </c>
      <c r="H1138" s="243">
        <v>159</v>
      </c>
      <c r="I1138" s="113" t="s">
        <v>685</v>
      </c>
      <c r="J1138" s="115">
        <v>160</v>
      </c>
      <c r="K1138" s="565">
        <v>39.9</v>
      </c>
      <c r="L1138" s="565">
        <v>61.904761904761905</v>
      </c>
      <c r="M1138" s="565">
        <v>76.650000000000006</v>
      </c>
      <c r="N1138" s="116" t="s">
        <v>3975</v>
      </c>
      <c r="O1138" s="117">
        <f t="shared" si="193"/>
        <v>59.484920634920634</v>
      </c>
      <c r="P1138" s="118">
        <f t="shared" si="194"/>
        <v>0.2581810791446208</v>
      </c>
      <c r="Q1138" s="142"/>
      <c r="R1138" s="120"/>
      <c r="S1138" s="130"/>
      <c r="T1138" s="565"/>
      <c r="U1138" s="565"/>
      <c r="V1138" s="565"/>
      <c r="W1138" s="116"/>
      <c r="X1138" s="117"/>
      <c r="Y1138" s="118"/>
      <c r="Z1138" s="636"/>
      <c r="AA1138" s="672">
        <f>P1138+Y1138</f>
        <v>0.2581810791446208</v>
      </c>
      <c r="AB1138" s="672">
        <f t="shared" si="204"/>
        <v>78.929533179012353</v>
      </c>
    </row>
    <row r="1139" spans="1:28" s="7" customFormat="1" ht="13.9" customHeight="1" x14ac:dyDescent="0.2">
      <c r="A1139" s="265"/>
      <c r="B1139" s="405"/>
      <c r="C1139" s="448"/>
      <c r="D1139" s="266"/>
      <c r="E1139" s="266"/>
      <c r="F1139" s="182"/>
      <c r="G1139" s="24"/>
      <c r="H1139" s="241">
        <v>159</v>
      </c>
      <c r="I1139" s="22" t="s">
        <v>1643</v>
      </c>
      <c r="J1139" s="24">
        <v>160</v>
      </c>
      <c r="K1139" s="371">
        <v>0</v>
      </c>
      <c r="L1139" s="371">
        <v>0</v>
      </c>
      <c r="M1139" s="371">
        <v>0</v>
      </c>
      <c r="N1139" s="21"/>
      <c r="O1139" s="25">
        <f t="shared" ref="O1139:O1145" si="216">(K1139+L1139+M1139)/3</f>
        <v>0</v>
      </c>
      <c r="P1139" s="26">
        <f t="shared" ref="P1139:P1145" si="217">O1139/J1139/1.44</f>
        <v>0</v>
      </c>
      <c r="Q1139" s="26"/>
      <c r="R1139" s="28"/>
      <c r="S1139" s="30"/>
      <c r="T1139" s="371"/>
      <c r="U1139" s="371"/>
      <c r="V1139" s="371"/>
      <c r="W1139" s="21"/>
      <c r="X1139" s="25"/>
      <c r="Y1139" s="26"/>
      <c r="Z1139" s="428"/>
      <c r="AA1139" s="673"/>
      <c r="AB1139" s="672"/>
    </row>
    <row r="1140" spans="1:28" s="7" customFormat="1" ht="13.9" customHeight="1" x14ac:dyDescent="0.2">
      <c r="A1140" s="265"/>
      <c r="B1140" s="405"/>
      <c r="C1140" s="448"/>
      <c r="D1140" s="266"/>
      <c r="E1140" s="266"/>
      <c r="F1140" s="182"/>
      <c r="G1140" s="24"/>
      <c r="H1140" s="241">
        <v>159</v>
      </c>
      <c r="I1140" s="22" t="s">
        <v>1533</v>
      </c>
      <c r="J1140" s="24">
        <v>160</v>
      </c>
      <c r="K1140" s="371">
        <v>9.4500000000000011</v>
      </c>
      <c r="L1140" s="371">
        <v>7.6190476190476186</v>
      </c>
      <c r="M1140" s="371">
        <v>4.2</v>
      </c>
      <c r="N1140" s="21"/>
      <c r="O1140" s="25">
        <f t="shared" si="216"/>
        <v>7.0896825396825394</v>
      </c>
      <c r="P1140" s="26">
        <f t="shared" si="217"/>
        <v>3.0771191578483244E-2</v>
      </c>
      <c r="Q1140" s="26"/>
      <c r="R1140" s="28"/>
      <c r="S1140" s="30"/>
      <c r="T1140" s="371"/>
      <c r="U1140" s="371"/>
      <c r="V1140" s="371"/>
      <c r="W1140" s="21"/>
      <c r="X1140" s="25"/>
      <c r="Y1140" s="26"/>
      <c r="Z1140" s="428"/>
      <c r="AA1140" s="673"/>
      <c r="AB1140" s="672"/>
    </row>
    <row r="1141" spans="1:28" s="7" customFormat="1" ht="13.9" customHeight="1" x14ac:dyDescent="0.2">
      <c r="A1141" s="265"/>
      <c r="B1141" s="405"/>
      <c r="C1141" s="448"/>
      <c r="D1141" s="266"/>
      <c r="E1141" s="266"/>
      <c r="F1141" s="182"/>
      <c r="G1141" s="24"/>
      <c r="H1141" s="241">
        <v>159</v>
      </c>
      <c r="I1141" s="22" t="s">
        <v>2196</v>
      </c>
      <c r="J1141" s="24">
        <v>160</v>
      </c>
      <c r="K1141" s="371">
        <v>0</v>
      </c>
      <c r="L1141" s="371">
        <v>0</v>
      </c>
      <c r="M1141" s="371">
        <v>0</v>
      </c>
      <c r="N1141" s="21"/>
      <c r="O1141" s="25">
        <f t="shared" si="216"/>
        <v>0</v>
      </c>
      <c r="P1141" s="26">
        <f t="shared" si="217"/>
        <v>0</v>
      </c>
      <c r="Q1141" s="26"/>
      <c r="R1141" s="28"/>
      <c r="S1141" s="30"/>
      <c r="T1141" s="371"/>
      <c r="U1141" s="371"/>
      <c r="V1141" s="371"/>
      <c r="W1141" s="21"/>
      <c r="X1141" s="25"/>
      <c r="Y1141" s="26"/>
      <c r="Z1141" s="428"/>
      <c r="AA1141" s="673"/>
      <c r="AB1141" s="672"/>
    </row>
    <row r="1142" spans="1:28" s="7" customFormat="1" ht="13.9" customHeight="1" x14ac:dyDescent="0.2">
      <c r="A1142" s="265"/>
      <c r="B1142" s="405"/>
      <c r="C1142" s="448"/>
      <c r="D1142" s="266"/>
      <c r="E1142" s="266"/>
      <c r="F1142" s="182"/>
      <c r="G1142" s="24"/>
      <c r="H1142" s="241">
        <v>159</v>
      </c>
      <c r="I1142" s="22" t="s">
        <v>2197</v>
      </c>
      <c r="J1142" s="24">
        <v>160</v>
      </c>
      <c r="K1142" s="371">
        <v>6.3000000000000007</v>
      </c>
      <c r="L1142" s="371">
        <v>0</v>
      </c>
      <c r="M1142" s="371">
        <v>0</v>
      </c>
      <c r="N1142" s="21"/>
      <c r="O1142" s="25">
        <f t="shared" si="216"/>
        <v>2.1</v>
      </c>
      <c r="P1142" s="26">
        <f t="shared" si="217"/>
        <v>9.1145833333333339E-3</v>
      </c>
      <c r="Q1142" s="26"/>
      <c r="R1142" s="28"/>
      <c r="S1142" s="30"/>
      <c r="T1142" s="371"/>
      <c r="U1142" s="371"/>
      <c r="V1142" s="371"/>
      <c r="W1142" s="21"/>
      <c r="X1142" s="25"/>
      <c r="Y1142" s="26"/>
      <c r="Z1142" s="428"/>
      <c r="AA1142" s="673"/>
      <c r="AB1142" s="672"/>
    </row>
    <row r="1143" spans="1:28" s="7" customFormat="1" ht="13.9" customHeight="1" x14ac:dyDescent="0.2">
      <c r="A1143" s="265"/>
      <c r="B1143" s="405"/>
      <c r="C1143" s="448"/>
      <c r="D1143" s="266"/>
      <c r="E1143" s="266"/>
      <c r="F1143" s="182"/>
      <c r="G1143" s="24"/>
      <c r="H1143" s="241">
        <v>159</v>
      </c>
      <c r="I1143" s="22" t="s">
        <v>1265</v>
      </c>
      <c r="J1143" s="24">
        <v>160</v>
      </c>
      <c r="K1143" s="371">
        <v>10.5</v>
      </c>
      <c r="L1143" s="371">
        <v>7.6190476190476186</v>
      </c>
      <c r="M1143" s="371">
        <v>8.4</v>
      </c>
      <c r="N1143" s="21"/>
      <c r="O1143" s="25">
        <f t="shared" si="216"/>
        <v>8.8396825396825403</v>
      </c>
      <c r="P1143" s="26">
        <f t="shared" si="217"/>
        <v>3.8366677689594363E-2</v>
      </c>
      <c r="Q1143" s="26"/>
      <c r="R1143" s="28"/>
      <c r="S1143" s="30"/>
      <c r="T1143" s="371"/>
      <c r="U1143" s="371"/>
      <c r="V1143" s="371"/>
      <c r="W1143" s="21"/>
      <c r="X1143" s="25"/>
      <c r="Y1143" s="26"/>
      <c r="Z1143" s="428"/>
      <c r="AA1143" s="673"/>
      <c r="AB1143" s="672"/>
    </row>
    <row r="1144" spans="1:28" s="7" customFormat="1" ht="13.9" customHeight="1" x14ac:dyDescent="0.2">
      <c r="A1144" s="265"/>
      <c r="B1144" s="405"/>
      <c r="C1144" s="448"/>
      <c r="D1144" s="266"/>
      <c r="E1144" s="266"/>
      <c r="F1144" s="186"/>
      <c r="G1144" s="121"/>
      <c r="H1144" s="241">
        <v>159</v>
      </c>
      <c r="I1144" s="128" t="s">
        <v>2989</v>
      </c>
      <c r="J1144" s="24">
        <v>160</v>
      </c>
      <c r="K1144" s="548">
        <v>1.05</v>
      </c>
      <c r="L1144" s="548">
        <v>4.7619047619047619</v>
      </c>
      <c r="M1144" s="548">
        <v>0</v>
      </c>
      <c r="N1144" s="123"/>
      <c r="O1144" s="124">
        <f t="shared" si="216"/>
        <v>1.9373015873015873</v>
      </c>
      <c r="P1144" s="26">
        <f t="shared" si="217"/>
        <v>8.4084270282186943E-3</v>
      </c>
      <c r="Q1144" s="125"/>
      <c r="R1144" s="126"/>
      <c r="S1144" s="127"/>
      <c r="T1144" s="548"/>
      <c r="U1144" s="548"/>
      <c r="V1144" s="548"/>
      <c r="W1144" s="123"/>
      <c r="X1144" s="124"/>
      <c r="Y1144" s="125"/>
      <c r="Z1144" s="634"/>
      <c r="AA1144" s="673"/>
      <c r="AB1144" s="672"/>
    </row>
    <row r="1145" spans="1:28" s="7" customFormat="1" ht="13.9" customHeight="1" thickBot="1" x14ac:dyDescent="0.25">
      <c r="A1145" s="267"/>
      <c r="B1145" s="406"/>
      <c r="C1145" s="449"/>
      <c r="D1145" s="268"/>
      <c r="E1145" s="269"/>
      <c r="F1145" s="184"/>
      <c r="G1145" s="70"/>
      <c r="H1145" s="242">
        <v>159</v>
      </c>
      <c r="I1145" s="76" t="s">
        <v>551</v>
      </c>
      <c r="J1145" s="70">
        <v>160</v>
      </c>
      <c r="K1145" s="559">
        <v>11.55</v>
      </c>
      <c r="L1145" s="559">
        <v>0.95238095238095233</v>
      </c>
      <c r="M1145" s="559">
        <v>6.3000000000000007</v>
      </c>
      <c r="N1145" s="72"/>
      <c r="O1145" s="73">
        <f t="shared" si="216"/>
        <v>6.2674603174603183</v>
      </c>
      <c r="P1145" s="74">
        <f t="shared" si="217"/>
        <v>2.7202518738977076E-2</v>
      </c>
      <c r="Q1145" s="74"/>
      <c r="R1145" s="75"/>
      <c r="S1145" s="78"/>
      <c r="T1145" s="559"/>
      <c r="U1145" s="559"/>
      <c r="V1145" s="559"/>
      <c r="W1145" s="72"/>
      <c r="X1145" s="73"/>
      <c r="Y1145" s="74"/>
      <c r="Z1145" s="646"/>
      <c r="AA1145" s="673"/>
      <c r="AB1145" s="672"/>
    </row>
    <row r="1146" spans="1:28" s="7" customFormat="1" ht="14.45" customHeight="1" thickBot="1" x14ac:dyDescent="0.25">
      <c r="A1146" s="304">
        <v>43040</v>
      </c>
      <c r="B1146" s="404">
        <v>0.55902777777777779</v>
      </c>
      <c r="C1146" s="460">
        <v>-2</v>
      </c>
      <c r="D1146" s="282">
        <f>(MAX(K1146:M1146))/J1146/1.44</f>
        <v>0.48124999999999996</v>
      </c>
      <c r="E1146" s="283">
        <f>(MAX(T1146:V1146))/S1146/1.44</f>
        <v>0.23625000000000002</v>
      </c>
      <c r="F1146" s="189" t="s">
        <v>1909</v>
      </c>
      <c r="G1146" s="102" t="s">
        <v>3126</v>
      </c>
      <c r="H1146" s="242">
        <v>160</v>
      </c>
      <c r="I1146" s="76" t="s">
        <v>685</v>
      </c>
      <c r="J1146" s="70">
        <v>250</v>
      </c>
      <c r="K1146" s="559">
        <v>154.35</v>
      </c>
      <c r="L1146" s="559">
        <v>149.52380952380952</v>
      </c>
      <c r="M1146" s="559">
        <v>173.25</v>
      </c>
      <c r="N1146" s="72" t="s">
        <v>4014</v>
      </c>
      <c r="O1146" s="73">
        <f t="shared" si="193"/>
        <v>159.04126984126984</v>
      </c>
      <c r="P1146" s="74">
        <f t="shared" si="194"/>
        <v>0.44178130511463848</v>
      </c>
      <c r="Q1146" s="103" t="s">
        <v>494</v>
      </c>
      <c r="R1146" s="75" t="s">
        <v>686</v>
      </c>
      <c r="S1146" s="70">
        <v>250</v>
      </c>
      <c r="T1146" s="559">
        <v>65.714285714285708</v>
      </c>
      <c r="U1146" s="559">
        <v>80.850000000000009</v>
      </c>
      <c r="V1146" s="559">
        <v>85.05</v>
      </c>
      <c r="W1146" s="72" t="s">
        <v>3919</v>
      </c>
      <c r="X1146" s="73">
        <f>(T1146+U1146+V1146)/3</f>
        <v>77.204761904761895</v>
      </c>
      <c r="Y1146" s="74">
        <f>X1146/S1146/1.44</f>
        <v>0.21445767195767196</v>
      </c>
      <c r="Z1146" s="646" t="s">
        <v>492</v>
      </c>
      <c r="AA1146" s="675">
        <f>P1146+Y1146</f>
        <v>0.65623897707231049</v>
      </c>
      <c r="AB1146" s="675">
        <f t="shared" si="204"/>
        <v>114.30054012345674</v>
      </c>
    </row>
    <row r="1147" spans="1:28" s="7" customFormat="1" ht="14.45" customHeight="1" thickBot="1" x14ac:dyDescent="0.25">
      <c r="A1147" s="304">
        <v>43038</v>
      </c>
      <c r="B1147" s="404">
        <v>0.63888888888888895</v>
      </c>
      <c r="C1147" s="460">
        <v>0</v>
      </c>
      <c r="D1147" s="282">
        <f>(MAX(K1147:M1147))/J1147/1.44</f>
        <v>0.38500000000000001</v>
      </c>
      <c r="E1147" s="283">
        <f>(MAX(T1147:V1147))/S1147/1.44</f>
        <v>0.23916666666666669</v>
      </c>
      <c r="F1147" s="179" t="s">
        <v>1909</v>
      </c>
      <c r="G1147" s="91" t="s">
        <v>3126</v>
      </c>
      <c r="H1147" s="239">
        <v>161</v>
      </c>
      <c r="I1147" s="90" t="s">
        <v>3655</v>
      </c>
      <c r="J1147" s="92">
        <v>250</v>
      </c>
      <c r="K1147" s="620">
        <v>138.6</v>
      </c>
      <c r="L1147" s="620">
        <v>84.761904761904759</v>
      </c>
      <c r="M1147" s="620">
        <v>128.1</v>
      </c>
      <c r="N1147" s="93" t="s">
        <v>3976</v>
      </c>
      <c r="O1147" s="94">
        <f>(K1147+L1147+M1147)/3</f>
        <v>117.15396825396824</v>
      </c>
      <c r="P1147" s="95">
        <f>O1147/J1147/1.44</f>
        <v>0.32542768959435625</v>
      </c>
      <c r="Q1147" s="96" t="s">
        <v>492</v>
      </c>
      <c r="R1147" s="97" t="s">
        <v>686</v>
      </c>
      <c r="S1147" s="92">
        <v>250</v>
      </c>
      <c r="T1147" s="620">
        <v>51.428571428571423</v>
      </c>
      <c r="U1147" s="620">
        <v>86.100000000000009</v>
      </c>
      <c r="V1147" s="620">
        <v>53.550000000000004</v>
      </c>
      <c r="W1147" s="93" t="s">
        <v>3830</v>
      </c>
      <c r="X1147" s="94">
        <f>(T1147+U1147+V1147)/3</f>
        <v>63.69285714285715</v>
      </c>
      <c r="Y1147" s="95">
        <f>X1147/S1147/1.44</f>
        <v>0.17692460317460321</v>
      </c>
      <c r="Z1147" s="635" t="s">
        <v>492</v>
      </c>
      <c r="AA1147" s="672">
        <f>P1147+Y1147</f>
        <v>0.50235229276895943</v>
      </c>
      <c r="AB1147" s="672">
        <f t="shared" si="204"/>
        <v>165.46786265432098</v>
      </c>
    </row>
    <row r="1148" spans="1:28" s="7" customFormat="1" ht="13.9" customHeight="1" x14ac:dyDescent="0.2">
      <c r="A1148" s="260">
        <v>43042</v>
      </c>
      <c r="B1148" s="403">
        <v>0.82638888888888884</v>
      </c>
      <c r="C1148" s="454">
        <v>0</v>
      </c>
      <c r="D1148" s="263">
        <f>(MAX(K1148:M1148))/J1148/1.44</f>
        <v>0.51041666666666674</v>
      </c>
      <c r="E1148" s="264"/>
      <c r="F1148" s="181" t="s">
        <v>569</v>
      </c>
      <c r="G1148" s="69" t="s">
        <v>3126</v>
      </c>
      <c r="H1148" s="240">
        <v>162</v>
      </c>
      <c r="I1148" s="35" t="s">
        <v>685</v>
      </c>
      <c r="J1148" s="34">
        <v>160</v>
      </c>
      <c r="K1148" s="367">
        <v>117.60000000000001</v>
      </c>
      <c r="L1148" s="367">
        <v>51.428571428571423</v>
      </c>
      <c r="M1148" s="367">
        <v>36.75</v>
      </c>
      <c r="N1148" s="36" t="s">
        <v>4065</v>
      </c>
      <c r="O1148" s="37">
        <f t="shared" si="193"/>
        <v>68.592857142857142</v>
      </c>
      <c r="P1148" s="38">
        <f t="shared" si="194"/>
        <v>0.29771205357142855</v>
      </c>
      <c r="Q1148" s="77" t="s">
        <v>493</v>
      </c>
      <c r="R1148" s="40"/>
      <c r="S1148" s="81"/>
      <c r="T1148" s="367"/>
      <c r="U1148" s="367"/>
      <c r="V1148" s="367"/>
      <c r="W1148" s="36"/>
      <c r="X1148" s="37"/>
      <c r="Y1148" s="38"/>
      <c r="Z1148" s="645"/>
      <c r="AA1148" s="671">
        <f>P1148+Y1148</f>
        <v>0.29771205357142855</v>
      </c>
      <c r="AB1148" s="671">
        <f t="shared" si="204"/>
        <v>74.723437500000003</v>
      </c>
    </row>
    <row r="1149" spans="1:28" ht="13.15" customHeight="1" x14ac:dyDescent="0.2">
      <c r="A1149" s="265"/>
      <c r="B1149" s="405"/>
      <c r="C1149" s="448"/>
      <c r="D1149" s="266"/>
      <c r="E1149" s="266"/>
      <c r="F1149" s="182"/>
      <c r="G1149" s="24"/>
      <c r="H1149" s="241">
        <v>162</v>
      </c>
      <c r="I1149" s="23" t="s">
        <v>4337</v>
      </c>
      <c r="J1149" s="24">
        <v>160</v>
      </c>
      <c r="K1149" s="371">
        <v>26.25</v>
      </c>
      <c r="L1149" s="371">
        <v>8.5714285714285712</v>
      </c>
      <c r="M1149" s="371">
        <v>8.4</v>
      </c>
      <c r="N1149" s="21"/>
      <c r="O1149" s="25">
        <f>(K1149+L1149+M1149)/3</f>
        <v>14.407142857142857</v>
      </c>
      <c r="P1149" s="26">
        <f>O1149/J1149/1.44</f>
        <v>6.2531001984126977E-2</v>
      </c>
      <c r="Q1149" s="26"/>
      <c r="R1149" s="28"/>
      <c r="S1149" s="30"/>
      <c r="T1149" s="371"/>
      <c r="U1149" s="371"/>
      <c r="V1149" s="371"/>
      <c r="W1149" s="21"/>
      <c r="X1149" s="25"/>
      <c r="Y1149" s="26"/>
      <c r="Z1149" s="428"/>
      <c r="AA1149" s="673"/>
      <c r="AB1149" s="672"/>
    </row>
    <row r="1150" spans="1:28" ht="13.15" customHeight="1" x14ac:dyDescent="0.2">
      <c r="A1150" s="265"/>
      <c r="B1150" s="405"/>
      <c r="C1150" s="448"/>
      <c r="D1150" s="266"/>
      <c r="E1150" s="266"/>
      <c r="F1150" s="182"/>
      <c r="G1150" s="24"/>
      <c r="H1150" s="241">
        <v>162</v>
      </c>
      <c r="I1150" s="23" t="s">
        <v>4338</v>
      </c>
      <c r="J1150" s="24">
        <v>160</v>
      </c>
      <c r="K1150" s="371">
        <v>65.100000000000009</v>
      </c>
      <c r="L1150" s="371">
        <v>36.19047619047619</v>
      </c>
      <c r="M1150" s="371">
        <v>27.3</v>
      </c>
      <c r="N1150" s="21"/>
      <c r="O1150" s="25">
        <f>(K1150+L1150+M1150)/3</f>
        <v>42.863492063492068</v>
      </c>
      <c r="P1150" s="26">
        <f>O1150/J1150/1.44</f>
        <v>0.18603946208112876</v>
      </c>
      <c r="Q1150" s="26"/>
      <c r="R1150" s="28"/>
      <c r="S1150" s="30"/>
      <c r="T1150" s="371"/>
      <c r="U1150" s="371"/>
      <c r="V1150" s="371"/>
      <c r="W1150" s="21"/>
      <c r="X1150" s="25"/>
      <c r="Y1150" s="26"/>
      <c r="Z1150" s="428"/>
      <c r="AA1150" s="673"/>
      <c r="AB1150" s="672"/>
    </row>
    <row r="1151" spans="1:28" ht="13.9" customHeight="1" thickBot="1" x14ac:dyDescent="0.25">
      <c r="A1151" s="267"/>
      <c r="B1151" s="406"/>
      <c r="C1151" s="449"/>
      <c r="D1151" s="268"/>
      <c r="E1151" s="269"/>
      <c r="F1151" s="184"/>
      <c r="G1151" s="70"/>
      <c r="H1151" s="242">
        <v>162</v>
      </c>
      <c r="I1151" s="76" t="s">
        <v>110</v>
      </c>
      <c r="J1151" s="70">
        <v>160</v>
      </c>
      <c r="K1151" s="559">
        <v>34.65</v>
      </c>
      <c r="L1151" s="559">
        <v>5.7142857142857144</v>
      </c>
      <c r="M1151" s="559">
        <v>13.65</v>
      </c>
      <c r="N1151" s="72"/>
      <c r="O1151" s="73">
        <f>(K1151+L1151+M1151)/3</f>
        <v>18.004761904761903</v>
      </c>
      <c r="P1151" s="74">
        <f>O1151/J1151/1.44</f>
        <v>7.814566798941798E-2</v>
      </c>
      <c r="Q1151" s="74"/>
      <c r="R1151" s="75"/>
      <c r="S1151" s="78"/>
      <c r="T1151" s="559"/>
      <c r="U1151" s="559"/>
      <c r="V1151" s="559"/>
      <c r="W1151" s="72"/>
      <c r="X1151" s="73"/>
      <c r="Y1151" s="74"/>
      <c r="Z1151" s="646"/>
      <c r="AA1151" s="676"/>
      <c r="AB1151" s="674"/>
    </row>
    <row r="1152" spans="1:28" s="7" customFormat="1" ht="13.9" customHeight="1" x14ac:dyDescent="0.2">
      <c r="A1152" s="260">
        <v>43042</v>
      </c>
      <c r="B1152" s="403">
        <v>0.81597222222222221</v>
      </c>
      <c r="C1152" s="454">
        <v>0</v>
      </c>
      <c r="D1152" s="263">
        <f>(MAX(K1152:M1152))/J1152/1.44</f>
        <v>0.56966145833333337</v>
      </c>
      <c r="E1152" s="264"/>
      <c r="F1152" s="181" t="s">
        <v>569</v>
      </c>
      <c r="G1152" s="69" t="s">
        <v>3126</v>
      </c>
      <c r="H1152" s="240">
        <v>163</v>
      </c>
      <c r="I1152" s="35" t="s">
        <v>685</v>
      </c>
      <c r="J1152" s="34">
        <v>160</v>
      </c>
      <c r="K1152" s="367">
        <v>42</v>
      </c>
      <c r="L1152" s="367">
        <v>83.80952380952381</v>
      </c>
      <c r="M1152" s="367">
        <v>131.25</v>
      </c>
      <c r="N1152" s="36" t="s">
        <v>3926</v>
      </c>
      <c r="O1152" s="37">
        <f t="shared" si="193"/>
        <v>85.686507936507937</v>
      </c>
      <c r="P1152" s="38">
        <f t="shared" si="194"/>
        <v>0.37190324625220456</v>
      </c>
      <c r="Q1152" s="39" t="s">
        <v>492</v>
      </c>
      <c r="R1152" s="40"/>
      <c r="S1152" s="81"/>
      <c r="T1152" s="367"/>
      <c r="U1152" s="367"/>
      <c r="V1152" s="367"/>
      <c r="W1152" s="36"/>
      <c r="X1152" s="37"/>
      <c r="Y1152" s="38"/>
      <c r="Z1152" s="645"/>
      <c r="AA1152" s="672">
        <f>P1152+Y1152</f>
        <v>0.37190324625220456</v>
      </c>
      <c r="AB1152" s="672">
        <f t="shared" si="204"/>
        <v>66.829494598765436</v>
      </c>
    </row>
    <row r="1153" spans="1:28" ht="13.15" customHeight="1" x14ac:dyDescent="0.2">
      <c r="A1153" s="265"/>
      <c r="B1153" s="405"/>
      <c r="C1153" s="448"/>
      <c r="D1153" s="266"/>
      <c r="E1153" s="266"/>
      <c r="F1153" s="182"/>
      <c r="G1153" s="24"/>
      <c r="H1153" s="241">
        <v>163</v>
      </c>
      <c r="I1153" s="22" t="s">
        <v>1097</v>
      </c>
      <c r="J1153" s="24">
        <v>160</v>
      </c>
      <c r="K1153" s="371">
        <v>13.65</v>
      </c>
      <c r="L1153" s="371">
        <v>16.19047619047619</v>
      </c>
      <c r="M1153" s="371">
        <v>35.700000000000003</v>
      </c>
      <c r="N1153" s="21"/>
      <c r="O1153" s="25">
        <f t="shared" si="193"/>
        <v>21.846825396825398</v>
      </c>
      <c r="P1153" s="26">
        <f t="shared" si="194"/>
        <v>9.4821290784832465E-2</v>
      </c>
      <c r="Q1153" s="26"/>
      <c r="R1153" s="28"/>
      <c r="S1153" s="30"/>
      <c r="T1153" s="371"/>
      <c r="U1153" s="371"/>
      <c r="V1153" s="371"/>
      <c r="W1153" s="21"/>
      <c r="X1153" s="25"/>
      <c r="Y1153" s="26"/>
      <c r="Z1153" s="428"/>
      <c r="AA1153" s="673"/>
      <c r="AB1153" s="672"/>
    </row>
    <row r="1154" spans="1:28" ht="13.15" customHeight="1" x14ac:dyDescent="0.2">
      <c r="A1154" s="265"/>
      <c r="B1154" s="405"/>
      <c r="C1154" s="448"/>
      <c r="D1154" s="266"/>
      <c r="E1154" s="266"/>
      <c r="F1154" s="182"/>
      <c r="G1154" s="24"/>
      <c r="H1154" s="241">
        <v>163</v>
      </c>
      <c r="I1154" s="22" t="s">
        <v>1098</v>
      </c>
      <c r="J1154" s="24">
        <v>160</v>
      </c>
      <c r="K1154" s="371">
        <v>4.2</v>
      </c>
      <c r="L1154" s="371">
        <v>1.9047619047619047</v>
      </c>
      <c r="M1154" s="371">
        <v>24.150000000000002</v>
      </c>
      <c r="N1154" s="21"/>
      <c r="O1154" s="25">
        <f t="shared" si="193"/>
        <v>10.084920634920636</v>
      </c>
      <c r="P1154" s="26">
        <f t="shared" si="194"/>
        <v>4.3771356922398592E-2</v>
      </c>
      <c r="Q1154" s="26"/>
      <c r="R1154" s="28"/>
      <c r="S1154" s="30"/>
      <c r="T1154" s="371"/>
      <c r="U1154" s="371"/>
      <c r="V1154" s="371"/>
      <c r="W1154" s="21"/>
      <c r="X1154" s="25"/>
      <c r="Y1154" s="26"/>
      <c r="Z1154" s="428"/>
      <c r="AA1154" s="673"/>
      <c r="AB1154" s="672"/>
    </row>
    <row r="1155" spans="1:28" ht="13.15" customHeight="1" x14ac:dyDescent="0.2">
      <c r="A1155" s="265"/>
      <c r="B1155" s="405"/>
      <c r="C1155" s="448"/>
      <c r="D1155" s="266"/>
      <c r="E1155" s="266"/>
      <c r="F1155" s="182"/>
      <c r="G1155" s="24"/>
      <c r="H1155" s="241">
        <v>163</v>
      </c>
      <c r="I1155" s="22" t="s">
        <v>488</v>
      </c>
      <c r="J1155" s="24">
        <v>160</v>
      </c>
      <c r="K1155" s="371">
        <v>0</v>
      </c>
      <c r="L1155" s="371">
        <v>0</v>
      </c>
      <c r="M1155" s="371">
        <v>0</v>
      </c>
      <c r="N1155" s="21"/>
      <c r="O1155" s="25">
        <f t="shared" si="193"/>
        <v>0</v>
      </c>
      <c r="P1155" s="26">
        <f t="shared" si="194"/>
        <v>0</v>
      </c>
      <c r="Q1155" s="26"/>
      <c r="R1155" s="28"/>
      <c r="S1155" s="30"/>
      <c r="T1155" s="371"/>
      <c r="U1155" s="371"/>
      <c r="V1155" s="371"/>
      <c r="W1155" s="21"/>
      <c r="X1155" s="25"/>
      <c r="Y1155" s="26"/>
      <c r="Z1155" s="428"/>
      <c r="AA1155" s="673"/>
      <c r="AB1155" s="672"/>
    </row>
    <row r="1156" spans="1:28" ht="13.15" customHeight="1" x14ac:dyDescent="0.2">
      <c r="A1156" s="265"/>
      <c r="B1156" s="405"/>
      <c r="C1156" s="448"/>
      <c r="D1156" s="266"/>
      <c r="E1156" s="266"/>
      <c r="F1156" s="182"/>
      <c r="G1156" s="24"/>
      <c r="H1156" s="241">
        <v>163</v>
      </c>
      <c r="I1156" s="22" t="s">
        <v>4340</v>
      </c>
      <c r="J1156" s="24">
        <v>160</v>
      </c>
      <c r="K1156" s="371">
        <v>30.450000000000003</v>
      </c>
      <c r="L1156" s="371">
        <v>26.666666666666664</v>
      </c>
      <c r="M1156" s="371">
        <v>23.1</v>
      </c>
      <c r="N1156" s="21"/>
      <c r="O1156" s="25">
        <f t="shared" si="193"/>
        <v>26.738888888888891</v>
      </c>
      <c r="P1156" s="26">
        <f t="shared" si="194"/>
        <v>0.11605420524691359</v>
      </c>
      <c r="Q1156" s="26"/>
      <c r="R1156" s="28"/>
      <c r="S1156" s="30"/>
      <c r="T1156" s="371"/>
      <c r="U1156" s="371"/>
      <c r="V1156" s="371"/>
      <c r="W1156" s="21"/>
      <c r="X1156" s="25"/>
      <c r="Y1156" s="26"/>
      <c r="Z1156" s="428"/>
      <c r="AA1156" s="673"/>
      <c r="AB1156" s="672"/>
    </row>
    <row r="1157" spans="1:28" ht="13.15" customHeight="1" x14ac:dyDescent="0.2">
      <c r="A1157" s="265"/>
      <c r="B1157" s="405"/>
      <c r="C1157" s="448"/>
      <c r="D1157" s="266"/>
      <c r="E1157" s="266"/>
      <c r="F1157" s="182"/>
      <c r="G1157" s="24"/>
      <c r="H1157" s="241">
        <v>163</v>
      </c>
      <c r="I1157" s="22" t="s">
        <v>489</v>
      </c>
      <c r="J1157" s="24">
        <v>160</v>
      </c>
      <c r="K1157" s="371">
        <v>0</v>
      </c>
      <c r="L1157" s="371">
        <v>0</v>
      </c>
      <c r="M1157" s="371">
        <v>0</v>
      </c>
      <c r="N1157" s="21"/>
      <c r="O1157" s="25">
        <f>(K1157+L1157+M1157)/3</f>
        <v>0</v>
      </c>
      <c r="P1157" s="26">
        <f>O1157/J1157/1.44</f>
        <v>0</v>
      </c>
      <c r="Q1157" s="26"/>
      <c r="R1157" s="28"/>
      <c r="S1157" s="30"/>
      <c r="T1157" s="371"/>
      <c r="U1157" s="371"/>
      <c r="V1157" s="371"/>
      <c r="W1157" s="21"/>
      <c r="X1157" s="25"/>
      <c r="Y1157" s="26"/>
      <c r="Z1157" s="428"/>
      <c r="AA1157" s="673"/>
      <c r="AB1157" s="672"/>
    </row>
    <row r="1158" spans="1:28" ht="13.15" customHeight="1" x14ac:dyDescent="0.2">
      <c r="A1158" s="265"/>
      <c r="B1158" s="405"/>
      <c r="C1158" s="448"/>
      <c r="D1158" s="266"/>
      <c r="E1158" s="266"/>
      <c r="F1158" s="182"/>
      <c r="G1158" s="24"/>
      <c r="H1158" s="241">
        <v>163</v>
      </c>
      <c r="I1158" s="22" t="s">
        <v>4339</v>
      </c>
      <c r="J1158" s="24">
        <v>160</v>
      </c>
      <c r="K1158" s="371">
        <v>18.900000000000002</v>
      </c>
      <c r="L1158" s="371">
        <v>5.7142857142857144</v>
      </c>
      <c r="M1158" s="371">
        <v>9.4500000000000011</v>
      </c>
      <c r="N1158" s="21"/>
      <c r="O1158" s="25">
        <f>(K1158+L1158+M1158)/3</f>
        <v>11.354761904761906</v>
      </c>
      <c r="P1158" s="26">
        <f>O1158/J1158/1.44</f>
        <v>4.928282076719577E-2</v>
      </c>
      <c r="Q1158" s="26"/>
      <c r="R1158" s="28"/>
      <c r="S1158" s="30"/>
      <c r="T1158" s="371"/>
      <c r="U1158" s="371"/>
      <c r="V1158" s="371"/>
      <c r="W1158" s="21"/>
      <c r="X1158" s="25"/>
      <c r="Y1158" s="26"/>
      <c r="Z1158" s="428"/>
      <c r="AA1158" s="673"/>
      <c r="AB1158" s="672"/>
    </row>
    <row r="1159" spans="1:28" ht="13.9" customHeight="1" thickBot="1" x14ac:dyDescent="0.25">
      <c r="A1159" s="267"/>
      <c r="B1159" s="406"/>
      <c r="C1159" s="449"/>
      <c r="D1159" s="268"/>
      <c r="E1159" s="269"/>
      <c r="F1159" s="184"/>
      <c r="G1159" s="70"/>
      <c r="H1159" s="242">
        <v>163</v>
      </c>
      <c r="I1159" s="76" t="s">
        <v>1162</v>
      </c>
      <c r="J1159" s="70">
        <v>160</v>
      </c>
      <c r="K1159" s="559">
        <v>28.35</v>
      </c>
      <c r="L1159" s="559">
        <v>28.571428571428569</v>
      </c>
      <c r="M1159" s="559">
        <v>29.400000000000002</v>
      </c>
      <c r="N1159" s="72"/>
      <c r="O1159" s="73">
        <f>(K1159+L1159+M1159)/3</f>
        <v>28.773809523809522</v>
      </c>
      <c r="P1159" s="74">
        <f>O1159/J1159/1.44</f>
        <v>0.12488632605820106</v>
      </c>
      <c r="Q1159" s="74"/>
      <c r="R1159" s="75"/>
      <c r="S1159" s="78"/>
      <c r="T1159" s="559"/>
      <c r="U1159" s="559"/>
      <c r="V1159" s="559"/>
      <c r="W1159" s="72"/>
      <c r="X1159" s="73"/>
      <c r="Y1159" s="74"/>
      <c r="Z1159" s="646"/>
      <c r="AA1159" s="673"/>
      <c r="AB1159" s="672"/>
    </row>
    <row r="1160" spans="1:28" s="7" customFormat="1" ht="14.45" customHeight="1" thickBot="1" x14ac:dyDescent="0.25">
      <c r="A1160" s="304">
        <v>43038</v>
      </c>
      <c r="B1160" s="404">
        <v>0.625</v>
      </c>
      <c r="C1160" s="460">
        <v>0</v>
      </c>
      <c r="D1160" s="282">
        <f>(MAX(K1160:M1160))/J1160/1.44</f>
        <v>0.63244047619047616</v>
      </c>
      <c r="E1160" s="283">
        <f>(MAX(T1160:V1160))/S1160/1.44</f>
        <v>0.23242187500000003</v>
      </c>
      <c r="F1160" s="189" t="s">
        <v>1909</v>
      </c>
      <c r="G1160" s="102" t="s">
        <v>3126</v>
      </c>
      <c r="H1160" s="242">
        <v>164</v>
      </c>
      <c r="I1160" s="76" t="s">
        <v>685</v>
      </c>
      <c r="J1160" s="70">
        <v>160</v>
      </c>
      <c r="K1160" s="559">
        <v>135.45000000000002</v>
      </c>
      <c r="L1160" s="559">
        <v>145.71428571428569</v>
      </c>
      <c r="M1160" s="559">
        <v>137.55000000000001</v>
      </c>
      <c r="N1160" s="72" t="s">
        <v>3889</v>
      </c>
      <c r="O1160" s="73">
        <f>(K1160+L1160+M1160)/3</f>
        <v>139.57142857142858</v>
      </c>
      <c r="P1160" s="74">
        <f t="shared" si="194"/>
        <v>0.60577876984126999</v>
      </c>
      <c r="Q1160" s="80" t="s">
        <v>495</v>
      </c>
      <c r="R1160" s="75" t="s">
        <v>3525</v>
      </c>
      <c r="S1160" s="70">
        <v>160</v>
      </c>
      <c r="T1160" s="559">
        <v>44.761904761904759</v>
      </c>
      <c r="U1160" s="559">
        <v>44.1</v>
      </c>
      <c r="V1160" s="559">
        <v>53.550000000000004</v>
      </c>
      <c r="W1160" s="72" t="s">
        <v>3887</v>
      </c>
      <c r="X1160" s="73">
        <f>(T1160+U1160+V1160)/3</f>
        <v>47.470634920634922</v>
      </c>
      <c r="Y1160" s="74">
        <f>X1160/S1160/1.44</f>
        <v>0.20603574184303353</v>
      </c>
      <c r="Z1160" s="655" t="s">
        <v>495</v>
      </c>
      <c r="AA1160" s="675">
        <f>P1160+Y1160</f>
        <v>0.81181451168430352</v>
      </c>
      <c r="AB1160" s="675">
        <f t="shared" si="204"/>
        <v>40.045871913580214</v>
      </c>
    </row>
    <row r="1161" spans="1:28" s="7" customFormat="1" ht="13.9" customHeight="1" x14ac:dyDescent="0.2">
      <c r="A1161" s="260">
        <v>43038</v>
      </c>
      <c r="B1161" s="403">
        <v>0.82291666666666663</v>
      </c>
      <c r="C1161" s="454">
        <v>-1</v>
      </c>
      <c r="D1161" s="263">
        <f>(MAX(K1161:M1161))/J1161/1.44</f>
        <v>0.46296296296296297</v>
      </c>
      <c r="E1161" s="264"/>
      <c r="F1161" s="181" t="s">
        <v>569</v>
      </c>
      <c r="G1161" s="69" t="s">
        <v>3126</v>
      </c>
      <c r="H1161" s="240">
        <v>165</v>
      </c>
      <c r="I1161" s="35" t="s">
        <v>685</v>
      </c>
      <c r="J1161" s="34">
        <v>250</v>
      </c>
      <c r="K1161" s="367">
        <v>108.15</v>
      </c>
      <c r="L1161" s="367">
        <v>166.66666666666666</v>
      </c>
      <c r="M1161" s="367">
        <v>127.05000000000001</v>
      </c>
      <c r="N1161" s="36" t="s">
        <v>4168</v>
      </c>
      <c r="O1161" s="37">
        <f t="shared" ref="O1161:O1170" si="218">(K1161+L1161+M1161)/3</f>
        <v>133.95555555555555</v>
      </c>
      <c r="P1161" s="38">
        <f t="shared" ref="P1161:P1170" si="219">O1161/J1161/1.44</f>
        <v>0.37209876543209874</v>
      </c>
      <c r="Q1161" s="106" t="s">
        <v>492</v>
      </c>
      <c r="R1161" s="34"/>
      <c r="S1161" s="36"/>
      <c r="T1161" s="367"/>
      <c r="U1161" s="367"/>
      <c r="V1161" s="367"/>
      <c r="W1161" s="37"/>
      <c r="X1161" s="38"/>
      <c r="Y1161" s="38"/>
      <c r="Z1161" s="645"/>
      <c r="AA1161" s="672">
        <f>P1161+Y1161</f>
        <v>0.37209876543209874</v>
      </c>
      <c r="AB1161" s="672">
        <f t="shared" si="204"/>
        <v>104.38858024691359</v>
      </c>
    </row>
    <row r="1162" spans="1:28" ht="13.15" customHeight="1" x14ac:dyDescent="0.2">
      <c r="A1162" s="265"/>
      <c r="B1162" s="405"/>
      <c r="C1162" s="448"/>
      <c r="D1162" s="266"/>
      <c r="E1162" s="266"/>
      <c r="F1162" s="182"/>
      <c r="G1162" s="24"/>
      <c r="H1162" s="241">
        <v>165</v>
      </c>
      <c r="I1162" s="23" t="s">
        <v>1099</v>
      </c>
      <c r="J1162" s="24">
        <v>250</v>
      </c>
      <c r="K1162" s="371">
        <v>9.4500000000000011</v>
      </c>
      <c r="L1162" s="371">
        <v>12.38095238095238</v>
      </c>
      <c r="M1162" s="371">
        <v>10.5</v>
      </c>
      <c r="N1162" s="21"/>
      <c r="O1162" s="25">
        <f t="shared" si="218"/>
        <v>10.776984126984127</v>
      </c>
      <c r="P1162" s="26">
        <f t="shared" si="219"/>
        <v>2.9936067019400353E-2</v>
      </c>
      <c r="Q1162" s="23"/>
      <c r="R1162" s="24"/>
      <c r="S1162" s="21"/>
      <c r="T1162" s="371"/>
      <c r="U1162" s="371"/>
      <c r="V1162" s="371"/>
      <c r="W1162" s="25"/>
      <c r="X1162" s="26"/>
      <c r="Y1162" s="26"/>
      <c r="Z1162" s="428"/>
      <c r="AA1162" s="673"/>
      <c r="AB1162" s="672"/>
    </row>
    <row r="1163" spans="1:28" ht="13.15" customHeight="1" x14ac:dyDescent="0.2">
      <c r="A1163" s="265"/>
      <c r="B1163" s="405"/>
      <c r="C1163" s="448"/>
      <c r="D1163" s="266"/>
      <c r="E1163" s="266"/>
      <c r="F1163" s="182"/>
      <c r="G1163" s="24"/>
      <c r="H1163" s="241">
        <v>165</v>
      </c>
      <c r="I1163" s="22" t="s">
        <v>1100</v>
      </c>
      <c r="J1163" s="24">
        <v>250</v>
      </c>
      <c r="K1163" s="371">
        <v>0</v>
      </c>
      <c r="L1163" s="371">
        <v>0</v>
      </c>
      <c r="M1163" s="371">
        <v>2.1</v>
      </c>
      <c r="N1163" s="21"/>
      <c r="O1163" s="25">
        <f t="shared" si="218"/>
        <v>0.70000000000000007</v>
      </c>
      <c r="P1163" s="26">
        <f t="shared" si="219"/>
        <v>1.9444444444444448E-3</v>
      </c>
      <c r="Q1163" s="22"/>
      <c r="R1163" s="24"/>
      <c r="S1163" s="21"/>
      <c r="T1163" s="371"/>
      <c r="U1163" s="371"/>
      <c r="V1163" s="371"/>
      <c r="W1163" s="25"/>
      <c r="X1163" s="26"/>
      <c r="Y1163" s="26"/>
      <c r="Z1163" s="428"/>
      <c r="AA1163" s="673"/>
      <c r="AB1163" s="672"/>
    </row>
    <row r="1164" spans="1:28" ht="13.15" customHeight="1" x14ac:dyDescent="0.2">
      <c r="A1164" s="265"/>
      <c r="B1164" s="405"/>
      <c r="C1164" s="448"/>
      <c r="D1164" s="266"/>
      <c r="E1164" s="266"/>
      <c r="F1164" s="182"/>
      <c r="G1164" s="24"/>
      <c r="H1164" s="241">
        <v>165</v>
      </c>
      <c r="I1164" s="22" t="s">
        <v>1102</v>
      </c>
      <c r="J1164" s="24">
        <v>250</v>
      </c>
      <c r="K1164" s="371">
        <v>14.700000000000001</v>
      </c>
      <c r="L1164" s="371">
        <v>37.142857142857139</v>
      </c>
      <c r="M1164" s="371">
        <v>37.800000000000004</v>
      </c>
      <c r="N1164" s="21"/>
      <c r="O1164" s="25">
        <f t="shared" si="218"/>
        <v>29.88095238095238</v>
      </c>
      <c r="P1164" s="26">
        <f t="shared" si="219"/>
        <v>8.3002645502645508E-2</v>
      </c>
      <c r="Q1164" s="22"/>
      <c r="R1164" s="24"/>
      <c r="S1164" s="21"/>
      <c r="T1164" s="371"/>
      <c r="U1164" s="371"/>
      <c r="V1164" s="371"/>
      <c r="W1164" s="25"/>
      <c r="X1164" s="26"/>
      <c r="Y1164" s="26"/>
      <c r="Z1164" s="428"/>
      <c r="AA1164" s="673"/>
      <c r="AB1164" s="672"/>
    </row>
    <row r="1165" spans="1:28" ht="13.15" customHeight="1" x14ac:dyDescent="0.2">
      <c r="A1165" s="265"/>
      <c r="B1165" s="405"/>
      <c r="C1165" s="448"/>
      <c r="D1165" s="266"/>
      <c r="E1165" s="266"/>
      <c r="F1165" s="182"/>
      <c r="G1165" s="24"/>
      <c r="H1165" s="241">
        <v>165</v>
      </c>
      <c r="I1165" s="22" t="s">
        <v>1103</v>
      </c>
      <c r="J1165" s="24">
        <v>250</v>
      </c>
      <c r="K1165" s="371">
        <v>12.600000000000001</v>
      </c>
      <c r="L1165" s="371">
        <v>43.80952380952381</v>
      </c>
      <c r="M1165" s="371">
        <v>50.400000000000006</v>
      </c>
      <c r="N1165" s="21"/>
      <c r="O1165" s="25">
        <f t="shared" si="218"/>
        <v>35.603174603174608</v>
      </c>
      <c r="P1165" s="26">
        <f t="shared" si="219"/>
        <v>9.8897707231040577E-2</v>
      </c>
      <c r="Q1165" s="22"/>
      <c r="R1165" s="24"/>
      <c r="S1165" s="21"/>
      <c r="T1165" s="371"/>
      <c r="U1165" s="371"/>
      <c r="V1165" s="371"/>
      <c r="W1165" s="25"/>
      <c r="X1165" s="26"/>
      <c r="Y1165" s="26"/>
      <c r="Z1165" s="428"/>
      <c r="AA1165" s="673"/>
      <c r="AB1165" s="672"/>
    </row>
    <row r="1166" spans="1:28" ht="13.15" customHeight="1" x14ac:dyDescent="0.2">
      <c r="A1166" s="265"/>
      <c r="B1166" s="405"/>
      <c r="C1166" s="448"/>
      <c r="D1166" s="266"/>
      <c r="E1166" s="266"/>
      <c r="F1166" s="182"/>
      <c r="G1166" s="24"/>
      <c r="H1166" s="241">
        <v>165</v>
      </c>
      <c r="I1166" s="22" t="s">
        <v>1107</v>
      </c>
      <c r="J1166" s="24">
        <v>250</v>
      </c>
      <c r="K1166" s="371">
        <v>32.550000000000004</v>
      </c>
      <c r="L1166" s="371">
        <v>18.095238095238095</v>
      </c>
      <c r="M1166" s="371">
        <v>15.75</v>
      </c>
      <c r="N1166" s="21"/>
      <c r="O1166" s="25">
        <f t="shared" si="218"/>
        <v>22.131746031746033</v>
      </c>
      <c r="P1166" s="26">
        <f t="shared" si="219"/>
        <v>6.1477072310405653E-2</v>
      </c>
      <c r="Q1166" s="22"/>
      <c r="R1166" s="24"/>
      <c r="S1166" s="21"/>
      <c r="T1166" s="371"/>
      <c r="U1166" s="371"/>
      <c r="V1166" s="371"/>
      <c r="W1166" s="25"/>
      <c r="X1166" s="26"/>
      <c r="Y1166" s="26"/>
      <c r="Z1166" s="428"/>
      <c r="AA1166" s="673"/>
      <c r="AB1166" s="672"/>
    </row>
    <row r="1167" spans="1:28" ht="13.15" customHeight="1" x14ac:dyDescent="0.2">
      <c r="A1167" s="265"/>
      <c r="B1167" s="405"/>
      <c r="C1167" s="448"/>
      <c r="D1167" s="266"/>
      <c r="E1167" s="266"/>
      <c r="F1167" s="182"/>
      <c r="G1167" s="24"/>
      <c r="H1167" s="241">
        <v>165</v>
      </c>
      <c r="I1167" s="22" t="s">
        <v>1108</v>
      </c>
      <c r="J1167" s="24">
        <v>250</v>
      </c>
      <c r="K1167" s="371">
        <v>5.25</v>
      </c>
      <c r="L1167" s="371">
        <v>1.9047619047619047</v>
      </c>
      <c r="M1167" s="371">
        <v>9.4500000000000011</v>
      </c>
      <c r="N1167" s="21"/>
      <c r="O1167" s="25">
        <f t="shared" si="218"/>
        <v>5.5349206349206357</v>
      </c>
      <c r="P1167" s="26">
        <f t="shared" si="219"/>
        <v>1.5374779541446211E-2</v>
      </c>
      <c r="Q1167" s="22"/>
      <c r="R1167" s="24"/>
      <c r="S1167" s="21"/>
      <c r="T1167" s="371"/>
      <c r="U1167" s="371"/>
      <c r="V1167" s="371"/>
      <c r="W1167" s="25"/>
      <c r="X1167" s="26"/>
      <c r="Y1167" s="26"/>
      <c r="Z1167" s="428"/>
      <c r="AA1167" s="673"/>
      <c r="AB1167" s="672"/>
    </row>
    <row r="1168" spans="1:28" ht="13.15" customHeight="1" x14ac:dyDescent="0.2">
      <c r="A1168" s="265"/>
      <c r="B1168" s="405"/>
      <c r="C1168" s="448"/>
      <c r="D1168" s="266"/>
      <c r="E1168" s="266"/>
      <c r="F1168" s="182"/>
      <c r="G1168" s="24"/>
      <c r="H1168" s="241">
        <v>165</v>
      </c>
      <c r="I1168" s="22" t="s">
        <v>1109</v>
      </c>
      <c r="J1168" s="24">
        <v>250</v>
      </c>
      <c r="K1168" s="371">
        <v>0</v>
      </c>
      <c r="L1168" s="371">
        <v>2.8571428571428572</v>
      </c>
      <c r="M1168" s="371">
        <v>1.05</v>
      </c>
      <c r="N1168" s="21"/>
      <c r="O1168" s="25">
        <f t="shared" si="218"/>
        <v>1.3023809523809524</v>
      </c>
      <c r="P1168" s="26">
        <f t="shared" si="219"/>
        <v>3.6177248677248682E-3</v>
      </c>
      <c r="Q1168" s="22"/>
      <c r="R1168" s="24"/>
      <c r="S1168" s="21"/>
      <c r="T1168" s="371"/>
      <c r="U1168" s="371"/>
      <c r="V1168" s="371"/>
      <c r="W1168" s="25"/>
      <c r="X1168" s="26"/>
      <c r="Y1168" s="26"/>
      <c r="Z1168" s="428"/>
      <c r="AA1168" s="673"/>
      <c r="AB1168" s="672"/>
    </row>
    <row r="1169" spans="1:28" ht="13.15" customHeight="1" x14ac:dyDescent="0.2">
      <c r="A1169" s="265"/>
      <c r="B1169" s="405"/>
      <c r="C1169" s="448"/>
      <c r="D1169" s="266"/>
      <c r="E1169" s="266"/>
      <c r="F1169" s="182"/>
      <c r="G1169" s="24"/>
      <c r="H1169" s="241">
        <v>165</v>
      </c>
      <c r="I1169" s="22" t="s">
        <v>1039</v>
      </c>
      <c r="J1169" s="24">
        <v>250</v>
      </c>
      <c r="K1169" s="371">
        <v>0</v>
      </c>
      <c r="L1169" s="371">
        <v>0</v>
      </c>
      <c r="M1169" s="371">
        <v>0</v>
      </c>
      <c r="N1169" s="21"/>
      <c r="O1169" s="25">
        <f t="shared" si="218"/>
        <v>0</v>
      </c>
      <c r="P1169" s="26">
        <f t="shared" si="219"/>
        <v>0</v>
      </c>
      <c r="Q1169" s="22"/>
      <c r="R1169" s="24"/>
      <c r="S1169" s="21"/>
      <c r="T1169" s="371"/>
      <c r="U1169" s="371"/>
      <c r="V1169" s="371"/>
      <c r="W1169" s="25"/>
      <c r="X1169" s="26"/>
      <c r="Y1169" s="26"/>
      <c r="Z1169" s="428"/>
      <c r="AA1169" s="673"/>
      <c r="AB1169" s="672"/>
    </row>
    <row r="1170" spans="1:28" ht="13.9" customHeight="1" thickBot="1" x14ac:dyDescent="0.25">
      <c r="A1170" s="267"/>
      <c r="B1170" s="406"/>
      <c r="C1170" s="449"/>
      <c r="D1170" s="268"/>
      <c r="E1170" s="269"/>
      <c r="F1170" s="184"/>
      <c r="G1170" s="70"/>
      <c r="H1170" s="242">
        <v>165</v>
      </c>
      <c r="I1170" s="76" t="s">
        <v>954</v>
      </c>
      <c r="J1170" s="70">
        <v>250</v>
      </c>
      <c r="K1170" s="559">
        <v>0</v>
      </c>
      <c r="L1170" s="559">
        <v>0</v>
      </c>
      <c r="M1170" s="559">
        <v>0</v>
      </c>
      <c r="N1170" s="72"/>
      <c r="O1170" s="73">
        <f t="shared" si="218"/>
        <v>0</v>
      </c>
      <c r="P1170" s="74">
        <f t="shared" si="219"/>
        <v>0</v>
      </c>
      <c r="Q1170" s="76"/>
      <c r="R1170" s="70"/>
      <c r="S1170" s="72"/>
      <c r="T1170" s="559"/>
      <c r="U1170" s="559"/>
      <c r="V1170" s="559"/>
      <c r="W1170" s="73"/>
      <c r="X1170" s="74"/>
      <c r="Y1170" s="74"/>
      <c r="Z1170" s="646"/>
      <c r="AA1170" s="673"/>
      <c r="AB1170" s="672"/>
    </row>
    <row r="1171" spans="1:28" s="7" customFormat="1" ht="13.9" customHeight="1" x14ac:dyDescent="0.2">
      <c r="A1171" s="260">
        <v>43030</v>
      </c>
      <c r="B1171" s="403">
        <v>0.83333333333333337</v>
      </c>
      <c r="C1171" s="454">
        <v>-1</v>
      </c>
      <c r="D1171" s="263">
        <f>(MAX(K1171:M1171))/J1171/1.44</f>
        <v>0.65625</v>
      </c>
      <c r="E1171" s="264"/>
      <c r="F1171" s="181" t="s">
        <v>569</v>
      </c>
      <c r="G1171" s="69" t="s">
        <v>3126</v>
      </c>
      <c r="H1171" s="240">
        <v>166</v>
      </c>
      <c r="I1171" s="35" t="s">
        <v>685</v>
      </c>
      <c r="J1171" s="34">
        <v>400</v>
      </c>
      <c r="K1171" s="367">
        <v>350.7</v>
      </c>
      <c r="L1171" s="367">
        <v>215.23809523809524</v>
      </c>
      <c r="M1171" s="367">
        <v>378</v>
      </c>
      <c r="N1171" s="36" t="s">
        <v>3927</v>
      </c>
      <c r="O1171" s="37">
        <f t="shared" si="193"/>
        <v>314.64603174603172</v>
      </c>
      <c r="P1171" s="38">
        <f t="shared" si="194"/>
        <v>0.5462604717813051</v>
      </c>
      <c r="Q1171" s="77"/>
      <c r="R1171" s="40"/>
      <c r="S1171" s="81"/>
      <c r="T1171" s="367"/>
      <c r="U1171" s="367"/>
      <c r="V1171" s="367"/>
      <c r="W1171" s="36"/>
      <c r="X1171" s="37"/>
      <c r="Y1171" s="38"/>
      <c r="Z1171" s="645"/>
      <c r="AA1171" s="671">
        <f>P1171+Y1171</f>
        <v>0.5462604717813051</v>
      </c>
      <c r="AB1171" s="671">
        <f t="shared" ref="AB1171:AB1227" si="220">IF(AA1171 &gt;1,0,(((J1171+S1171)*0.95)-((J1171+S1171)*0.95)*AA1171)*0.7)</f>
        <v>120.69471450617283</v>
      </c>
    </row>
    <row r="1172" spans="1:28" ht="13.15" customHeight="1" x14ac:dyDescent="0.2">
      <c r="A1172" s="265"/>
      <c r="B1172" s="405"/>
      <c r="C1172" s="448"/>
      <c r="D1172" s="266"/>
      <c r="E1172" s="266"/>
      <c r="F1172" s="182"/>
      <c r="G1172" s="24"/>
      <c r="H1172" s="241">
        <v>166</v>
      </c>
      <c r="I1172" s="22" t="s">
        <v>2804</v>
      </c>
      <c r="J1172" s="24">
        <v>400</v>
      </c>
      <c r="K1172" s="371">
        <v>0</v>
      </c>
      <c r="L1172" s="371">
        <v>0</v>
      </c>
      <c r="M1172" s="371">
        <v>0</v>
      </c>
      <c r="N1172" s="21"/>
      <c r="O1172" s="25">
        <f t="shared" si="193"/>
        <v>0</v>
      </c>
      <c r="P1172" s="26">
        <f t="shared" ref="P1172:P1178" si="221">O1172/J1172/1.44</f>
        <v>0</v>
      </c>
      <c r="Q1172" s="26"/>
      <c r="R1172" s="28"/>
      <c r="S1172" s="30"/>
      <c r="T1172" s="371"/>
      <c r="U1172" s="371"/>
      <c r="V1172" s="371"/>
      <c r="W1172" s="21"/>
      <c r="X1172" s="25"/>
      <c r="Y1172" s="26"/>
      <c r="Z1172" s="428"/>
      <c r="AA1172" s="673"/>
      <c r="AB1172" s="672"/>
    </row>
    <row r="1173" spans="1:28" ht="13.15" customHeight="1" x14ac:dyDescent="0.2">
      <c r="A1173" s="265"/>
      <c r="B1173" s="405"/>
      <c r="C1173" s="448"/>
      <c r="D1173" s="266"/>
      <c r="E1173" s="266"/>
      <c r="F1173" s="182"/>
      <c r="G1173" s="24"/>
      <c r="H1173" s="241">
        <v>166</v>
      </c>
      <c r="I1173" s="22" t="s">
        <v>1658</v>
      </c>
      <c r="J1173" s="24">
        <v>400</v>
      </c>
      <c r="K1173" s="371">
        <v>0</v>
      </c>
      <c r="L1173" s="371">
        <v>0</v>
      </c>
      <c r="M1173" s="371">
        <v>0</v>
      </c>
      <c r="N1173" s="21"/>
      <c r="O1173" s="25">
        <f t="shared" ref="O1173:O1178" si="222">(K1173+L1173+M1173)/3</f>
        <v>0</v>
      </c>
      <c r="P1173" s="26">
        <f t="shared" si="221"/>
        <v>0</v>
      </c>
      <c r="Q1173" s="26"/>
      <c r="R1173" s="28"/>
      <c r="S1173" s="30"/>
      <c r="T1173" s="371"/>
      <c r="U1173" s="371"/>
      <c r="V1173" s="371"/>
      <c r="W1173" s="21"/>
      <c r="X1173" s="25"/>
      <c r="Y1173" s="26"/>
      <c r="Z1173" s="428"/>
      <c r="AA1173" s="673"/>
      <c r="AB1173" s="672"/>
    </row>
    <row r="1174" spans="1:28" ht="13.15" customHeight="1" x14ac:dyDescent="0.2">
      <c r="A1174" s="265"/>
      <c r="B1174" s="405"/>
      <c r="C1174" s="448"/>
      <c r="D1174" s="266"/>
      <c r="E1174" s="266"/>
      <c r="F1174" s="182"/>
      <c r="G1174" s="24"/>
      <c r="H1174" s="241">
        <v>166</v>
      </c>
      <c r="I1174" s="22" t="s">
        <v>1661</v>
      </c>
      <c r="J1174" s="24">
        <v>400</v>
      </c>
      <c r="K1174" s="371">
        <v>0</v>
      </c>
      <c r="L1174" s="371">
        <v>0</v>
      </c>
      <c r="M1174" s="371">
        <v>0</v>
      </c>
      <c r="N1174" s="21"/>
      <c r="O1174" s="25">
        <f t="shared" si="222"/>
        <v>0</v>
      </c>
      <c r="P1174" s="26">
        <f t="shared" si="221"/>
        <v>0</v>
      </c>
      <c r="Q1174" s="26"/>
      <c r="R1174" s="28"/>
      <c r="S1174" s="30"/>
      <c r="T1174" s="371"/>
      <c r="U1174" s="371"/>
      <c r="V1174" s="371"/>
      <c r="W1174" s="21"/>
      <c r="X1174" s="25"/>
      <c r="Y1174" s="26"/>
      <c r="Z1174" s="428"/>
      <c r="AA1174" s="673"/>
      <c r="AB1174" s="672"/>
    </row>
    <row r="1175" spans="1:28" ht="13.15" customHeight="1" x14ac:dyDescent="0.2">
      <c r="A1175" s="265"/>
      <c r="B1175" s="405"/>
      <c r="C1175" s="448"/>
      <c r="D1175" s="266"/>
      <c r="E1175" s="266"/>
      <c r="F1175" s="182"/>
      <c r="G1175" s="24"/>
      <c r="H1175" s="241">
        <v>166</v>
      </c>
      <c r="I1175" s="22" t="s">
        <v>2805</v>
      </c>
      <c r="J1175" s="24">
        <v>400</v>
      </c>
      <c r="K1175" s="371">
        <v>0</v>
      </c>
      <c r="L1175" s="371">
        <v>0</v>
      </c>
      <c r="M1175" s="371">
        <v>0</v>
      </c>
      <c r="N1175" s="21"/>
      <c r="O1175" s="25">
        <f t="shared" si="222"/>
        <v>0</v>
      </c>
      <c r="P1175" s="26">
        <f t="shared" si="221"/>
        <v>0</v>
      </c>
      <c r="Q1175" s="26"/>
      <c r="R1175" s="28"/>
      <c r="S1175" s="30"/>
      <c r="T1175" s="371"/>
      <c r="U1175" s="371"/>
      <c r="V1175" s="371"/>
      <c r="W1175" s="21"/>
      <c r="X1175" s="25"/>
      <c r="Y1175" s="26"/>
      <c r="Z1175" s="428"/>
      <c r="AA1175" s="673"/>
      <c r="AB1175" s="672"/>
    </row>
    <row r="1176" spans="1:28" ht="13.15" customHeight="1" x14ac:dyDescent="0.2">
      <c r="A1176" s="265"/>
      <c r="B1176" s="405"/>
      <c r="C1176" s="448"/>
      <c r="D1176" s="266"/>
      <c r="E1176" s="266"/>
      <c r="F1176" s="182"/>
      <c r="G1176" s="24"/>
      <c r="H1176" s="241">
        <v>166</v>
      </c>
      <c r="I1176" s="22" t="s">
        <v>1662</v>
      </c>
      <c r="J1176" s="24">
        <v>400</v>
      </c>
      <c r="K1176" s="371">
        <v>0</v>
      </c>
      <c r="L1176" s="371">
        <v>0</v>
      </c>
      <c r="M1176" s="371">
        <v>0</v>
      </c>
      <c r="N1176" s="21"/>
      <c r="O1176" s="25">
        <f t="shared" si="222"/>
        <v>0</v>
      </c>
      <c r="P1176" s="26">
        <f t="shared" si="221"/>
        <v>0</v>
      </c>
      <c r="Q1176" s="26"/>
      <c r="R1176" s="28"/>
      <c r="S1176" s="30"/>
      <c r="T1176" s="371"/>
      <c r="U1176" s="371"/>
      <c r="V1176" s="371"/>
      <c r="W1176" s="21"/>
      <c r="X1176" s="25"/>
      <c r="Y1176" s="26"/>
      <c r="Z1176" s="428"/>
      <c r="AA1176" s="673"/>
      <c r="AB1176" s="672"/>
    </row>
    <row r="1177" spans="1:28" ht="13.15" customHeight="1" x14ac:dyDescent="0.2">
      <c r="A1177" s="265"/>
      <c r="B1177" s="405"/>
      <c r="C1177" s="448"/>
      <c r="D1177" s="266"/>
      <c r="E1177" s="266"/>
      <c r="F1177" s="182"/>
      <c r="G1177" s="24"/>
      <c r="H1177" s="241">
        <v>166</v>
      </c>
      <c r="I1177" s="22" t="s">
        <v>2806</v>
      </c>
      <c r="J1177" s="24">
        <v>400</v>
      </c>
      <c r="K1177" s="371">
        <v>0</v>
      </c>
      <c r="L1177" s="371">
        <v>0</v>
      </c>
      <c r="M1177" s="371">
        <v>0</v>
      </c>
      <c r="N1177" s="21"/>
      <c r="O1177" s="25">
        <f t="shared" si="222"/>
        <v>0</v>
      </c>
      <c r="P1177" s="26">
        <f t="shared" si="221"/>
        <v>0</v>
      </c>
      <c r="Q1177" s="26"/>
      <c r="R1177" s="28"/>
      <c r="S1177" s="30"/>
      <c r="T1177" s="371"/>
      <c r="U1177" s="371"/>
      <c r="V1177" s="371"/>
      <c r="W1177" s="21"/>
      <c r="X1177" s="25"/>
      <c r="Y1177" s="26"/>
      <c r="Z1177" s="428"/>
      <c r="AA1177" s="673"/>
      <c r="AB1177" s="672"/>
    </row>
    <row r="1178" spans="1:28" ht="13.9" customHeight="1" thickBot="1" x14ac:dyDescent="0.25">
      <c r="A1178" s="267"/>
      <c r="B1178" s="406"/>
      <c r="C1178" s="449"/>
      <c r="D1178" s="268"/>
      <c r="E1178" s="269"/>
      <c r="F1178" s="184"/>
      <c r="G1178" s="70"/>
      <c r="H1178" s="242">
        <v>166</v>
      </c>
      <c r="I1178" s="76" t="s">
        <v>2266</v>
      </c>
      <c r="J1178" s="70">
        <v>400</v>
      </c>
      <c r="K1178" s="559">
        <v>0</v>
      </c>
      <c r="L1178" s="559">
        <v>0</v>
      </c>
      <c r="M1178" s="559">
        <v>0</v>
      </c>
      <c r="N1178" s="72"/>
      <c r="O1178" s="73">
        <f t="shared" si="222"/>
        <v>0</v>
      </c>
      <c r="P1178" s="74">
        <f t="shared" si="221"/>
        <v>0</v>
      </c>
      <c r="Q1178" s="74"/>
      <c r="R1178" s="75"/>
      <c r="S1178" s="78"/>
      <c r="T1178" s="559"/>
      <c r="U1178" s="559"/>
      <c r="V1178" s="559"/>
      <c r="W1178" s="72"/>
      <c r="X1178" s="73"/>
      <c r="Y1178" s="74"/>
      <c r="Z1178" s="646"/>
      <c r="AA1178" s="676"/>
      <c r="AB1178" s="674"/>
    </row>
    <row r="1179" spans="1:28" s="7" customFormat="1" ht="13.9" customHeight="1" x14ac:dyDescent="0.2">
      <c r="A1179" s="270">
        <v>43042</v>
      </c>
      <c r="B1179" s="407">
        <v>0.86458333333333337</v>
      </c>
      <c r="C1179" s="450">
        <v>0</v>
      </c>
      <c r="D1179" s="263">
        <f>(MAX(K1179:M1179))/J1179/1.44</f>
        <v>0.55963541666666672</v>
      </c>
      <c r="E1179" s="264"/>
      <c r="F1179" s="181" t="s">
        <v>1909</v>
      </c>
      <c r="G1179" s="69" t="s">
        <v>3126</v>
      </c>
      <c r="H1179" s="240">
        <v>167</v>
      </c>
      <c r="I1179" s="35" t="s">
        <v>685</v>
      </c>
      <c r="J1179" s="34">
        <v>400</v>
      </c>
      <c r="K1179" s="367">
        <v>259.35000000000002</v>
      </c>
      <c r="L1179" s="367">
        <v>309.52380952380952</v>
      </c>
      <c r="M1179" s="367">
        <v>322.35000000000002</v>
      </c>
      <c r="N1179" s="36" t="s">
        <v>4084</v>
      </c>
      <c r="O1179" s="37">
        <f t="shared" si="193"/>
        <v>297.07460317460317</v>
      </c>
      <c r="P1179" s="38">
        <f t="shared" si="194"/>
        <v>0.51575451940035277</v>
      </c>
      <c r="Q1179" s="39" t="s">
        <v>983</v>
      </c>
      <c r="R1179" s="40"/>
      <c r="S1179" s="81"/>
      <c r="T1179" s="367"/>
      <c r="U1179" s="367"/>
      <c r="V1179" s="367"/>
      <c r="W1179" s="36"/>
      <c r="X1179" s="37"/>
      <c r="Y1179" s="38"/>
      <c r="Z1179" s="645"/>
      <c r="AA1179" s="672">
        <f>P1179+Y1179</f>
        <v>0.51575451940035277</v>
      </c>
      <c r="AB1179" s="672">
        <f t="shared" si="220"/>
        <v>128.80929783950614</v>
      </c>
    </row>
    <row r="1180" spans="1:28" ht="13.15" customHeight="1" x14ac:dyDescent="0.2">
      <c r="A1180" s="265"/>
      <c r="B1180" s="405"/>
      <c r="C1180" s="448"/>
      <c r="D1180" s="266"/>
      <c r="E1180" s="266"/>
      <c r="F1180" s="182"/>
      <c r="G1180" s="24"/>
      <c r="H1180" s="241">
        <v>167</v>
      </c>
      <c r="I1180" s="22" t="s">
        <v>1308</v>
      </c>
      <c r="J1180" s="24">
        <v>400</v>
      </c>
      <c r="K1180" s="371">
        <v>71.400000000000006</v>
      </c>
      <c r="L1180" s="371">
        <v>64.761904761904759</v>
      </c>
      <c r="M1180" s="371">
        <v>65.100000000000009</v>
      </c>
      <c r="N1180" s="21"/>
      <c r="O1180" s="25">
        <f t="shared" si="193"/>
        <v>67.087301587301582</v>
      </c>
      <c r="P1180" s="26">
        <f t="shared" si="194"/>
        <v>0.11647100970017636</v>
      </c>
      <c r="Q1180" s="26"/>
      <c r="R1180" s="28"/>
      <c r="S1180" s="30"/>
      <c r="T1180" s="371"/>
      <c r="U1180" s="371"/>
      <c r="V1180" s="371"/>
      <c r="W1180" s="21"/>
      <c r="X1180" s="25"/>
      <c r="Y1180" s="26"/>
      <c r="Z1180" s="428"/>
      <c r="AA1180" s="673"/>
      <c r="AB1180" s="672"/>
    </row>
    <row r="1181" spans="1:28" ht="13.15" customHeight="1" x14ac:dyDescent="0.2">
      <c r="A1181" s="265"/>
      <c r="B1181" s="405"/>
      <c r="C1181" s="448"/>
      <c r="D1181" s="266"/>
      <c r="E1181" s="266"/>
      <c r="F1181" s="182"/>
      <c r="G1181" s="24"/>
      <c r="H1181" s="241">
        <v>167</v>
      </c>
      <c r="I1181" s="22" t="s">
        <v>2807</v>
      </c>
      <c r="J1181" s="24">
        <v>400</v>
      </c>
      <c r="K1181" s="371">
        <v>74.55</v>
      </c>
      <c r="L1181" s="371">
        <v>60.952380952380949</v>
      </c>
      <c r="M1181" s="371">
        <v>57.75</v>
      </c>
      <c r="N1181" s="21"/>
      <c r="O1181" s="25">
        <f t="shared" si="193"/>
        <v>64.417460317460311</v>
      </c>
      <c r="P1181" s="26">
        <f t="shared" si="194"/>
        <v>0.11183586860670193</v>
      </c>
      <c r="Q1181" s="26"/>
      <c r="R1181" s="28"/>
      <c r="S1181" s="30"/>
      <c r="T1181" s="371"/>
      <c r="U1181" s="371"/>
      <c r="V1181" s="371"/>
      <c r="W1181" s="21"/>
      <c r="X1181" s="25"/>
      <c r="Y1181" s="26"/>
      <c r="Z1181" s="428"/>
      <c r="AA1181" s="673"/>
      <c r="AB1181" s="672"/>
    </row>
    <row r="1182" spans="1:28" ht="13.15" customHeight="1" x14ac:dyDescent="0.2">
      <c r="A1182" s="265"/>
      <c r="B1182" s="405"/>
      <c r="C1182" s="448"/>
      <c r="D1182" s="266"/>
      <c r="E1182" s="266"/>
      <c r="F1182" s="182"/>
      <c r="G1182" s="24"/>
      <c r="H1182" s="241">
        <v>167</v>
      </c>
      <c r="I1182" s="23" t="s">
        <v>906</v>
      </c>
      <c r="J1182" s="24">
        <v>400</v>
      </c>
      <c r="K1182" s="371">
        <v>16.8</v>
      </c>
      <c r="L1182" s="371">
        <v>1.9047619047619047</v>
      </c>
      <c r="M1182" s="371">
        <v>0</v>
      </c>
      <c r="N1182" s="21"/>
      <c r="O1182" s="25">
        <f t="shared" si="193"/>
        <v>6.234920634920635</v>
      </c>
      <c r="P1182" s="26">
        <f t="shared" si="194"/>
        <v>1.0824514991181658E-2</v>
      </c>
      <c r="Q1182" s="26"/>
      <c r="R1182" s="28"/>
      <c r="S1182" s="30"/>
      <c r="T1182" s="371"/>
      <c r="U1182" s="371"/>
      <c r="V1182" s="371"/>
      <c r="W1182" s="21"/>
      <c r="X1182" s="25"/>
      <c r="Y1182" s="26"/>
      <c r="Z1182" s="428"/>
      <c r="AA1182" s="673"/>
      <c r="AB1182" s="672"/>
    </row>
    <row r="1183" spans="1:28" ht="13.15" customHeight="1" x14ac:dyDescent="0.2">
      <c r="A1183" s="265"/>
      <c r="B1183" s="405"/>
      <c r="C1183" s="448"/>
      <c r="D1183" s="266"/>
      <c r="E1183" s="266"/>
      <c r="F1183" s="182"/>
      <c r="G1183" s="24"/>
      <c r="H1183" s="241">
        <v>167</v>
      </c>
      <c r="I1183" s="22" t="s">
        <v>1714</v>
      </c>
      <c r="J1183" s="24">
        <v>400</v>
      </c>
      <c r="K1183" s="371">
        <v>0</v>
      </c>
      <c r="L1183" s="371">
        <v>0</v>
      </c>
      <c r="M1183" s="371">
        <v>0</v>
      </c>
      <c r="N1183" s="21"/>
      <c r="O1183" s="25">
        <f t="shared" si="193"/>
        <v>0</v>
      </c>
      <c r="P1183" s="26">
        <f t="shared" si="194"/>
        <v>0</v>
      </c>
      <c r="Q1183" s="26"/>
      <c r="R1183" s="28"/>
      <c r="S1183" s="30"/>
      <c r="T1183" s="371"/>
      <c r="U1183" s="371"/>
      <c r="V1183" s="371"/>
      <c r="W1183" s="21"/>
      <c r="X1183" s="25"/>
      <c r="Y1183" s="26"/>
      <c r="Z1183" s="428"/>
      <c r="AA1183" s="673"/>
      <c r="AB1183" s="672"/>
    </row>
    <row r="1184" spans="1:28" ht="13.15" customHeight="1" x14ac:dyDescent="0.2">
      <c r="A1184" s="265"/>
      <c r="B1184" s="405"/>
      <c r="C1184" s="448"/>
      <c r="D1184" s="266"/>
      <c r="E1184" s="266"/>
      <c r="F1184" s="182"/>
      <c r="G1184" s="24"/>
      <c r="H1184" s="241">
        <v>167</v>
      </c>
      <c r="I1184" s="22" t="s">
        <v>1525</v>
      </c>
      <c r="J1184" s="24">
        <v>400</v>
      </c>
      <c r="K1184" s="371">
        <v>0</v>
      </c>
      <c r="L1184" s="371">
        <v>0</v>
      </c>
      <c r="M1184" s="371">
        <v>0</v>
      </c>
      <c r="N1184" s="21"/>
      <c r="O1184" s="25">
        <f>(K1184+L1184+M1184)/3</f>
        <v>0</v>
      </c>
      <c r="P1184" s="26">
        <f>O1184/J1184/1.44</f>
        <v>0</v>
      </c>
      <c r="Q1184" s="26"/>
      <c r="R1184" s="28"/>
      <c r="S1184" s="30"/>
      <c r="T1184" s="371"/>
      <c r="U1184" s="371"/>
      <c r="V1184" s="371"/>
      <c r="W1184" s="21"/>
      <c r="X1184" s="25"/>
      <c r="Y1184" s="26"/>
      <c r="Z1184" s="428"/>
      <c r="AA1184" s="673"/>
      <c r="AB1184" s="672"/>
    </row>
    <row r="1185" spans="1:28" ht="13.15" customHeight="1" x14ac:dyDescent="0.2">
      <c r="A1185" s="265"/>
      <c r="B1185" s="405"/>
      <c r="C1185" s="448"/>
      <c r="D1185" s="266"/>
      <c r="E1185" s="266"/>
      <c r="F1185" s="182"/>
      <c r="G1185" s="24"/>
      <c r="H1185" s="241">
        <v>167</v>
      </c>
      <c r="I1185" s="22" t="s">
        <v>2330</v>
      </c>
      <c r="J1185" s="24">
        <v>400</v>
      </c>
      <c r="K1185" s="371">
        <v>0</v>
      </c>
      <c r="L1185" s="371">
        <v>0</v>
      </c>
      <c r="M1185" s="371">
        <v>0</v>
      </c>
      <c r="N1185" s="21"/>
      <c r="O1185" s="25">
        <f>(K1185+L1185+M1185)/3</f>
        <v>0</v>
      </c>
      <c r="P1185" s="26">
        <f>O1185/J1185/1.44</f>
        <v>0</v>
      </c>
      <c r="Q1185" s="26"/>
      <c r="R1185" s="28"/>
      <c r="S1185" s="30"/>
      <c r="T1185" s="371"/>
      <c r="U1185" s="371"/>
      <c r="V1185" s="371"/>
      <c r="W1185" s="21"/>
      <c r="X1185" s="25"/>
      <c r="Y1185" s="26"/>
      <c r="Z1185" s="428"/>
      <c r="AA1185" s="673"/>
      <c r="AB1185" s="672"/>
    </row>
    <row r="1186" spans="1:28" ht="13.15" customHeight="1" x14ac:dyDescent="0.2">
      <c r="A1186" s="265"/>
      <c r="B1186" s="405"/>
      <c r="C1186" s="448"/>
      <c r="D1186" s="266"/>
      <c r="E1186" s="266"/>
      <c r="F1186" s="182"/>
      <c r="G1186" s="24"/>
      <c r="H1186" s="241">
        <v>167</v>
      </c>
      <c r="I1186" s="22" t="s">
        <v>2808</v>
      </c>
      <c r="J1186" s="24">
        <v>400</v>
      </c>
      <c r="K1186" s="371">
        <v>1.05</v>
      </c>
      <c r="L1186" s="371">
        <v>0</v>
      </c>
      <c r="M1186" s="371">
        <v>2.1</v>
      </c>
      <c r="N1186" s="21"/>
      <c r="O1186" s="25">
        <f t="shared" si="193"/>
        <v>1.05</v>
      </c>
      <c r="P1186" s="26">
        <f t="shared" si="194"/>
        <v>1.8229166666666669E-3</v>
      </c>
      <c r="Q1186" s="26"/>
      <c r="R1186" s="28"/>
      <c r="S1186" s="30"/>
      <c r="T1186" s="371"/>
      <c r="U1186" s="371"/>
      <c r="V1186" s="371"/>
      <c r="W1186" s="21"/>
      <c r="X1186" s="25"/>
      <c r="Y1186" s="26"/>
      <c r="Z1186" s="428"/>
      <c r="AA1186" s="673"/>
      <c r="AB1186" s="672"/>
    </row>
    <row r="1187" spans="1:28" ht="13.9" customHeight="1" thickBot="1" x14ac:dyDescent="0.25">
      <c r="A1187" s="267"/>
      <c r="B1187" s="406"/>
      <c r="C1187" s="449"/>
      <c r="D1187" s="268"/>
      <c r="E1187" s="279"/>
      <c r="F1187" s="184"/>
      <c r="G1187" s="70"/>
      <c r="H1187" s="242">
        <v>167</v>
      </c>
      <c r="I1187" s="76" t="s">
        <v>2331</v>
      </c>
      <c r="J1187" s="70">
        <v>400</v>
      </c>
      <c r="K1187" s="559">
        <v>70.350000000000009</v>
      </c>
      <c r="L1187" s="559">
        <v>21.904761904761905</v>
      </c>
      <c r="M1187" s="559">
        <v>90.3</v>
      </c>
      <c r="N1187" s="72"/>
      <c r="O1187" s="73">
        <f t="shared" si="193"/>
        <v>60.851587301587301</v>
      </c>
      <c r="P1187" s="74">
        <f t="shared" si="194"/>
        <v>0.10564511684303353</v>
      </c>
      <c r="Q1187" s="74"/>
      <c r="R1187" s="75"/>
      <c r="S1187" s="78"/>
      <c r="T1187" s="559"/>
      <c r="U1187" s="559"/>
      <c r="V1187" s="559"/>
      <c r="W1187" s="72"/>
      <c r="X1187" s="73"/>
      <c r="Y1187" s="74"/>
      <c r="Z1187" s="646"/>
      <c r="AA1187" s="673"/>
      <c r="AB1187" s="672"/>
    </row>
    <row r="1188" spans="1:28" s="7" customFormat="1" ht="13.9" customHeight="1" x14ac:dyDescent="0.2">
      <c r="A1188" s="260">
        <v>43040</v>
      </c>
      <c r="B1188" s="403">
        <v>0.54861111111111105</v>
      </c>
      <c r="C1188" s="454">
        <v>-2</v>
      </c>
      <c r="D1188" s="263">
        <f>(MAX(K1188:M1188))/J1188/1.44</f>
        <v>0.23333333333333336</v>
      </c>
      <c r="E1188" s="264">
        <f>(MAX(T1188:V1188))/S1188/1.44</f>
        <v>0.62708333333333333</v>
      </c>
      <c r="F1188" s="193" t="s">
        <v>1909</v>
      </c>
      <c r="G1188" s="114" t="s">
        <v>3126</v>
      </c>
      <c r="H1188" s="243">
        <v>168</v>
      </c>
      <c r="I1188" s="113" t="s">
        <v>685</v>
      </c>
      <c r="J1188" s="115">
        <v>100</v>
      </c>
      <c r="K1188" s="565">
        <v>29.400000000000002</v>
      </c>
      <c r="L1188" s="565">
        <v>29.523809523809522</v>
      </c>
      <c r="M1188" s="565">
        <v>33.6</v>
      </c>
      <c r="N1188" s="116" t="s">
        <v>4341</v>
      </c>
      <c r="O1188" s="117">
        <f>(K1188+L1188+M1188)/3</f>
        <v>30.841269841269838</v>
      </c>
      <c r="P1188" s="118">
        <f t="shared" si="194"/>
        <v>0.21417548500881831</v>
      </c>
      <c r="Q1188" s="142" t="s">
        <v>493</v>
      </c>
      <c r="R1188" s="120" t="s">
        <v>686</v>
      </c>
      <c r="S1188" s="115">
        <v>100</v>
      </c>
      <c r="T1188" s="565">
        <v>77.142857142857139</v>
      </c>
      <c r="U1188" s="565">
        <v>90.3</v>
      </c>
      <c r="V1188" s="565">
        <v>80.850000000000009</v>
      </c>
      <c r="W1188" s="116" t="s">
        <v>3942</v>
      </c>
      <c r="X1188" s="117">
        <f>(T1188+U1188+V1188)/3</f>
        <v>82.76428571428572</v>
      </c>
      <c r="Y1188" s="118">
        <f>X1188/S1188/1.44</f>
        <v>0.57475198412698425</v>
      </c>
      <c r="Z1188" s="636" t="s">
        <v>793</v>
      </c>
      <c r="AA1188" s="671">
        <f>P1188+Y1188</f>
        <v>0.78892746913580258</v>
      </c>
      <c r="AB1188" s="671">
        <f t="shared" si="220"/>
        <v>28.07264660493826</v>
      </c>
    </row>
    <row r="1189" spans="1:28" ht="13.15" customHeight="1" x14ac:dyDescent="0.2">
      <c r="A1189" s="265"/>
      <c r="B1189" s="405"/>
      <c r="C1189" s="448"/>
      <c r="D1189" s="266"/>
      <c r="E1189" s="266"/>
      <c r="F1189" s="182"/>
      <c r="G1189" s="24"/>
      <c r="H1189" s="241">
        <v>168</v>
      </c>
      <c r="I1189" s="22" t="s">
        <v>2076</v>
      </c>
      <c r="J1189" s="24">
        <v>100</v>
      </c>
      <c r="K1189" s="572">
        <v>0</v>
      </c>
      <c r="L1189" s="371">
        <v>0</v>
      </c>
      <c r="M1189" s="371">
        <v>0</v>
      </c>
      <c r="N1189" s="21"/>
      <c r="O1189" s="37">
        <f>(K1189+L1189+M1189)/3</f>
        <v>0</v>
      </c>
      <c r="P1189" s="26">
        <f t="shared" si="194"/>
        <v>0</v>
      </c>
      <c r="Q1189" s="26"/>
      <c r="R1189" s="28" t="s">
        <v>1110</v>
      </c>
      <c r="S1189" s="24">
        <v>100</v>
      </c>
      <c r="T1189" s="371">
        <v>0</v>
      </c>
      <c r="U1189" s="371">
        <v>0</v>
      </c>
      <c r="V1189" s="371">
        <v>0</v>
      </c>
      <c r="W1189" s="21"/>
      <c r="X1189" s="25">
        <f t="shared" ref="X1189:X1205" si="223">(T1189+U1189+V1189)/3</f>
        <v>0</v>
      </c>
      <c r="Y1189" s="26">
        <f t="shared" ref="Y1189:Y1205" si="224">X1189/S1189/1.44</f>
        <v>0</v>
      </c>
      <c r="Z1189" s="428"/>
      <c r="AA1189" s="673"/>
      <c r="AB1189" s="672"/>
    </row>
    <row r="1190" spans="1:28" ht="13.15" customHeight="1" x14ac:dyDescent="0.2">
      <c r="A1190" s="265"/>
      <c r="B1190" s="405"/>
      <c r="C1190" s="448"/>
      <c r="D1190" s="266"/>
      <c r="E1190" s="266"/>
      <c r="F1190" s="182"/>
      <c r="G1190" s="24"/>
      <c r="H1190" s="241">
        <v>168</v>
      </c>
      <c r="I1190" s="22" t="s">
        <v>2077</v>
      </c>
      <c r="J1190" s="24">
        <v>100</v>
      </c>
      <c r="K1190" s="371">
        <v>0</v>
      </c>
      <c r="L1190" s="371">
        <v>0</v>
      </c>
      <c r="M1190" s="371">
        <v>0</v>
      </c>
      <c r="N1190" s="21"/>
      <c r="O1190" s="25">
        <f t="shared" si="193"/>
        <v>0</v>
      </c>
      <c r="P1190" s="26">
        <f t="shared" si="194"/>
        <v>0</v>
      </c>
      <c r="Q1190" s="26"/>
      <c r="R1190" s="28" t="s">
        <v>798</v>
      </c>
      <c r="S1190" s="24">
        <v>100</v>
      </c>
      <c r="T1190" s="371">
        <v>0</v>
      </c>
      <c r="U1190" s="371">
        <v>0</v>
      </c>
      <c r="V1190" s="371">
        <v>0</v>
      </c>
      <c r="W1190" s="21"/>
      <c r="X1190" s="25">
        <f t="shared" si="223"/>
        <v>0</v>
      </c>
      <c r="Y1190" s="26">
        <f t="shared" si="224"/>
        <v>0</v>
      </c>
      <c r="Z1190" s="428"/>
      <c r="AA1190" s="673"/>
      <c r="AB1190" s="672"/>
    </row>
    <row r="1191" spans="1:28" ht="13.15" customHeight="1" x14ac:dyDescent="0.2">
      <c r="A1191" s="265"/>
      <c r="B1191" s="405"/>
      <c r="C1191" s="448"/>
      <c r="D1191" s="266"/>
      <c r="E1191" s="266"/>
      <c r="F1191" s="182"/>
      <c r="G1191" s="24"/>
      <c r="H1191" s="241">
        <v>168</v>
      </c>
      <c r="I1191" s="22" t="s">
        <v>1346</v>
      </c>
      <c r="J1191" s="24">
        <v>100</v>
      </c>
      <c r="K1191" s="371">
        <v>0</v>
      </c>
      <c r="L1191" s="371">
        <v>0</v>
      </c>
      <c r="M1191" s="371">
        <v>0</v>
      </c>
      <c r="N1191" s="21"/>
      <c r="O1191" s="25">
        <f t="shared" si="193"/>
        <v>0</v>
      </c>
      <c r="P1191" s="26">
        <f t="shared" si="194"/>
        <v>0</v>
      </c>
      <c r="Q1191" s="26"/>
      <c r="R1191" s="28" t="s">
        <v>572</v>
      </c>
      <c r="S1191" s="24">
        <v>100</v>
      </c>
      <c r="T1191" s="371">
        <v>0</v>
      </c>
      <c r="U1191" s="371">
        <v>0</v>
      </c>
      <c r="V1191" s="371">
        <v>0</v>
      </c>
      <c r="W1191" s="21"/>
      <c r="X1191" s="25">
        <f t="shared" si="223"/>
        <v>0</v>
      </c>
      <c r="Y1191" s="26">
        <f t="shared" si="224"/>
        <v>0</v>
      </c>
      <c r="Z1191" s="428"/>
      <c r="AA1191" s="673"/>
      <c r="AB1191" s="672"/>
    </row>
    <row r="1192" spans="1:28" ht="13.15" customHeight="1" x14ac:dyDescent="0.2">
      <c r="A1192" s="265"/>
      <c r="B1192" s="405"/>
      <c r="C1192" s="448"/>
      <c r="D1192" s="266"/>
      <c r="E1192" s="266"/>
      <c r="F1192" s="182"/>
      <c r="G1192" s="24"/>
      <c r="H1192" s="241">
        <v>168</v>
      </c>
      <c r="I1192" s="22" t="s">
        <v>1200</v>
      </c>
      <c r="J1192" s="24">
        <v>100</v>
      </c>
      <c r="K1192" s="371">
        <v>0</v>
      </c>
      <c r="L1192" s="371">
        <v>0</v>
      </c>
      <c r="M1192" s="371">
        <v>0</v>
      </c>
      <c r="N1192" s="21"/>
      <c r="O1192" s="25">
        <f t="shared" si="193"/>
        <v>0</v>
      </c>
      <c r="P1192" s="26">
        <f t="shared" si="194"/>
        <v>0</v>
      </c>
      <c r="Q1192" s="26"/>
      <c r="R1192" s="28" t="s">
        <v>733</v>
      </c>
      <c r="S1192" s="24">
        <v>100</v>
      </c>
      <c r="T1192" s="371">
        <v>0</v>
      </c>
      <c r="U1192" s="371">
        <v>0</v>
      </c>
      <c r="V1192" s="371">
        <v>0</v>
      </c>
      <c r="W1192" s="21"/>
      <c r="X1192" s="25">
        <f t="shared" si="223"/>
        <v>0</v>
      </c>
      <c r="Y1192" s="26">
        <f t="shared" si="224"/>
        <v>0</v>
      </c>
      <c r="Z1192" s="428"/>
      <c r="AA1192" s="673"/>
      <c r="AB1192" s="672"/>
    </row>
    <row r="1193" spans="1:28" ht="13.15" customHeight="1" x14ac:dyDescent="0.2">
      <c r="A1193" s="265"/>
      <c r="B1193" s="405"/>
      <c r="C1193" s="448"/>
      <c r="D1193" s="266"/>
      <c r="E1193" s="266"/>
      <c r="F1193" s="182"/>
      <c r="G1193" s="24"/>
      <c r="H1193" s="241">
        <v>168</v>
      </c>
      <c r="I1193" s="22" t="s">
        <v>1347</v>
      </c>
      <c r="J1193" s="24">
        <v>100</v>
      </c>
      <c r="K1193" s="371">
        <v>0</v>
      </c>
      <c r="L1193" s="371">
        <v>0</v>
      </c>
      <c r="M1193" s="371">
        <v>0</v>
      </c>
      <c r="N1193" s="21"/>
      <c r="O1193" s="25">
        <f t="shared" si="193"/>
        <v>0</v>
      </c>
      <c r="P1193" s="26">
        <f t="shared" si="194"/>
        <v>0</v>
      </c>
      <c r="Q1193" s="26"/>
      <c r="R1193" s="28" t="s">
        <v>84</v>
      </c>
      <c r="S1193" s="24">
        <v>100</v>
      </c>
      <c r="T1193" s="371">
        <v>0</v>
      </c>
      <c r="U1193" s="371">
        <v>0</v>
      </c>
      <c r="V1193" s="371">
        <v>0</v>
      </c>
      <c r="W1193" s="21"/>
      <c r="X1193" s="25">
        <f t="shared" si="223"/>
        <v>0</v>
      </c>
      <c r="Y1193" s="26">
        <f t="shared" si="224"/>
        <v>0</v>
      </c>
      <c r="Z1193" s="428"/>
      <c r="AA1193" s="673"/>
      <c r="AB1193" s="672"/>
    </row>
    <row r="1194" spans="1:28" ht="13.15" customHeight="1" x14ac:dyDescent="0.2">
      <c r="A1194" s="265"/>
      <c r="B1194" s="405"/>
      <c r="C1194" s="448"/>
      <c r="D1194" s="266"/>
      <c r="E1194" s="266"/>
      <c r="F1194" s="182"/>
      <c r="G1194" s="24"/>
      <c r="H1194" s="241">
        <v>168</v>
      </c>
      <c r="I1194" s="22" t="s">
        <v>2078</v>
      </c>
      <c r="J1194" s="24">
        <v>100</v>
      </c>
      <c r="K1194" s="371">
        <v>0</v>
      </c>
      <c r="L1194" s="371">
        <v>0</v>
      </c>
      <c r="M1194" s="371">
        <v>0</v>
      </c>
      <c r="N1194" s="21"/>
      <c r="O1194" s="25">
        <f t="shared" ref="O1194:O1206" si="225">(K1194+L1194+M1194)/3</f>
        <v>0</v>
      </c>
      <c r="P1194" s="26">
        <f t="shared" si="194"/>
        <v>0</v>
      </c>
      <c r="Q1194" s="26"/>
      <c r="R1194" s="28" t="s">
        <v>1804</v>
      </c>
      <c r="S1194" s="24">
        <v>100</v>
      </c>
      <c r="T1194" s="371">
        <v>0</v>
      </c>
      <c r="U1194" s="371">
        <v>0</v>
      </c>
      <c r="V1194" s="371">
        <v>0</v>
      </c>
      <c r="W1194" s="21"/>
      <c r="X1194" s="25">
        <f t="shared" si="223"/>
        <v>0</v>
      </c>
      <c r="Y1194" s="26">
        <f t="shared" si="224"/>
        <v>0</v>
      </c>
      <c r="Z1194" s="428"/>
      <c r="AA1194" s="673"/>
      <c r="AB1194" s="672"/>
    </row>
    <row r="1195" spans="1:28" ht="13.15" customHeight="1" x14ac:dyDescent="0.2">
      <c r="A1195" s="265"/>
      <c r="B1195" s="405"/>
      <c r="C1195" s="448"/>
      <c r="D1195" s="266"/>
      <c r="E1195" s="266"/>
      <c r="F1195" s="182"/>
      <c r="G1195" s="24"/>
      <c r="H1195" s="241">
        <v>168</v>
      </c>
      <c r="I1195" s="23" t="s">
        <v>1041</v>
      </c>
      <c r="J1195" s="24">
        <v>100</v>
      </c>
      <c r="K1195" s="371">
        <v>0</v>
      </c>
      <c r="L1195" s="371">
        <v>0</v>
      </c>
      <c r="M1195" s="371">
        <v>0</v>
      </c>
      <c r="N1195" s="21"/>
      <c r="O1195" s="25">
        <f t="shared" si="225"/>
        <v>0</v>
      </c>
      <c r="P1195" s="26">
        <f>O1195/J1195/1.44</f>
        <v>0</v>
      </c>
      <c r="Q1195" s="26"/>
      <c r="R1195" s="28" t="s">
        <v>1805</v>
      </c>
      <c r="S1195" s="24">
        <v>100</v>
      </c>
      <c r="T1195" s="371">
        <v>0</v>
      </c>
      <c r="U1195" s="371">
        <v>0</v>
      </c>
      <c r="V1195" s="371">
        <v>0</v>
      </c>
      <c r="W1195" s="21"/>
      <c r="X1195" s="25">
        <f t="shared" si="223"/>
        <v>0</v>
      </c>
      <c r="Y1195" s="26">
        <f t="shared" si="224"/>
        <v>0</v>
      </c>
      <c r="Z1195" s="428"/>
      <c r="AA1195" s="673"/>
      <c r="AB1195" s="672"/>
    </row>
    <row r="1196" spans="1:28" ht="13.15" customHeight="1" x14ac:dyDescent="0.2">
      <c r="A1196" s="265"/>
      <c r="B1196" s="405"/>
      <c r="C1196" s="448"/>
      <c r="D1196" s="266"/>
      <c r="E1196" s="266"/>
      <c r="F1196" s="182"/>
      <c r="G1196" s="24"/>
      <c r="H1196" s="241">
        <v>168</v>
      </c>
      <c r="I1196" s="22" t="s">
        <v>1277</v>
      </c>
      <c r="J1196" s="24">
        <v>100</v>
      </c>
      <c r="K1196" s="371">
        <v>0</v>
      </c>
      <c r="L1196" s="371">
        <v>0</v>
      </c>
      <c r="M1196" s="371">
        <v>0</v>
      </c>
      <c r="N1196" s="21"/>
      <c r="O1196" s="25">
        <f t="shared" si="225"/>
        <v>0</v>
      </c>
      <c r="P1196" s="26">
        <f>O1196/J1196/1.44</f>
        <v>0</v>
      </c>
      <c r="Q1196" s="26"/>
      <c r="R1196" s="28" t="s">
        <v>1806</v>
      </c>
      <c r="S1196" s="24">
        <v>100</v>
      </c>
      <c r="T1196" s="371">
        <v>0</v>
      </c>
      <c r="U1196" s="371">
        <v>0</v>
      </c>
      <c r="V1196" s="371">
        <v>0</v>
      </c>
      <c r="W1196" s="21"/>
      <c r="X1196" s="25">
        <f t="shared" si="223"/>
        <v>0</v>
      </c>
      <c r="Y1196" s="26">
        <f t="shared" si="224"/>
        <v>0</v>
      </c>
      <c r="Z1196" s="428"/>
      <c r="AA1196" s="673"/>
      <c r="AB1196" s="672"/>
    </row>
    <row r="1197" spans="1:28" ht="13.15" customHeight="1" x14ac:dyDescent="0.2">
      <c r="A1197" s="265"/>
      <c r="B1197" s="405"/>
      <c r="C1197" s="448"/>
      <c r="D1197" s="266"/>
      <c r="E1197" s="266"/>
      <c r="F1197" s="182"/>
      <c r="G1197" s="24"/>
      <c r="H1197" s="241">
        <v>168</v>
      </c>
      <c r="I1197" s="23" t="s">
        <v>1040</v>
      </c>
      <c r="J1197" s="24">
        <v>100</v>
      </c>
      <c r="K1197" s="371">
        <v>0</v>
      </c>
      <c r="L1197" s="371">
        <v>0</v>
      </c>
      <c r="M1197" s="371">
        <v>0</v>
      </c>
      <c r="N1197" s="21"/>
      <c r="O1197" s="25">
        <f t="shared" si="225"/>
        <v>0</v>
      </c>
      <c r="P1197" s="26">
        <f>O1197/J1197/1.44</f>
        <v>0</v>
      </c>
      <c r="Q1197" s="26"/>
      <c r="R1197" s="28" t="s">
        <v>1807</v>
      </c>
      <c r="S1197" s="24">
        <v>100</v>
      </c>
      <c r="T1197" s="371">
        <v>0</v>
      </c>
      <c r="U1197" s="371">
        <v>0</v>
      </c>
      <c r="V1197" s="371">
        <v>0</v>
      </c>
      <c r="W1197" s="21"/>
      <c r="X1197" s="25">
        <f t="shared" si="223"/>
        <v>0</v>
      </c>
      <c r="Y1197" s="26">
        <f t="shared" si="224"/>
        <v>0</v>
      </c>
      <c r="Z1197" s="428"/>
      <c r="AA1197" s="673"/>
      <c r="AB1197" s="672"/>
    </row>
    <row r="1198" spans="1:28" ht="13.15" customHeight="1" x14ac:dyDescent="0.2">
      <c r="A1198" s="265"/>
      <c r="B1198" s="405"/>
      <c r="C1198" s="448"/>
      <c r="D1198" s="266"/>
      <c r="E1198" s="266"/>
      <c r="F1198" s="182"/>
      <c r="G1198" s="24"/>
      <c r="H1198" s="241">
        <v>168</v>
      </c>
      <c r="I1198" s="23" t="s">
        <v>1588</v>
      </c>
      <c r="J1198" s="24">
        <v>100</v>
      </c>
      <c r="K1198" s="371">
        <v>0</v>
      </c>
      <c r="L1198" s="371">
        <v>0</v>
      </c>
      <c r="M1198" s="371">
        <v>0</v>
      </c>
      <c r="N1198" s="21"/>
      <c r="O1198" s="25">
        <f t="shared" si="225"/>
        <v>0</v>
      </c>
      <c r="P1198" s="26">
        <f>O1198/J1198/1.44</f>
        <v>0</v>
      </c>
      <c r="Q1198" s="26"/>
      <c r="R1198" s="28" t="s">
        <v>854</v>
      </c>
      <c r="S1198" s="24">
        <v>100</v>
      </c>
      <c r="T1198" s="371">
        <v>0</v>
      </c>
      <c r="U1198" s="371">
        <v>0</v>
      </c>
      <c r="V1198" s="371">
        <v>0</v>
      </c>
      <c r="W1198" s="21"/>
      <c r="X1198" s="25">
        <f t="shared" si="223"/>
        <v>0</v>
      </c>
      <c r="Y1198" s="26">
        <f t="shared" si="224"/>
        <v>0</v>
      </c>
      <c r="Z1198" s="428"/>
      <c r="AA1198" s="673"/>
      <c r="AB1198" s="672"/>
    </row>
    <row r="1199" spans="1:28" ht="13.15" customHeight="1" x14ac:dyDescent="0.2">
      <c r="A1199" s="265"/>
      <c r="B1199" s="405"/>
      <c r="C1199" s="448"/>
      <c r="D1199" s="266"/>
      <c r="E1199" s="266"/>
      <c r="F1199" s="182"/>
      <c r="G1199" s="24"/>
      <c r="H1199" s="241">
        <v>168</v>
      </c>
      <c r="I1199" s="22" t="s">
        <v>1278</v>
      </c>
      <c r="J1199" s="24">
        <v>100</v>
      </c>
      <c r="K1199" s="371">
        <v>0</v>
      </c>
      <c r="L1199" s="371">
        <v>0</v>
      </c>
      <c r="M1199" s="371">
        <v>0</v>
      </c>
      <c r="N1199" s="21"/>
      <c r="O1199" s="25">
        <f t="shared" si="225"/>
        <v>0</v>
      </c>
      <c r="P1199" s="26">
        <f>O1199/J1199/1.44</f>
        <v>0</v>
      </c>
      <c r="Q1199" s="26"/>
      <c r="R1199" s="28"/>
      <c r="S1199" s="24">
        <v>100</v>
      </c>
      <c r="T1199" s="371">
        <v>0</v>
      </c>
      <c r="U1199" s="371">
        <v>0</v>
      </c>
      <c r="V1199" s="371">
        <v>0</v>
      </c>
      <c r="W1199" s="21"/>
      <c r="X1199" s="25">
        <f t="shared" si="223"/>
        <v>0</v>
      </c>
      <c r="Y1199" s="26">
        <f t="shared" si="224"/>
        <v>0</v>
      </c>
      <c r="Z1199" s="428"/>
      <c r="AA1199" s="673"/>
      <c r="AB1199" s="672"/>
    </row>
    <row r="1200" spans="1:28" ht="13.15" customHeight="1" x14ac:dyDescent="0.2">
      <c r="A1200" s="265"/>
      <c r="B1200" s="405"/>
      <c r="C1200" s="448"/>
      <c r="D1200" s="266"/>
      <c r="E1200" s="266"/>
      <c r="F1200" s="182"/>
      <c r="G1200" s="24"/>
      <c r="H1200" s="241">
        <v>168</v>
      </c>
      <c r="I1200" s="32" t="s">
        <v>855</v>
      </c>
      <c r="J1200" s="24">
        <v>100</v>
      </c>
      <c r="K1200" s="371">
        <v>0</v>
      </c>
      <c r="L1200" s="371">
        <v>0</v>
      </c>
      <c r="M1200" s="371">
        <v>0</v>
      </c>
      <c r="N1200" s="21"/>
      <c r="O1200" s="25">
        <f t="shared" si="225"/>
        <v>0</v>
      </c>
      <c r="P1200" s="26">
        <f t="shared" ref="P1200:P1206" si="226">O1200/J1200/1.44</f>
        <v>0</v>
      </c>
      <c r="Q1200" s="26"/>
      <c r="R1200" s="28" t="s">
        <v>2244</v>
      </c>
      <c r="S1200" s="24">
        <v>100</v>
      </c>
      <c r="T1200" s="371">
        <v>1.9047619047619047</v>
      </c>
      <c r="U1200" s="371">
        <v>10.5</v>
      </c>
      <c r="V1200" s="371">
        <v>5.25</v>
      </c>
      <c r="W1200" s="21"/>
      <c r="X1200" s="25">
        <f t="shared" si="223"/>
        <v>5.8849206349206353</v>
      </c>
      <c r="Y1200" s="26">
        <f t="shared" si="224"/>
        <v>4.0867504409171078E-2</v>
      </c>
      <c r="Z1200" s="428"/>
      <c r="AA1200" s="673"/>
      <c r="AB1200" s="672"/>
    </row>
    <row r="1201" spans="1:28" ht="13.15" customHeight="1" x14ac:dyDescent="0.2">
      <c r="A1201" s="265"/>
      <c r="B1201" s="405"/>
      <c r="C1201" s="448"/>
      <c r="D1201" s="266"/>
      <c r="E1201" s="266"/>
      <c r="F1201" s="182"/>
      <c r="G1201" s="24"/>
      <c r="H1201" s="241">
        <v>168</v>
      </c>
      <c r="I1201" s="32" t="s">
        <v>1513</v>
      </c>
      <c r="J1201" s="24">
        <v>100</v>
      </c>
      <c r="K1201" s="371">
        <v>0</v>
      </c>
      <c r="L1201" s="371">
        <v>0</v>
      </c>
      <c r="M1201" s="371">
        <v>0</v>
      </c>
      <c r="N1201" s="21"/>
      <c r="O1201" s="25">
        <f t="shared" si="225"/>
        <v>0</v>
      </c>
      <c r="P1201" s="26">
        <f t="shared" si="226"/>
        <v>0</v>
      </c>
      <c r="Q1201" s="26"/>
      <c r="R1201" s="28" t="s">
        <v>1042</v>
      </c>
      <c r="S1201" s="24">
        <v>100</v>
      </c>
      <c r="T1201" s="371">
        <v>8.5714285714285712</v>
      </c>
      <c r="U1201" s="371">
        <v>7.3500000000000005</v>
      </c>
      <c r="V1201" s="371">
        <v>14.700000000000001</v>
      </c>
      <c r="W1201" s="21"/>
      <c r="X1201" s="25">
        <f t="shared" si="223"/>
        <v>10.207142857142857</v>
      </c>
      <c r="Y1201" s="26">
        <f t="shared" si="224"/>
        <v>7.088293650793652E-2</v>
      </c>
      <c r="Z1201" s="428"/>
      <c r="AA1201" s="673"/>
      <c r="AB1201" s="672"/>
    </row>
    <row r="1202" spans="1:28" ht="13.15" customHeight="1" x14ac:dyDescent="0.2">
      <c r="A1202" s="265"/>
      <c r="B1202" s="405"/>
      <c r="C1202" s="448"/>
      <c r="D1202" s="266"/>
      <c r="E1202" s="266"/>
      <c r="F1202" s="182"/>
      <c r="G1202" s="24"/>
      <c r="H1202" s="241">
        <v>168</v>
      </c>
      <c r="I1202" s="32" t="s">
        <v>1514</v>
      </c>
      <c r="J1202" s="24">
        <v>100</v>
      </c>
      <c r="K1202" s="371">
        <v>0</v>
      </c>
      <c r="L1202" s="371">
        <v>0</v>
      </c>
      <c r="M1202" s="371">
        <v>0</v>
      </c>
      <c r="N1202" s="21"/>
      <c r="O1202" s="25">
        <f t="shared" si="225"/>
        <v>0</v>
      </c>
      <c r="P1202" s="26">
        <f t="shared" si="226"/>
        <v>0</v>
      </c>
      <c r="Q1202" s="26"/>
      <c r="R1202" s="28" t="s">
        <v>2245</v>
      </c>
      <c r="S1202" s="24">
        <v>100</v>
      </c>
      <c r="T1202" s="371">
        <v>20.952380952380953</v>
      </c>
      <c r="U1202" s="371">
        <v>18.900000000000002</v>
      </c>
      <c r="V1202" s="371">
        <v>32.550000000000004</v>
      </c>
      <c r="W1202" s="21"/>
      <c r="X1202" s="25">
        <f t="shared" si="223"/>
        <v>24.134126984126983</v>
      </c>
      <c r="Y1202" s="26">
        <f t="shared" si="224"/>
        <v>0.16759810405643738</v>
      </c>
      <c r="Z1202" s="428"/>
      <c r="AA1202" s="673"/>
      <c r="AB1202" s="672"/>
    </row>
    <row r="1203" spans="1:28" ht="13.15" customHeight="1" x14ac:dyDescent="0.2">
      <c r="A1203" s="265"/>
      <c r="B1203" s="405"/>
      <c r="C1203" s="448"/>
      <c r="D1203" s="266"/>
      <c r="E1203" s="266"/>
      <c r="F1203" s="182"/>
      <c r="G1203" s="24"/>
      <c r="H1203" s="241">
        <v>168</v>
      </c>
      <c r="I1203" s="32" t="s">
        <v>639</v>
      </c>
      <c r="J1203" s="24">
        <v>100</v>
      </c>
      <c r="K1203" s="371">
        <v>0</v>
      </c>
      <c r="L1203" s="371">
        <v>0</v>
      </c>
      <c r="M1203" s="371">
        <v>0</v>
      </c>
      <c r="N1203" s="21"/>
      <c r="O1203" s="25">
        <f t="shared" si="225"/>
        <v>0</v>
      </c>
      <c r="P1203" s="26">
        <f t="shared" si="226"/>
        <v>0</v>
      </c>
      <c r="Q1203" s="26"/>
      <c r="R1203" s="28" t="s">
        <v>2079</v>
      </c>
      <c r="S1203" s="24">
        <v>100</v>
      </c>
      <c r="T1203" s="371">
        <v>19.047619047619047</v>
      </c>
      <c r="U1203" s="371">
        <v>52.5</v>
      </c>
      <c r="V1203" s="371">
        <v>48.300000000000004</v>
      </c>
      <c r="W1203" s="21"/>
      <c r="X1203" s="25">
        <f t="shared" si="223"/>
        <v>39.949206349206349</v>
      </c>
      <c r="Y1203" s="26">
        <f t="shared" si="224"/>
        <v>0.27742504409171076</v>
      </c>
      <c r="Z1203" s="428"/>
      <c r="AA1203" s="673"/>
      <c r="AB1203" s="672"/>
    </row>
    <row r="1204" spans="1:28" ht="13.15" customHeight="1" x14ac:dyDescent="0.2">
      <c r="A1204" s="265"/>
      <c r="B1204" s="405"/>
      <c r="C1204" s="448"/>
      <c r="D1204" s="266"/>
      <c r="E1204" s="266"/>
      <c r="F1204" s="182"/>
      <c r="G1204" s="24"/>
      <c r="H1204" s="241">
        <v>168</v>
      </c>
      <c r="I1204" s="32" t="s">
        <v>2976</v>
      </c>
      <c r="J1204" s="24">
        <v>100</v>
      </c>
      <c r="K1204" s="371">
        <v>7.3500000000000005</v>
      </c>
      <c r="L1204" s="371">
        <v>5.7142857142857144</v>
      </c>
      <c r="M1204" s="371">
        <v>24.150000000000002</v>
      </c>
      <c r="N1204" s="21"/>
      <c r="O1204" s="25">
        <f t="shared" si="225"/>
        <v>12.404761904761905</v>
      </c>
      <c r="P1204" s="26">
        <f t="shared" si="226"/>
        <v>8.6144179894179898E-2</v>
      </c>
      <c r="Q1204" s="26"/>
      <c r="R1204" s="28" t="s">
        <v>2975</v>
      </c>
      <c r="S1204" s="24">
        <v>100</v>
      </c>
      <c r="T1204" s="371">
        <v>3.8095238095238093</v>
      </c>
      <c r="U1204" s="371">
        <v>10.5</v>
      </c>
      <c r="V1204" s="371">
        <v>2.1</v>
      </c>
      <c r="W1204" s="21"/>
      <c r="X1204" s="25">
        <f t="shared" si="223"/>
        <v>5.4698412698412708</v>
      </c>
      <c r="Y1204" s="26">
        <f t="shared" si="224"/>
        <v>3.7985008818342166E-2</v>
      </c>
      <c r="Z1204" s="428"/>
      <c r="AA1204" s="673"/>
      <c r="AB1204" s="672"/>
    </row>
    <row r="1205" spans="1:28" ht="13.15" customHeight="1" x14ac:dyDescent="0.2">
      <c r="A1205" s="265"/>
      <c r="B1205" s="405"/>
      <c r="C1205" s="448"/>
      <c r="D1205" s="266"/>
      <c r="E1205" s="266"/>
      <c r="F1205" s="182"/>
      <c r="G1205" s="24"/>
      <c r="H1205" s="241">
        <v>168</v>
      </c>
      <c r="I1205" s="32" t="s">
        <v>640</v>
      </c>
      <c r="J1205" s="24">
        <v>100</v>
      </c>
      <c r="K1205" s="371">
        <v>0</v>
      </c>
      <c r="L1205" s="371">
        <v>0</v>
      </c>
      <c r="M1205" s="371">
        <v>0</v>
      </c>
      <c r="N1205" s="21"/>
      <c r="O1205" s="25">
        <f t="shared" si="225"/>
        <v>0</v>
      </c>
      <c r="P1205" s="26">
        <f t="shared" si="226"/>
        <v>0</v>
      </c>
      <c r="Q1205" s="26"/>
      <c r="R1205" s="28" t="s">
        <v>1564</v>
      </c>
      <c r="S1205" s="24">
        <v>100</v>
      </c>
      <c r="T1205" s="371">
        <v>0</v>
      </c>
      <c r="U1205" s="371">
        <v>0</v>
      </c>
      <c r="V1205" s="371">
        <v>0</v>
      </c>
      <c r="W1205" s="21"/>
      <c r="X1205" s="25">
        <f t="shared" si="223"/>
        <v>0</v>
      </c>
      <c r="Y1205" s="26">
        <f t="shared" si="224"/>
        <v>0</v>
      </c>
      <c r="Z1205" s="428"/>
      <c r="AA1205" s="673"/>
      <c r="AB1205" s="672"/>
    </row>
    <row r="1206" spans="1:28" ht="13.9" customHeight="1" thickBot="1" x14ac:dyDescent="0.25">
      <c r="A1206" s="267"/>
      <c r="B1206" s="406"/>
      <c r="C1206" s="449"/>
      <c r="D1206" s="268"/>
      <c r="E1206" s="269"/>
      <c r="F1206" s="184"/>
      <c r="G1206" s="70"/>
      <c r="H1206" s="242">
        <v>168</v>
      </c>
      <c r="I1206" s="107" t="s">
        <v>641</v>
      </c>
      <c r="J1206" s="70">
        <v>100</v>
      </c>
      <c r="K1206" s="559">
        <v>0</v>
      </c>
      <c r="L1206" s="559">
        <v>0</v>
      </c>
      <c r="M1206" s="559">
        <v>0</v>
      </c>
      <c r="N1206" s="72"/>
      <c r="O1206" s="73">
        <f t="shared" si="225"/>
        <v>0</v>
      </c>
      <c r="P1206" s="74">
        <f t="shared" si="226"/>
        <v>0</v>
      </c>
      <c r="Q1206" s="74"/>
      <c r="R1206" s="75"/>
      <c r="S1206" s="70"/>
      <c r="T1206" s="559"/>
      <c r="U1206" s="559"/>
      <c r="V1206" s="559"/>
      <c r="W1206" s="72"/>
      <c r="X1206" s="73"/>
      <c r="Y1206" s="74"/>
      <c r="Z1206" s="646"/>
      <c r="AA1206" s="676"/>
      <c r="AB1206" s="674"/>
    </row>
    <row r="1207" spans="1:28" s="7" customFormat="1" ht="13.9" customHeight="1" x14ac:dyDescent="0.2">
      <c r="A1207" s="260">
        <v>43047</v>
      </c>
      <c r="B1207" s="403">
        <v>0.80902777777777779</v>
      </c>
      <c r="C1207" s="454">
        <v>0</v>
      </c>
      <c r="D1207" s="263">
        <f>(MAX(K1207:M1207))/J1207/1.44</f>
        <v>0.71458333333333335</v>
      </c>
      <c r="E1207" s="264"/>
      <c r="F1207" s="181" t="s">
        <v>569</v>
      </c>
      <c r="G1207" s="69" t="s">
        <v>3126</v>
      </c>
      <c r="H1207" s="240">
        <v>169</v>
      </c>
      <c r="I1207" s="35" t="s">
        <v>685</v>
      </c>
      <c r="J1207" s="34">
        <v>250</v>
      </c>
      <c r="K1207" s="367">
        <v>194.25</v>
      </c>
      <c r="L1207" s="367">
        <v>159.04761904761904</v>
      </c>
      <c r="M1207" s="367">
        <v>257.25</v>
      </c>
      <c r="N1207" s="36" t="s">
        <v>3822</v>
      </c>
      <c r="O1207" s="37">
        <f t="shared" si="193"/>
        <v>203.51587301587301</v>
      </c>
      <c r="P1207" s="38">
        <f t="shared" si="194"/>
        <v>0.56532186948853613</v>
      </c>
      <c r="Q1207" s="77"/>
      <c r="R1207" s="40"/>
      <c r="S1207" s="81"/>
      <c r="T1207" s="367"/>
      <c r="U1207" s="367"/>
      <c r="V1207" s="367"/>
      <c r="W1207" s="36"/>
      <c r="X1207" s="37"/>
      <c r="Y1207" s="38"/>
      <c r="Z1207" s="645"/>
      <c r="AA1207" s="672">
        <f>P1207+Y1207</f>
        <v>0.56532186948853613</v>
      </c>
      <c r="AB1207" s="672">
        <f t="shared" si="220"/>
        <v>72.26523919753086</v>
      </c>
    </row>
    <row r="1208" spans="1:28" ht="13.15" customHeight="1" x14ac:dyDescent="0.2">
      <c r="A1208" s="265"/>
      <c r="B1208" s="405"/>
      <c r="C1208" s="448"/>
      <c r="D1208" s="266"/>
      <c r="E1208" s="266"/>
      <c r="F1208" s="182"/>
      <c r="G1208" s="24"/>
      <c r="H1208" s="241">
        <v>169</v>
      </c>
      <c r="I1208" s="22" t="s">
        <v>634</v>
      </c>
      <c r="J1208" s="24">
        <v>250</v>
      </c>
      <c r="K1208" s="371">
        <v>0</v>
      </c>
      <c r="L1208" s="371">
        <v>0</v>
      </c>
      <c r="M1208" s="371">
        <v>0</v>
      </c>
      <c r="N1208" s="21"/>
      <c r="O1208" s="25">
        <f t="shared" ref="O1208:O1216" si="227">(K1208+L1208+M1208)/3</f>
        <v>0</v>
      </c>
      <c r="P1208" s="26">
        <f t="shared" ref="P1208:P1216" si="228">O1208/J1208/1.44</f>
        <v>0</v>
      </c>
      <c r="Q1208" s="26"/>
      <c r="R1208" s="28"/>
      <c r="S1208" s="30"/>
      <c r="T1208" s="371"/>
      <c r="U1208" s="371"/>
      <c r="V1208" s="371"/>
      <c r="W1208" s="21"/>
      <c r="X1208" s="25"/>
      <c r="Y1208" s="26"/>
      <c r="Z1208" s="428"/>
      <c r="AA1208" s="673"/>
      <c r="AB1208" s="672"/>
    </row>
    <row r="1209" spans="1:28" ht="13.15" customHeight="1" x14ac:dyDescent="0.2">
      <c r="A1209" s="265"/>
      <c r="B1209" s="405"/>
      <c r="C1209" s="448"/>
      <c r="D1209" s="266"/>
      <c r="E1209" s="266"/>
      <c r="F1209" s="182"/>
      <c r="G1209" s="24"/>
      <c r="H1209" s="241">
        <v>169</v>
      </c>
      <c r="I1209" s="22" t="s">
        <v>635</v>
      </c>
      <c r="J1209" s="24">
        <v>250</v>
      </c>
      <c r="K1209" s="371">
        <v>0</v>
      </c>
      <c r="L1209" s="371">
        <v>0</v>
      </c>
      <c r="M1209" s="371">
        <v>0</v>
      </c>
      <c r="N1209" s="21"/>
      <c r="O1209" s="25">
        <f t="shared" si="227"/>
        <v>0</v>
      </c>
      <c r="P1209" s="26">
        <f t="shared" si="228"/>
        <v>0</v>
      </c>
      <c r="Q1209" s="26"/>
      <c r="R1209" s="28"/>
      <c r="S1209" s="30"/>
      <c r="T1209" s="371"/>
      <c r="U1209" s="371"/>
      <c r="V1209" s="371"/>
      <c r="W1209" s="21"/>
      <c r="X1209" s="25"/>
      <c r="Y1209" s="26"/>
      <c r="Z1209" s="428"/>
      <c r="AA1209" s="673"/>
      <c r="AB1209" s="672"/>
    </row>
    <row r="1210" spans="1:28" ht="13.15" customHeight="1" x14ac:dyDescent="0.2">
      <c r="A1210" s="265"/>
      <c r="B1210" s="405"/>
      <c r="C1210" s="448"/>
      <c r="D1210" s="266"/>
      <c r="E1210" s="266"/>
      <c r="F1210" s="182"/>
      <c r="G1210" s="24"/>
      <c r="H1210" s="241">
        <v>169</v>
      </c>
      <c r="I1210" s="22" t="s">
        <v>3260</v>
      </c>
      <c r="J1210" s="24">
        <v>250</v>
      </c>
      <c r="K1210" s="371">
        <v>21</v>
      </c>
      <c r="L1210" s="371">
        <v>24.761904761904759</v>
      </c>
      <c r="M1210" s="371">
        <v>19.95</v>
      </c>
      <c r="N1210" s="21"/>
      <c r="O1210" s="25">
        <f t="shared" si="227"/>
        <v>21.903968253968255</v>
      </c>
      <c r="P1210" s="26">
        <f t="shared" si="228"/>
        <v>6.0844356261022935E-2</v>
      </c>
      <c r="Q1210" s="26"/>
      <c r="R1210" s="28"/>
      <c r="S1210" s="30"/>
      <c r="T1210" s="371"/>
      <c r="U1210" s="371"/>
      <c r="V1210" s="371"/>
      <c r="W1210" s="21"/>
      <c r="X1210" s="25"/>
      <c r="Y1210" s="26"/>
      <c r="Z1210" s="428"/>
      <c r="AA1210" s="673"/>
      <c r="AB1210" s="672"/>
    </row>
    <row r="1211" spans="1:28" ht="13.15" customHeight="1" x14ac:dyDescent="0.2">
      <c r="A1211" s="265"/>
      <c r="B1211" s="405"/>
      <c r="C1211" s="448"/>
      <c r="D1211" s="266"/>
      <c r="E1211" s="266"/>
      <c r="F1211" s="182"/>
      <c r="G1211" s="24"/>
      <c r="H1211" s="241">
        <v>169</v>
      </c>
      <c r="I1211" s="22" t="s">
        <v>3261</v>
      </c>
      <c r="J1211" s="24">
        <v>250</v>
      </c>
      <c r="K1211" s="371">
        <v>16.8</v>
      </c>
      <c r="L1211" s="371">
        <v>22.857142857142858</v>
      </c>
      <c r="M1211" s="371">
        <v>52.5</v>
      </c>
      <c r="N1211" s="21"/>
      <c r="O1211" s="25">
        <f t="shared" si="227"/>
        <v>30.719047619047618</v>
      </c>
      <c r="P1211" s="26">
        <f t="shared" si="228"/>
        <v>8.5330687830687826E-2</v>
      </c>
      <c r="Q1211" s="26"/>
      <c r="R1211" s="28"/>
      <c r="S1211" s="30"/>
      <c r="T1211" s="371"/>
      <c r="U1211" s="371"/>
      <c r="V1211" s="371"/>
      <c r="W1211" s="21"/>
      <c r="X1211" s="25"/>
      <c r="Y1211" s="26"/>
      <c r="Z1211" s="428"/>
      <c r="AA1211" s="673"/>
      <c r="AB1211" s="672"/>
    </row>
    <row r="1212" spans="1:28" ht="13.15" customHeight="1" x14ac:dyDescent="0.2">
      <c r="A1212" s="265"/>
      <c r="B1212" s="405"/>
      <c r="C1212" s="448"/>
      <c r="D1212" s="266"/>
      <c r="E1212" s="266"/>
      <c r="F1212" s="182"/>
      <c r="G1212" s="24"/>
      <c r="H1212" s="241">
        <v>169</v>
      </c>
      <c r="I1212" s="23" t="s">
        <v>636</v>
      </c>
      <c r="J1212" s="24">
        <v>250</v>
      </c>
      <c r="K1212" s="371">
        <v>0</v>
      </c>
      <c r="L1212" s="371">
        <v>0</v>
      </c>
      <c r="M1212" s="371">
        <v>17.850000000000001</v>
      </c>
      <c r="N1212" s="21"/>
      <c r="O1212" s="25">
        <f t="shared" si="227"/>
        <v>5.95</v>
      </c>
      <c r="P1212" s="26">
        <f t="shared" si="228"/>
        <v>1.652777777777778E-2</v>
      </c>
      <c r="Q1212" s="26"/>
      <c r="R1212" s="28"/>
      <c r="S1212" s="30"/>
      <c r="T1212" s="371"/>
      <c r="U1212" s="371"/>
      <c r="V1212" s="371"/>
      <c r="W1212" s="21"/>
      <c r="X1212" s="25"/>
      <c r="Y1212" s="26"/>
      <c r="Z1212" s="428"/>
      <c r="AA1212" s="673"/>
      <c r="AB1212" s="672"/>
    </row>
    <row r="1213" spans="1:28" ht="13.15" customHeight="1" x14ac:dyDescent="0.2">
      <c r="A1213" s="265"/>
      <c r="B1213" s="405"/>
      <c r="C1213" s="448"/>
      <c r="D1213" s="266"/>
      <c r="E1213" s="266"/>
      <c r="F1213" s="182"/>
      <c r="G1213" s="24"/>
      <c r="H1213" s="241">
        <v>169</v>
      </c>
      <c r="I1213" s="22" t="s">
        <v>2809</v>
      </c>
      <c r="J1213" s="24">
        <v>250</v>
      </c>
      <c r="K1213" s="371">
        <v>78.75</v>
      </c>
      <c r="L1213" s="371">
        <v>45.714285714285715</v>
      </c>
      <c r="M1213" s="371">
        <v>44.1</v>
      </c>
      <c r="N1213" s="21"/>
      <c r="O1213" s="25">
        <f t="shared" si="227"/>
        <v>56.188095238095237</v>
      </c>
      <c r="P1213" s="26">
        <f t="shared" si="228"/>
        <v>0.15607804232804234</v>
      </c>
      <c r="Q1213" s="26"/>
      <c r="R1213" s="28"/>
      <c r="S1213" s="30"/>
      <c r="T1213" s="371"/>
      <c r="U1213" s="371"/>
      <c r="V1213" s="371"/>
      <c r="W1213" s="21"/>
      <c r="X1213" s="25"/>
      <c r="Y1213" s="26"/>
      <c r="Z1213" s="428"/>
      <c r="AA1213" s="673"/>
      <c r="AB1213" s="672"/>
    </row>
    <row r="1214" spans="1:28" ht="13.15" customHeight="1" x14ac:dyDescent="0.2">
      <c r="A1214" s="265"/>
      <c r="B1214" s="405"/>
      <c r="C1214" s="448"/>
      <c r="D1214" s="266"/>
      <c r="E1214" s="266"/>
      <c r="F1214" s="182"/>
      <c r="G1214" s="24"/>
      <c r="H1214" s="241">
        <v>169</v>
      </c>
      <c r="I1214" s="22" t="s">
        <v>1162</v>
      </c>
      <c r="J1214" s="24">
        <v>250</v>
      </c>
      <c r="K1214" s="371">
        <v>31.5</v>
      </c>
      <c r="L1214" s="371">
        <v>0</v>
      </c>
      <c r="M1214" s="371">
        <v>11.55</v>
      </c>
      <c r="N1214" s="21"/>
      <c r="O1214" s="25">
        <f t="shared" si="227"/>
        <v>14.35</v>
      </c>
      <c r="P1214" s="26">
        <f t="shared" si="228"/>
        <v>3.9861111111111111E-2</v>
      </c>
      <c r="Q1214" s="26"/>
      <c r="R1214" s="28"/>
      <c r="S1214" s="30"/>
      <c r="T1214" s="371"/>
      <c r="U1214" s="371"/>
      <c r="V1214" s="371"/>
      <c r="W1214" s="21"/>
      <c r="X1214" s="25"/>
      <c r="Y1214" s="26"/>
      <c r="Z1214" s="428"/>
      <c r="AA1214" s="673"/>
      <c r="AB1214" s="672"/>
    </row>
    <row r="1215" spans="1:28" ht="13.15" customHeight="1" x14ac:dyDescent="0.2">
      <c r="A1215" s="265"/>
      <c r="B1215" s="405"/>
      <c r="C1215" s="448"/>
      <c r="D1215" s="266"/>
      <c r="E1215" s="266"/>
      <c r="F1215" s="182"/>
      <c r="G1215" s="24"/>
      <c r="H1215" s="241">
        <v>169</v>
      </c>
      <c r="I1215" s="22" t="s">
        <v>3262</v>
      </c>
      <c r="J1215" s="24">
        <v>250</v>
      </c>
      <c r="K1215" s="371">
        <v>29.400000000000002</v>
      </c>
      <c r="L1215" s="371">
        <v>53.333333333333329</v>
      </c>
      <c r="M1215" s="371">
        <v>51.45</v>
      </c>
      <c r="N1215" s="21"/>
      <c r="O1215" s="25">
        <f t="shared" si="227"/>
        <v>44.727777777777781</v>
      </c>
      <c r="P1215" s="26">
        <f t="shared" si="228"/>
        <v>0.12424382716049384</v>
      </c>
      <c r="Q1215" s="26"/>
      <c r="R1215" s="28"/>
      <c r="S1215" s="30"/>
      <c r="T1215" s="371"/>
      <c r="U1215" s="371"/>
      <c r="V1215" s="371"/>
      <c r="W1215" s="21"/>
      <c r="X1215" s="25"/>
      <c r="Y1215" s="26"/>
      <c r="Z1215" s="428"/>
      <c r="AA1215" s="673"/>
      <c r="AB1215" s="672"/>
    </row>
    <row r="1216" spans="1:28" ht="13.9" customHeight="1" thickBot="1" x14ac:dyDescent="0.25">
      <c r="A1216" s="267"/>
      <c r="B1216" s="406"/>
      <c r="C1216" s="449"/>
      <c r="D1216" s="268"/>
      <c r="E1216" s="269"/>
      <c r="F1216" s="184"/>
      <c r="G1216" s="70"/>
      <c r="H1216" s="242">
        <v>169</v>
      </c>
      <c r="I1216" s="76" t="s">
        <v>3263</v>
      </c>
      <c r="J1216" s="70">
        <v>250</v>
      </c>
      <c r="K1216" s="559">
        <v>32.550000000000004</v>
      </c>
      <c r="L1216" s="559">
        <v>13.333333333333332</v>
      </c>
      <c r="M1216" s="559">
        <v>47.25</v>
      </c>
      <c r="N1216" s="72"/>
      <c r="O1216" s="73">
        <f t="shared" si="227"/>
        <v>31.044444444444448</v>
      </c>
      <c r="P1216" s="74">
        <f t="shared" si="228"/>
        <v>8.6234567901234585E-2</v>
      </c>
      <c r="Q1216" s="74"/>
      <c r="R1216" s="75"/>
      <c r="S1216" s="78"/>
      <c r="T1216" s="559"/>
      <c r="U1216" s="559"/>
      <c r="V1216" s="559"/>
      <c r="W1216" s="72"/>
      <c r="X1216" s="73"/>
      <c r="Y1216" s="74"/>
      <c r="Z1216" s="646"/>
      <c r="AA1216" s="673"/>
      <c r="AB1216" s="672"/>
    </row>
    <row r="1217" spans="1:28" s="7" customFormat="1" ht="13.9" customHeight="1" x14ac:dyDescent="0.2">
      <c r="A1217" s="260">
        <v>43047</v>
      </c>
      <c r="B1217" s="403">
        <v>0.82291666666666663</v>
      </c>
      <c r="C1217" s="454">
        <v>0</v>
      </c>
      <c r="D1217" s="263">
        <f>(MAX(K1217:M1217))/J1217/1.44</f>
        <v>0.87208333333333343</v>
      </c>
      <c r="E1217" s="264"/>
      <c r="F1217" s="181" t="s">
        <v>569</v>
      </c>
      <c r="G1217" s="69" t="s">
        <v>3126</v>
      </c>
      <c r="H1217" s="240">
        <v>170</v>
      </c>
      <c r="I1217" s="35" t="s">
        <v>685</v>
      </c>
      <c r="J1217" s="34">
        <v>250</v>
      </c>
      <c r="K1217" s="367">
        <v>256.2</v>
      </c>
      <c r="L1217" s="367">
        <v>201.9047619047619</v>
      </c>
      <c r="M1217" s="367">
        <v>313.95</v>
      </c>
      <c r="N1217" s="36" t="s">
        <v>4342</v>
      </c>
      <c r="O1217" s="37">
        <f t="shared" si="193"/>
        <v>257.35158730158724</v>
      </c>
      <c r="P1217" s="38">
        <f t="shared" si="194"/>
        <v>0.71486552028218686</v>
      </c>
      <c r="Q1217" s="77"/>
      <c r="R1217" s="40"/>
      <c r="S1217" s="81"/>
      <c r="T1217" s="367"/>
      <c r="U1217" s="367"/>
      <c r="V1217" s="367"/>
      <c r="W1217" s="36"/>
      <c r="X1217" s="37"/>
      <c r="Y1217" s="38"/>
      <c r="Z1217" s="645"/>
      <c r="AA1217" s="671">
        <f>P1217+Y1217</f>
        <v>0.71486552028218686</v>
      </c>
      <c r="AB1217" s="671">
        <f t="shared" si="220"/>
        <v>47.40360725308642</v>
      </c>
    </row>
    <row r="1218" spans="1:28" ht="13.15" customHeight="1" x14ac:dyDescent="0.2">
      <c r="A1218" s="265"/>
      <c r="B1218" s="405"/>
      <c r="C1218" s="448"/>
      <c r="D1218" s="266"/>
      <c r="E1218" s="266"/>
      <c r="F1218" s="182"/>
      <c r="G1218" s="24"/>
      <c r="H1218" s="241">
        <v>170</v>
      </c>
      <c r="I1218" s="22" t="s">
        <v>885</v>
      </c>
      <c r="J1218" s="24">
        <v>250</v>
      </c>
      <c r="K1218" s="371">
        <v>55.650000000000006</v>
      </c>
      <c r="L1218" s="371">
        <v>55.238095238095234</v>
      </c>
      <c r="M1218" s="371">
        <v>108.15</v>
      </c>
      <c r="N1218" s="21"/>
      <c r="O1218" s="25">
        <f t="shared" ref="O1218:O1226" si="229">(K1218+L1218+M1218)/3</f>
        <v>73.012698412698413</v>
      </c>
      <c r="P1218" s="26">
        <f t="shared" ref="P1218:P1226" si="230">O1218/J1218/1.44</f>
        <v>0.20281305114638451</v>
      </c>
      <c r="Q1218" s="26"/>
      <c r="R1218" s="28"/>
      <c r="S1218" s="30"/>
      <c r="T1218" s="371"/>
      <c r="U1218" s="371"/>
      <c r="V1218" s="371"/>
      <c r="W1218" s="21"/>
      <c r="X1218" s="25"/>
      <c r="Y1218" s="26"/>
      <c r="Z1218" s="428"/>
      <c r="AA1218" s="673"/>
      <c r="AB1218" s="672"/>
    </row>
    <row r="1219" spans="1:28" ht="13.15" customHeight="1" x14ac:dyDescent="0.2">
      <c r="A1219" s="265"/>
      <c r="B1219" s="405"/>
      <c r="C1219" s="448"/>
      <c r="D1219" s="266"/>
      <c r="E1219" s="266"/>
      <c r="F1219" s="182"/>
      <c r="G1219" s="24"/>
      <c r="H1219" s="241">
        <v>170</v>
      </c>
      <c r="I1219" s="22" t="s">
        <v>3690</v>
      </c>
      <c r="J1219" s="24">
        <v>250</v>
      </c>
      <c r="K1219" s="371">
        <v>47.25</v>
      </c>
      <c r="L1219" s="371">
        <v>40</v>
      </c>
      <c r="M1219" s="371">
        <v>58.800000000000004</v>
      </c>
      <c r="N1219" s="21"/>
      <c r="O1219" s="25">
        <f t="shared" si="229"/>
        <v>48.683333333333337</v>
      </c>
      <c r="P1219" s="26">
        <f t="shared" si="230"/>
        <v>0.13523148148148148</v>
      </c>
      <c r="Q1219" s="26"/>
      <c r="R1219" s="28"/>
      <c r="S1219" s="30"/>
      <c r="T1219" s="371"/>
      <c r="U1219" s="371"/>
      <c r="V1219" s="371"/>
      <c r="W1219" s="21"/>
      <c r="X1219" s="25"/>
      <c r="Y1219" s="26"/>
      <c r="Z1219" s="428"/>
      <c r="AA1219" s="673"/>
      <c r="AB1219" s="672"/>
    </row>
    <row r="1220" spans="1:28" ht="13.15" customHeight="1" x14ac:dyDescent="0.2">
      <c r="A1220" s="265"/>
      <c r="B1220" s="405"/>
      <c r="C1220" s="448"/>
      <c r="D1220" s="266"/>
      <c r="E1220" s="266"/>
      <c r="F1220" s="182"/>
      <c r="G1220" s="24"/>
      <c r="H1220" s="241">
        <v>170</v>
      </c>
      <c r="I1220" s="22" t="s">
        <v>3691</v>
      </c>
      <c r="J1220" s="24">
        <v>250</v>
      </c>
      <c r="K1220" s="371">
        <v>0</v>
      </c>
      <c r="L1220" s="371">
        <v>0</v>
      </c>
      <c r="M1220" s="371">
        <v>0</v>
      </c>
      <c r="N1220" s="21"/>
      <c r="O1220" s="25">
        <f t="shared" si="229"/>
        <v>0</v>
      </c>
      <c r="P1220" s="26">
        <f t="shared" si="230"/>
        <v>0</v>
      </c>
      <c r="Q1220" s="26"/>
      <c r="R1220" s="28"/>
      <c r="S1220" s="30"/>
      <c r="T1220" s="371"/>
      <c r="U1220" s="371"/>
      <c r="V1220" s="371"/>
      <c r="W1220" s="21"/>
      <c r="X1220" s="25"/>
      <c r="Y1220" s="26"/>
      <c r="Z1220" s="428"/>
      <c r="AA1220" s="673"/>
      <c r="AB1220" s="672"/>
    </row>
    <row r="1221" spans="1:28" ht="13.15" customHeight="1" x14ac:dyDescent="0.2">
      <c r="A1221" s="265"/>
      <c r="B1221" s="405"/>
      <c r="C1221" s="448"/>
      <c r="D1221" s="266"/>
      <c r="E1221" s="266"/>
      <c r="F1221" s="182"/>
      <c r="G1221" s="24"/>
      <c r="H1221" s="241">
        <v>170</v>
      </c>
      <c r="I1221" s="22" t="s">
        <v>240</v>
      </c>
      <c r="J1221" s="24">
        <v>250</v>
      </c>
      <c r="K1221" s="371">
        <v>7.3500000000000005</v>
      </c>
      <c r="L1221" s="371">
        <v>15.238095238095237</v>
      </c>
      <c r="M1221" s="371">
        <v>7.3500000000000005</v>
      </c>
      <c r="N1221" s="21"/>
      <c r="O1221" s="25">
        <f t="shared" si="229"/>
        <v>9.9793650793650794</v>
      </c>
      <c r="P1221" s="26">
        <f t="shared" si="230"/>
        <v>2.7720458553791887E-2</v>
      </c>
      <c r="Q1221" s="26"/>
      <c r="R1221" s="28"/>
      <c r="S1221" s="30"/>
      <c r="T1221" s="371"/>
      <c r="U1221" s="371"/>
      <c r="V1221" s="371"/>
      <c r="W1221" s="21"/>
      <c r="X1221" s="25"/>
      <c r="Y1221" s="26"/>
      <c r="Z1221" s="428"/>
      <c r="AA1221" s="673"/>
      <c r="AB1221" s="672"/>
    </row>
    <row r="1222" spans="1:28" ht="13.15" customHeight="1" x14ac:dyDescent="0.2">
      <c r="A1222" s="265"/>
      <c r="B1222" s="405"/>
      <c r="C1222" s="448"/>
      <c r="D1222" s="266"/>
      <c r="E1222" s="266"/>
      <c r="F1222" s="182"/>
      <c r="G1222" s="24"/>
      <c r="H1222" s="241">
        <v>170</v>
      </c>
      <c r="I1222" s="22" t="s">
        <v>3695</v>
      </c>
      <c r="J1222" s="24">
        <v>250</v>
      </c>
      <c r="K1222" s="371">
        <v>0</v>
      </c>
      <c r="L1222" s="371">
        <v>0</v>
      </c>
      <c r="M1222" s="371">
        <v>0</v>
      </c>
      <c r="N1222" s="21"/>
      <c r="O1222" s="25">
        <f>(K1222+L1222+M1222)/3</f>
        <v>0</v>
      </c>
      <c r="P1222" s="26">
        <f>O1222/J1222/1.44</f>
        <v>0</v>
      </c>
      <c r="Q1222" s="26"/>
      <c r="R1222" s="28"/>
      <c r="S1222" s="30"/>
      <c r="T1222" s="371"/>
      <c r="U1222" s="371"/>
      <c r="V1222" s="371"/>
      <c r="W1222" s="21"/>
      <c r="X1222" s="25"/>
      <c r="Y1222" s="26"/>
      <c r="Z1222" s="428"/>
      <c r="AA1222" s="673"/>
      <c r="AB1222" s="672"/>
    </row>
    <row r="1223" spans="1:28" ht="13.15" customHeight="1" x14ac:dyDescent="0.2">
      <c r="A1223" s="265"/>
      <c r="B1223" s="405"/>
      <c r="C1223" s="448"/>
      <c r="D1223" s="266"/>
      <c r="E1223" s="266"/>
      <c r="F1223" s="182"/>
      <c r="G1223" s="24"/>
      <c r="H1223" s="241">
        <v>170</v>
      </c>
      <c r="I1223" s="22" t="s">
        <v>3696</v>
      </c>
      <c r="J1223" s="24">
        <v>250</v>
      </c>
      <c r="K1223" s="371">
        <v>47.25</v>
      </c>
      <c r="L1223" s="371">
        <v>30.476190476190474</v>
      </c>
      <c r="M1223" s="371">
        <v>16.8</v>
      </c>
      <c r="N1223" s="21"/>
      <c r="O1223" s="25">
        <f t="shared" si="229"/>
        <v>31.50873015873016</v>
      </c>
      <c r="P1223" s="26">
        <f t="shared" si="230"/>
        <v>8.752425044091712E-2</v>
      </c>
      <c r="Q1223" s="26"/>
      <c r="R1223" s="28"/>
      <c r="S1223" s="30"/>
      <c r="T1223" s="371"/>
      <c r="U1223" s="371"/>
      <c r="V1223" s="371"/>
      <c r="W1223" s="21"/>
      <c r="X1223" s="25"/>
      <c r="Y1223" s="26"/>
      <c r="Z1223" s="428"/>
      <c r="AA1223" s="673"/>
      <c r="AB1223" s="672"/>
    </row>
    <row r="1224" spans="1:28" ht="13.15" customHeight="1" x14ac:dyDescent="0.2">
      <c r="A1224" s="265"/>
      <c r="B1224" s="405"/>
      <c r="C1224" s="448"/>
      <c r="D1224" s="266"/>
      <c r="E1224" s="266"/>
      <c r="F1224" s="182"/>
      <c r="G1224" s="24"/>
      <c r="H1224" s="241">
        <v>170</v>
      </c>
      <c r="I1224" s="22" t="s">
        <v>3692</v>
      </c>
      <c r="J1224" s="24">
        <v>250</v>
      </c>
      <c r="K1224" s="371">
        <v>1.05</v>
      </c>
      <c r="L1224" s="371">
        <v>0</v>
      </c>
      <c r="M1224" s="371">
        <v>0</v>
      </c>
      <c r="N1224" s="21"/>
      <c r="O1224" s="25">
        <f t="shared" si="229"/>
        <v>0.35000000000000003</v>
      </c>
      <c r="P1224" s="26">
        <f t="shared" si="230"/>
        <v>9.7222222222222241E-4</v>
      </c>
      <c r="Q1224" s="26"/>
      <c r="R1224" s="28"/>
      <c r="S1224" s="30"/>
      <c r="T1224" s="371"/>
      <c r="U1224" s="371"/>
      <c r="V1224" s="371"/>
      <c r="W1224" s="21"/>
      <c r="X1224" s="25"/>
      <c r="Y1224" s="26"/>
      <c r="Z1224" s="428"/>
      <c r="AA1224" s="673"/>
      <c r="AB1224" s="672"/>
    </row>
    <row r="1225" spans="1:28" ht="13.15" customHeight="1" x14ac:dyDescent="0.2">
      <c r="A1225" s="265"/>
      <c r="B1225" s="405"/>
      <c r="C1225" s="448"/>
      <c r="D1225" s="266"/>
      <c r="E1225" s="266"/>
      <c r="F1225" s="186"/>
      <c r="G1225" s="121"/>
      <c r="H1225" s="241">
        <v>170</v>
      </c>
      <c r="I1225" s="128" t="s">
        <v>3693</v>
      </c>
      <c r="J1225" s="24">
        <v>250</v>
      </c>
      <c r="K1225" s="548">
        <v>60.900000000000006</v>
      </c>
      <c r="L1225" s="548">
        <v>23.80952380952381</v>
      </c>
      <c r="M1225" s="548">
        <v>38.85</v>
      </c>
      <c r="N1225" s="123"/>
      <c r="O1225" s="124">
        <f t="shared" si="229"/>
        <v>41.186507936507944</v>
      </c>
      <c r="P1225" s="125">
        <f t="shared" si="230"/>
        <v>0.11440696649029986</v>
      </c>
      <c r="Q1225" s="125"/>
      <c r="R1225" s="126"/>
      <c r="S1225" s="127"/>
      <c r="T1225" s="548"/>
      <c r="U1225" s="548"/>
      <c r="V1225" s="548"/>
      <c r="W1225" s="123"/>
      <c r="X1225" s="124"/>
      <c r="Y1225" s="125"/>
      <c r="Z1225" s="634"/>
      <c r="AA1225" s="673"/>
      <c r="AB1225" s="672"/>
    </row>
    <row r="1226" spans="1:28" ht="13.9" customHeight="1" thickBot="1" x14ac:dyDescent="0.25">
      <c r="A1226" s="267"/>
      <c r="B1226" s="406"/>
      <c r="C1226" s="449"/>
      <c r="D1226" s="268"/>
      <c r="E1226" s="269"/>
      <c r="F1226" s="184"/>
      <c r="G1226" s="70"/>
      <c r="H1226" s="242">
        <v>170</v>
      </c>
      <c r="I1226" s="76" t="s">
        <v>3694</v>
      </c>
      <c r="J1226" s="70">
        <v>250</v>
      </c>
      <c r="K1226" s="559">
        <v>2.1</v>
      </c>
      <c r="L1226" s="559">
        <v>14.285714285714285</v>
      </c>
      <c r="M1226" s="559">
        <v>30.450000000000003</v>
      </c>
      <c r="N1226" s="72"/>
      <c r="O1226" s="73">
        <f t="shared" si="229"/>
        <v>15.611904761904762</v>
      </c>
      <c r="P1226" s="74">
        <f t="shared" si="230"/>
        <v>4.3366402116402122E-2</v>
      </c>
      <c r="Q1226" s="74"/>
      <c r="R1226" s="75"/>
      <c r="S1226" s="78"/>
      <c r="T1226" s="559"/>
      <c r="U1226" s="559"/>
      <c r="V1226" s="559"/>
      <c r="W1226" s="72"/>
      <c r="X1226" s="73"/>
      <c r="Y1226" s="74"/>
      <c r="Z1226" s="646"/>
      <c r="AA1226" s="676"/>
      <c r="AB1226" s="674"/>
    </row>
    <row r="1227" spans="1:28" s="7" customFormat="1" ht="13.9" customHeight="1" x14ac:dyDescent="0.2">
      <c r="A1227" s="260">
        <v>43043</v>
      </c>
      <c r="B1227" s="403">
        <v>0.81597222222222221</v>
      </c>
      <c r="C1227" s="454">
        <v>-1</v>
      </c>
      <c r="D1227" s="263">
        <f>(MAX(K1227:M1227))/J1227/1.44</f>
        <v>0.89833333333333343</v>
      </c>
      <c r="E1227" s="264">
        <f>(MAX(T1227:V1227))/S1227/1.44</f>
        <v>0.36002604166666669</v>
      </c>
      <c r="F1227" s="181" t="s">
        <v>1909</v>
      </c>
      <c r="G1227" s="69" t="s">
        <v>3126</v>
      </c>
      <c r="H1227" s="240">
        <v>172</v>
      </c>
      <c r="I1227" s="35" t="s">
        <v>685</v>
      </c>
      <c r="J1227" s="34">
        <v>250</v>
      </c>
      <c r="K1227" s="367">
        <v>204.75</v>
      </c>
      <c r="L1227" s="367">
        <v>237.14285714285714</v>
      </c>
      <c r="M1227" s="367">
        <v>323.40000000000003</v>
      </c>
      <c r="N1227" s="36" t="s">
        <v>4077</v>
      </c>
      <c r="O1227" s="37">
        <f t="shared" si="193"/>
        <v>255.09761904761908</v>
      </c>
      <c r="P1227" s="38">
        <f t="shared" si="194"/>
        <v>0.70860449735449749</v>
      </c>
      <c r="Q1227" s="39" t="s">
        <v>984</v>
      </c>
      <c r="R1227" s="40" t="s">
        <v>686</v>
      </c>
      <c r="S1227" s="34">
        <v>160</v>
      </c>
      <c r="T1227" s="367">
        <v>77.142857142857139</v>
      </c>
      <c r="U1227" s="367">
        <v>81.900000000000006</v>
      </c>
      <c r="V1227" s="367">
        <v>82.95</v>
      </c>
      <c r="W1227" s="36" t="s">
        <v>4112</v>
      </c>
      <c r="X1227" s="37">
        <f>(T1227+U1227+V1227)/3</f>
        <v>80.664285714285711</v>
      </c>
      <c r="Y1227" s="38">
        <f>X1227/S1227/1.44</f>
        <v>0.35010540674603169</v>
      </c>
      <c r="Z1227" s="653" t="s">
        <v>495</v>
      </c>
      <c r="AA1227" s="672">
        <f>P1227+Y1227</f>
        <v>1.0587099041005292</v>
      </c>
      <c r="AB1227" s="672">
        <f t="shared" si="220"/>
        <v>0</v>
      </c>
    </row>
    <row r="1228" spans="1:28" ht="13.9" customHeight="1" x14ac:dyDescent="0.2">
      <c r="A1228" s="265"/>
      <c r="B1228" s="405"/>
      <c r="C1228" s="448"/>
      <c r="D1228" s="266"/>
      <c r="E1228" s="266"/>
      <c r="F1228" s="182"/>
      <c r="G1228" s="24"/>
      <c r="H1228" s="241">
        <v>172</v>
      </c>
      <c r="I1228" s="22" t="s">
        <v>4343</v>
      </c>
      <c r="J1228" s="24">
        <v>250</v>
      </c>
      <c r="K1228" s="371">
        <v>42</v>
      </c>
      <c r="L1228" s="371">
        <v>48.571428571428569</v>
      </c>
      <c r="M1228" s="371">
        <v>28.35</v>
      </c>
      <c r="N1228" s="21"/>
      <c r="O1228" s="25">
        <f t="shared" si="193"/>
        <v>39.640476190476193</v>
      </c>
      <c r="P1228" s="26">
        <f t="shared" si="194"/>
        <v>0.11011243386243387</v>
      </c>
      <c r="Q1228" s="26"/>
      <c r="R1228" s="28" t="s">
        <v>2980</v>
      </c>
      <c r="S1228" s="24">
        <v>160</v>
      </c>
      <c r="T1228" s="371">
        <v>0</v>
      </c>
      <c r="U1228" s="371">
        <v>0</v>
      </c>
      <c r="V1228" s="371">
        <v>0</v>
      </c>
      <c r="W1228" s="21"/>
      <c r="X1228" s="25">
        <f>(T1228+U1228+V1228)/3</f>
        <v>0</v>
      </c>
      <c r="Y1228" s="26">
        <f>X1228/S1228/1.44</f>
        <v>0</v>
      </c>
      <c r="Z1228" s="428"/>
      <c r="AA1228" s="673"/>
      <c r="AB1228" s="672"/>
    </row>
    <row r="1229" spans="1:28" ht="13.9" customHeight="1" x14ac:dyDescent="0.2">
      <c r="A1229" s="265"/>
      <c r="B1229" s="405"/>
      <c r="C1229" s="448"/>
      <c r="D1229" s="266"/>
      <c r="E1229" s="266"/>
      <c r="F1229" s="182"/>
      <c r="G1229" s="24"/>
      <c r="H1229" s="241">
        <v>172</v>
      </c>
      <c r="I1229" s="23" t="s">
        <v>1255</v>
      </c>
      <c r="J1229" s="24">
        <v>250</v>
      </c>
      <c r="K1229" s="371">
        <v>16.8</v>
      </c>
      <c r="L1229" s="371">
        <v>21.904761904761905</v>
      </c>
      <c r="M1229" s="371">
        <v>27.3</v>
      </c>
      <c r="N1229" s="21"/>
      <c r="O1229" s="25">
        <f t="shared" si="193"/>
        <v>22.001587301587303</v>
      </c>
      <c r="P1229" s="26">
        <f t="shared" si="194"/>
        <v>6.1115520282186954E-2</v>
      </c>
      <c r="Q1229" s="26"/>
      <c r="R1229" s="28" t="s">
        <v>1925</v>
      </c>
      <c r="S1229" s="24">
        <v>160</v>
      </c>
      <c r="T1229" s="371">
        <v>0</v>
      </c>
      <c r="U1229" s="371">
        <v>0</v>
      </c>
      <c r="V1229" s="371">
        <v>0</v>
      </c>
      <c r="W1229" s="21"/>
      <c r="X1229" s="25">
        <f>(T1229+U1229+V1229)/3</f>
        <v>0</v>
      </c>
      <c r="Y1229" s="26">
        <f>X1229/S1229/1.44</f>
        <v>0</v>
      </c>
      <c r="Z1229" s="428"/>
      <c r="AA1229" s="673"/>
      <c r="AB1229" s="672"/>
    </row>
    <row r="1230" spans="1:28" ht="13.9" customHeight="1" x14ac:dyDescent="0.2">
      <c r="A1230" s="265"/>
      <c r="B1230" s="405"/>
      <c r="C1230" s="448"/>
      <c r="D1230" s="266"/>
      <c r="E1230" s="266"/>
      <c r="F1230" s="182"/>
      <c r="G1230" s="24"/>
      <c r="H1230" s="241">
        <v>172</v>
      </c>
      <c r="I1230" s="22" t="s">
        <v>2977</v>
      </c>
      <c r="J1230" s="24">
        <v>250</v>
      </c>
      <c r="K1230" s="371">
        <v>47.25</v>
      </c>
      <c r="L1230" s="371">
        <v>58.095238095238095</v>
      </c>
      <c r="M1230" s="371">
        <v>121.80000000000001</v>
      </c>
      <c r="N1230" s="21"/>
      <c r="O1230" s="25">
        <f t="shared" si="193"/>
        <v>75.715079365079376</v>
      </c>
      <c r="P1230" s="26">
        <f t="shared" si="194"/>
        <v>0.21031966490299828</v>
      </c>
      <c r="Q1230" s="26"/>
      <c r="R1230" s="28" t="s">
        <v>110</v>
      </c>
      <c r="S1230" s="24">
        <v>160</v>
      </c>
      <c r="T1230" s="371">
        <v>0</v>
      </c>
      <c r="U1230" s="371">
        <v>0</v>
      </c>
      <c r="V1230" s="371">
        <v>0</v>
      </c>
      <c r="W1230" s="21"/>
      <c r="X1230" s="25">
        <f>(T1230+U1230+V1230)/3</f>
        <v>0</v>
      </c>
      <c r="Y1230" s="26">
        <f>X1230/S1230/1.44</f>
        <v>0</v>
      </c>
      <c r="Z1230" s="428"/>
      <c r="AA1230" s="673"/>
      <c r="AB1230" s="672"/>
    </row>
    <row r="1231" spans="1:28" ht="13.9" customHeight="1" x14ac:dyDescent="0.2">
      <c r="A1231" s="265"/>
      <c r="B1231" s="405"/>
      <c r="C1231" s="448"/>
      <c r="D1231" s="266"/>
      <c r="E1231" s="266"/>
      <c r="F1231" s="182"/>
      <c r="G1231" s="24"/>
      <c r="H1231" s="241">
        <v>172</v>
      </c>
      <c r="I1231" s="22" t="s">
        <v>1926</v>
      </c>
      <c r="J1231" s="24">
        <v>250</v>
      </c>
      <c r="K1231" s="371">
        <v>24.150000000000002</v>
      </c>
      <c r="L1231" s="371">
        <v>30.476190476190474</v>
      </c>
      <c r="M1231" s="371">
        <v>26.25</v>
      </c>
      <c r="N1231" s="21"/>
      <c r="O1231" s="25">
        <f t="shared" si="193"/>
        <v>26.958730158730159</v>
      </c>
      <c r="P1231" s="26">
        <f t="shared" si="194"/>
        <v>7.4885361552028212E-2</v>
      </c>
      <c r="Q1231" s="26"/>
      <c r="R1231" s="28" t="s">
        <v>2979</v>
      </c>
      <c r="S1231" s="24">
        <v>160</v>
      </c>
      <c r="T1231" s="371">
        <v>0</v>
      </c>
      <c r="U1231" s="371">
        <v>0</v>
      </c>
      <c r="V1231" s="371">
        <v>0</v>
      </c>
      <c r="W1231" s="21"/>
      <c r="X1231" s="25">
        <f>(T1231+U1231+V1231)/3</f>
        <v>0</v>
      </c>
      <c r="Y1231" s="26">
        <f>X1231/S1231/1.44</f>
        <v>0</v>
      </c>
      <c r="Z1231" s="428"/>
      <c r="AA1231" s="673"/>
      <c r="AB1231" s="672"/>
    </row>
    <row r="1232" spans="1:28" ht="13.9" customHeight="1" x14ac:dyDescent="0.2">
      <c r="A1232" s="265"/>
      <c r="B1232" s="405"/>
      <c r="C1232" s="448"/>
      <c r="D1232" s="266"/>
      <c r="E1232" s="266"/>
      <c r="F1232" s="182"/>
      <c r="G1232" s="24"/>
      <c r="H1232" s="241">
        <v>172</v>
      </c>
      <c r="I1232" s="22" t="s">
        <v>1927</v>
      </c>
      <c r="J1232" s="24">
        <v>250</v>
      </c>
      <c r="K1232" s="371">
        <v>21</v>
      </c>
      <c r="L1232" s="371">
        <v>20</v>
      </c>
      <c r="M1232" s="371">
        <v>49.35</v>
      </c>
      <c r="N1232" s="21"/>
      <c r="O1232" s="25">
        <f t="shared" si="193"/>
        <v>30.116666666666664</v>
      </c>
      <c r="P1232" s="26">
        <f t="shared" si="194"/>
        <v>8.3657407407407403E-2</v>
      </c>
      <c r="Q1232" s="26"/>
      <c r="R1232" s="28"/>
      <c r="S1232" s="24"/>
      <c r="T1232" s="371"/>
      <c r="U1232" s="371"/>
      <c r="V1232" s="371"/>
      <c r="W1232" s="21"/>
      <c r="X1232" s="25"/>
      <c r="Y1232" s="26"/>
      <c r="Z1232" s="428"/>
      <c r="AA1232" s="673"/>
      <c r="AB1232" s="672"/>
    </row>
    <row r="1233" spans="1:28" ht="13.9" customHeight="1" x14ac:dyDescent="0.2">
      <c r="A1233" s="265"/>
      <c r="B1233" s="405"/>
      <c r="C1233" s="448"/>
      <c r="D1233" s="266"/>
      <c r="E1233" s="266"/>
      <c r="F1233" s="182"/>
      <c r="G1233" s="24"/>
      <c r="H1233" s="241">
        <v>172</v>
      </c>
      <c r="I1233" s="22" t="s">
        <v>2978</v>
      </c>
      <c r="J1233" s="24">
        <v>250</v>
      </c>
      <c r="K1233" s="371">
        <v>5.25</v>
      </c>
      <c r="L1233" s="371">
        <v>20.952380952380953</v>
      </c>
      <c r="M1233" s="371">
        <v>28.35</v>
      </c>
      <c r="N1233" s="21"/>
      <c r="O1233" s="25">
        <f t="shared" si="193"/>
        <v>18.184126984126987</v>
      </c>
      <c r="P1233" s="26">
        <f t="shared" si="194"/>
        <v>5.051146384479719E-2</v>
      </c>
      <c r="Q1233" s="26"/>
      <c r="R1233" s="28"/>
      <c r="S1233" s="24"/>
      <c r="T1233" s="371"/>
      <c r="U1233" s="371"/>
      <c r="V1233" s="371"/>
      <c r="W1233" s="21"/>
      <c r="X1233" s="25"/>
      <c r="Y1233" s="26"/>
      <c r="Z1233" s="428"/>
      <c r="AA1233" s="673"/>
      <c r="AB1233" s="672"/>
    </row>
    <row r="1234" spans="1:28" ht="13.9" customHeight="1" x14ac:dyDescent="0.2">
      <c r="A1234" s="265"/>
      <c r="B1234" s="405"/>
      <c r="C1234" s="448"/>
      <c r="D1234" s="266"/>
      <c r="E1234" s="266"/>
      <c r="F1234" s="182"/>
      <c r="G1234" s="24"/>
      <c r="H1234" s="241">
        <v>172</v>
      </c>
      <c r="I1234" s="22" t="s">
        <v>1928</v>
      </c>
      <c r="J1234" s="24">
        <v>250</v>
      </c>
      <c r="K1234" s="371">
        <v>0</v>
      </c>
      <c r="L1234" s="371">
        <v>2.8571428571428572</v>
      </c>
      <c r="M1234" s="371">
        <v>0</v>
      </c>
      <c r="N1234" s="21"/>
      <c r="O1234" s="25">
        <f t="shared" si="193"/>
        <v>0.95238095238095244</v>
      </c>
      <c r="P1234" s="26">
        <f t="shared" si="194"/>
        <v>2.6455026455026458E-3</v>
      </c>
      <c r="Q1234" s="26"/>
      <c r="R1234" s="28"/>
      <c r="S1234" s="24"/>
      <c r="T1234" s="371"/>
      <c r="U1234" s="371"/>
      <c r="V1234" s="371"/>
      <c r="W1234" s="21"/>
      <c r="X1234" s="25"/>
      <c r="Y1234" s="26"/>
      <c r="Z1234" s="428"/>
      <c r="AA1234" s="673"/>
      <c r="AB1234" s="672"/>
    </row>
    <row r="1235" spans="1:28" ht="13.9" customHeight="1" thickBot="1" x14ac:dyDescent="0.25">
      <c r="A1235" s="267"/>
      <c r="B1235" s="406"/>
      <c r="C1235" s="449"/>
      <c r="D1235" s="268"/>
      <c r="E1235" s="269"/>
      <c r="F1235" s="184"/>
      <c r="G1235" s="70"/>
      <c r="H1235" s="242">
        <v>172</v>
      </c>
      <c r="I1235" s="76" t="s">
        <v>1794</v>
      </c>
      <c r="J1235" s="70">
        <v>250</v>
      </c>
      <c r="K1235" s="559">
        <v>23.1</v>
      </c>
      <c r="L1235" s="559">
        <v>27.619047619047617</v>
      </c>
      <c r="M1235" s="559">
        <v>37.800000000000004</v>
      </c>
      <c r="N1235" s="72"/>
      <c r="O1235" s="73">
        <f t="shared" si="193"/>
        <v>29.50634920634921</v>
      </c>
      <c r="P1235" s="74">
        <f t="shared" si="194"/>
        <v>8.196208112874781E-2</v>
      </c>
      <c r="Q1235" s="74"/>
      <c r="R1235" s="75"/>
      <c r="S1235" s="70"/>
      <c r="T1235" s="559"/>
      <c r="U1235" s="559"/>
      <c r="V1235" s="559"/>
      <c r="W1235" s="72"/>
      <c r="X1235" s="73"/>
      <c r="Y1235" s="74"/>
      <c r="Z1235" s="646"/>
      <c r="AA1235" s="673"/>
      <c r="AB1235" s="672"/>
    </row>
    <row r="1236" spans="1:28" s="7" customFormat="1" ht="13.9" customHeight="1" x14ac:dyDescent="0.2">
      <c r="A1236" s="260">
        <v>43047</v>
      </c>
      <c r="B1236" s="403">
        <v>0.65625</v>
      </c>
      <c r="C1236" s="454">
        <v>0</v>
      </c>
      <c r="D1236" s="291">
        <f>(MAX(K1236:M1236))/J1236/1.44</f>
        <v>0.79296875</v>
      </c>
      <c r="E1236" s="272">
        <f>(MAX(T1236:V1236))/S1236/1.44</f>
        <v>0.4332010582010582</v>
      </c>
      <c r="F1236" s="181" t="s">
        <v>1909</v>
      </c>
      <c r="G1236" s="69" t="s">
        <v>3126</v>
      </c>
      <c r="H1236" s="240">
        <v>173</v>
      </c>
      <c r="I1236" s="35" t="s">
        <v>685</v>
      </c>
      <c r="J1236" s="34">
        <v>400</v>
      </c>
      <c r="K1236" s="367">
        <v>456.75</v>
      </c>
      <c r="L1236" s="367">
        <v>447.61904761904759</v>
      </c>
      <c r="M1236" s="367">
        <v>421.05</v>
      </c>
      <c r="N1236" s="36" t="s">
        <v>4344</v>
      </c>
      <c r="O1236" s="37">
        <f t="shared" si="193"/>
        <v>441.80634920634924</v>
      </c>
      <c r="P1236" s="38">
        <f t="shared" si="194"/>
        <v>0.7670249118165785</v>
      </c>
      <c r="Q1236" s="77" t="s">
        <v>495</v>
      </c>
      <c r="R1236" s="40" t="s">
        <v>686</v>
      </c>
      <c r="S1236" s="34">
        <v>400</v>
      </c>
      <c r="T1236" s="367">
        <v>249.52380952380952</v>
      </c>
      <c r="U1236" s="367">
        <v>242.55</v>
      </c>
      <c r="V1236" s="367">
        <v>247.8</v>
      </c>
      <c r="W1236" s="36" t="s">
        <v>4112</v>
      </c>
      <c r="X1236" s="37">
        <f>(T1236+U1236+V1236)/3</f>
        <v>246.62460317460318</v>
      </c>
      <c r="Y1236" s="38">
        <f>X1236/S1236/1.44</f>
        <v>0.42816771384479724</v>
      </c>
      <c r="Z1236" s="645" t="s">
        <v>495</v>
      </c>
      <c r="AA1236" s="671">
        <f>P1236+Y1236</f>
        <v>1.1951926256613756</v>
      </c>
      <c r="AB1236" s="671">
        <f t="shared" ref="AB1236:AB1285" si="231">IF(AA1236 &gt;1,0,(((J1236+S1236)*0.95)-((J1236+S1236)*0.95)*AA1236)*0.7)</f>
        <v>0</v>
      </c>
    </row>
    <row r="1237" spans="1:28" s="7" customFormat="1" ht="14.45" customHeight="1" thickBot="1" x14ac:dyDescent="0.25">
      <c r="A1237" s="302"/>
      <c r="B1237" s="408"/>
      <c r="C1237" s="447"/>
      <c r="D1237" s="282">
        <f>(MAX(K1237:M1237))/J1237/1.44</f>
        <v>0.59973958333333333</v>
      </c>
      <c r="E1237" s="283"/>
      <c r="F1237" s="189" t="s">
        <v>1909</v>
      </c>
      <c r="G1237" s="102" t="s">
        <v>3126</v>
      </c>
      <c r="H1237" s="242">
        <v>173</v>
      </c>
      <c r="I1237" s="107" t="s">
        <v>940</v>
      </c>
      <c r="J1237" s="72">
        <v>400</v>
      </c>
      <c r="K1237" s="559">
        <v>329.7</v>
      </c>
      <c r="L1237" s="559">
        <v>281.90476190476187</v>
      </c>
      <c r="M1237" s="559">
        <v>345.45</v>
      </c>
      <c r="N1237" s="72" t="s">
        <v>3860</v>
      </c>
      <c r="O1237" s="73">
        <f>(K1237+L1237+M1237)/3</f>
        <v>319.01825396825393</v>
      </c>
      <c r="P1237" s="74">
        <f>O1237/J1237/1.44</f>
        <v>0.55385113536155195</v>
      </c>
      <c r="Q1237" s="103" t="s">
        <v>495</v>
      </c>
      <c r="R1237" s="75"/>
      <c r="S1237" s="70"/>
      <c r="T1237" s="559"/>
      <c r="U1237" s="559"/>
      <c r="V1237" s="559"/>
      <c r="W1237" s="72"/>
      <c r="X1237" s="73"/>
      <c r="Y1237" s="74"/>
      <c r="Z1237" s="646"/>
      <c r="AA1237" s="674">
        <f>P1237+Y1237</f>
        <v>0.55385113536155195</v>
      </c>
      <c r="AB1237" s="674">
        <f t="shared" si="231"/>
        <v>118.67559799382717</v>
      </c>
    </row>
    <row r="1238" spans="1:28" s="7" customFormat="1" ht="13.9" customHeight="1" x14ac:dyDescent="0.2">
      <c r="A1238" s="260">
        <v>43052</v>
      </c>
      <c r="B1238" s="403">
        <v>0.80555555555555547</v>
      </c>
      <c r="C1238" s="454">
        <v>-2</v>
      </c>
      <c r="D1238" s="263">
        <f>(MAX(K1238:M1238))/J1238/1.44</f>
        <v>0.93625000000000003</v>
      </c>
      <c r="E1238" s="264"/>
      <c r="F1238" s="181" t="s">
        <v>569</v>
      </c>
      <c r="G1238" s="69" t="s">
        <v>3126</v>
      </c>
      <c r="H1238" s="240">
        <v>174</v>
      </c>
      <c r="I1238" s="35" t="s">
        <v>685</v>
      </c>
      <c r="J1238" s="34">
        <v>250</v>
      </c>
      <c r="K1238" s="367">
        <v>296.10000000000002</v>
      </c>
      <c r="L1238" s="367">
        <v>314.28571428571428</v>
      </c>
      <c r="M1238" s="367">
        <v>337.05</v>
      </c>
      <c r="N1238" s="36" t="s">
        <v>4278</v>
      </c>
      <c r="O1238" s="37">
        <f t="shared" si="193"/>
        <v>315.81190476190477</v>
      </c>
      <c r="P1238" s="38">
        <f t="shared" si="194"/>
        <v>0.87725529100529109</v>
      </c>
      <c r="Q1238" s="77"/>
      <c r="R1238" s="40"/>
      <c r="S1238" s="81"/>
      <c r="T1238" s="367"/>
      <c r="U1238" s="367"/>
      <c r="V1238" s="367"/>
      <c r="W1238" s="36"/>
      <c r="X1238" s="37"/>
      <c r="Y1238" s="38"/>
      <c r="Z1238" s="645"/>
      <c r="AA1238" s="672">
        <f>P1238+Y1238</f>
        <v>0.87725529100529109</v>
      </c>
      <c r="AB1238" s="672">
        <f t="shared" si="231"/>
        <v>20.406307870370355</v>
      </c>
    </row>
    <row r="1239" spans="1:28" ht="13.15" customHeight="1" x14ac:dyDescent="0.2">
      <c r="A1239" s="265"/>
      <c r="B1239" s="405"/>
      <c r="C1239" s="448"/>
      <c r="D1239" s="266"/>
      <c r="E1239" s="266"/>
      <c r="F1239" s="182"/>
      <c r="G1239" s="24"/>
      <c r="H1239" s="241">
        <v>174</v>
      </c>
      <c r="I1239" s="22" t="s">
        <v>1408</v>
      </c>
      <c r="J1239" s="34">
        <v>250</v>
      </c>
      <c r="K1239" s="371">
        <v>95.55</v>
      </c>
      <c r="L1239" s="371">
        <v>121.9047619047619</v>
      </c>
      <c r="M1239" s="371">
        <v>132.30000000000001</v>
      </c>
      <c r="N1239" s="21"/>
      <c r="O1239" s="25">
        <f t="shared" si="193"/>
        <v>116.58492063492064</v>
      </c>
      <c r="P1239" s="26">
        <f t="shared" si="194"/>
        <v>0.32384700176366843</v>
      </c>
      <c r="Q1239" s="26"/>
      <c r="R1239" s="28"/>
      <c r="S1239" s="30"/>
      <c r="T1239" s="371"/>
      <c r="U1239" s="371"/>
      <c r="V1239" s="371"/>
      <c r="W1239" s="21"/>
      <c r="X1239" s="25"/>
      <c r="Y1239" s="26"/>
      <c r="Z1239" s="428"/>
      <c r="AA1239" s="673"/>
      <c r="AB1239" s="672"/>
    </row>
    <row r="1240" spans="1:28" ht="13.15" customHeight="1" x14ac:dyDescent="0.2">
      <c r="A1240" s="265"/>
      <c r="B1240" s="405"/>
      <c r="C1240" s="448"/>
      <c r="D1240" s="266"/>
      <c r="E1240" s="266"/>
      <c r="F1240" s="182"/>
      <c r="G1240" s="24"/>
      <c r="H1240" s="241">
        <v>174</v>
      </c>
      <c r="I1240" s="22" t="s">
        <v>2810</v>
      </c>
      <c r="J1240" s="34">
        <v>250</v>
      </c>
      <c r="K1240" s="371">
        <v>55.650000000000006</v>
      </c>
      <c r="L1240" s="371">
        <v>52.38095238095238</v>
      </c>
      <c r="M1240" s="371">
        <v>42</v>
      </c>
      <c r="N1240" s="21"/>
      <c r="O1240" s="25">
        <f t="shared" si="193"/>
        <v>50.010317460317459</v>
      </c>
      <c r="P1240" s="26">
        <f t="shared" si="194"/>
        <v>0.13891754850088184</v>
      </c>
      <c r="Q1240" s="26"/>
      <c r="R1240" s="28"/>
      <c r="S1240" s="30"/>
      <c r="T1240" s="371"/>
      <c r="U1240" s="371"/>
      <c r="V1240" s="371"/>
      <c r="W1240" s="21"/>
      <c r="X1240" s="25"/>
      <c r="Y1240" s="26"/>
      <c r="Z1240" s="428"/>
      <c r="AA1240" s="673"/>
      <c r="AB1240" s="672"/>
    </row>
    <row r="1241" spans="1:28" ht="13.15" customHeight="1" x14ac:dyDescent="0.2">
      <c r="A1241" s="265"/>
      <c r="B1241" s="405"/>
      <c r="C1241" s="448"/>
      <c r="D1241" s="266"/>
      <c r="E1241" s="266"/>
      <c r="F1241" s="182"/>
      <c r="G1241" s="24"/>
      <c r="H1241" s="241">
        <v>174</v>
      </c>
      <c r="I1241" s="22" t="s">
        <v>1409</v>
      </c>
      <c r="J1241" s="34">
        <v>250</v>
      </c>
      <c r="K1241" s="371">
        <v>15.75</v>
      </c>
      <c r="L1241" s="371">
        <v>16.19047619047619</v>
      </c>
      <c r="M1241" s="371">
        <v>23.1</v>
      </c>
      <c r="N1241" s="21"/>
      <c r="O1241" s="25">
        <f t="shared" si="193"/>
        <v>18.346825396825398</v>
      </c>
      <c r="P1241" s="26">
        <f t="shared" si="194"/>
        <v>5.0963403880070555E-2</v>
      </c>
      <c r="Q1241" s="26"/>
      <c r="R1241" s="28"/>
      <c r="S1241" s="30"/>
      <c r="T1241" s="371"/>
      <c r="U1241" s="371"/>
      <c r="V1241" s="371"/>
      <c r="W1241" s="21"/>
      <c r="X1241" s="25"/>
      <c r="Y1241" s="26"/>
      <c r="Z1241" s="428"/>
      <c r="AA1241" s="673"/>
      <c r="AB1241" s="672"/>
    </row>
    <row r="1242" spans="1:28" ht="13.15" customHeight="1" x14ac:dyDescent="0.2">
      <c r="A1242" s="265"/>
      <c r="B1242" s="405"/>
      <c r="C1242" s="448"/>
      <c r="D1242" s="266"/>
      <c r="E1242" s="266"/>
      <c r="F1242" s="182"/>
      <c r="G1242" s="24"/>
      <c r="H1242" s="241">
        <v>174</v>
      </c>
      <c r="I1242" s="22" t="s">
        <v>1410</v>
      </c>
      <c r="J1242" s="34">
        <v>250</v>
      </c>
      <c r="K1242" s="371">
        <v>156.45000000000002</v>
      </c>
      <c r="L1242" s="371">
        <v>123.80952380952381</v>
      </c>
      <c r="M1242" s="371">
        <v>149.1</v>
      </c>
      <c r="N1242" s="21"/>
      <c r="O1242" s="25">
        <f t="shared" si="193"/>
        <v>143.11984126984126</v>
      </c>
      <c r="P1242" s="26">
        <f t="shared" si="194"/>
        <v>0.39755511463844795</v>
      </c>
      <c r="Q1242" s="26"/>
      <c r="R1242" s="28"/>
      <c r="S1242" s="30"/>
      <c r="T1242" s="371"/>
      <c r="U1242" s="371"/>
      <c r="V1242" s="371"/>
      <c r="W1242" s="21"/>
      <c r="X1242" s="25"/>
      <c r="Y1242" s="26"/>
      <c r="Z1242" s="428"/>
      <c r="AA1242" s="673"/>
      <c r="AB1242" s="672"/>
    </row>
    <row r="1243" spans="1:28" ht="13.15" customHeight="1" x14ac:dyDescent="0.2">
      <c r="A1243" s="265"/>
      <c r="B1243" s="405"/>
      <c r="C1243" s="448"/>
      <c r="D1243" s="266"/>
      <c r="E1243" s="266"/>
      <c r="F1243" s="182"/>
      <c r="G1243" s="24"/>
      <c r="H1243" s="241">
        <v>174</v>
      </c>
      <c r="I1243" s="22" t="s">
        <v>3125</v>
      </c>
      <c r="J1243" s="34">
        <v>250</v>
      </c>
      <c r="K1243" s="371">
        <v>11.55</v>
      </c>
      <c r="L1243" s="371">
        <v>2.8571428571428572</v>
      </c>
      <c r="M1243" s="371">
        <v>6.3000000000000007</v>
      </c>
      <c r="N1243" s="21"/>
      <c r="O1243" s="25">
        <f t="shared" si="193"/>
        <v>6.9023809523809527</v>
      </c>
      <c r="P1243" s="26">
        <f t="shared" si="194"/>
        <v>1.9173280423280425E-2</v>
      </c>
      <c r="Q1243" s="26"/>
      <c r="R1243" s="28"/>
      <c r="S1243" s="30"/>
      <c r="T1243" s="371"/>
      <c r="U1243" s="371"/>
      <c r="V1243" s="371"/>
      <c r="W1243" s="21"/>
      <c r="X1243" s="25"/>
      <c r="Y1243" s="26"/>
      <c r="Z1243" s="428"/>
      <c r="AA1243" s="673"/>
      <c r="AB1243" s="672"/>
    </row>
    <row r="1244" spans="1:28" ht="13.9" customHeight="1" thickBot="1" x14ac:dyDescent="0.25">
      <c r="A1244" s="267"/>
      <c r="B1244" s="406"/>
      <c r="C1244" s="449"/>
      <c r="D1244" s="268"/>
      <c r="E1244" s="269"/>
      <c r="F1244" s="184"/>
      <c r="G1244" s="70"/>
      <c r="H1244" s="242">
        <v>174</v>
      </c>
      <c r="I1244" s="76" t="s">
        <v>868</v>
      </c>
      <c r="J1244" s="70">
        <v>250</v>
      </c>
      <c r="K1244" s="559">
        <v>0</v>
      </c>
      <c r="L1244" s="559">
        <v>0</v>
      </c>
      <c r="M1244" s="559">
        <v>0</v>
      </c>
      <c r="N1244" s="72"/>
      <c r="O1244" s="73">
        <f t="shared" si="193"/>
        <v>0</v>
      </c>
      <c r="P1244" s="74">
        <f t="shared" si="194"/>
        <v>0</v>
      </c>
      <c r="Q1244" s="74"/>
      <c r="R1244" s="75"/>
      <c r="S1244" s="78"/>
      <c r="T1244" s="559"/>
      <c r="U1244" s="559"/>
      <c r="V1244" s="559"/>
      <c r="W1244" s="72"/>
      <c r="X1244" s="73"/>
      <c r="Y1244" s="74"/>
      <c r="Z1244" s="646"/>
      <c r="AA1244" s="673"/>
      <c r="AB1244" s="672"/>
    </row>
    <row r="1245" spans="1:28" s="7" customFormat="1" ht="13.9" customHeight="1" x14ac:dyDescent="0.2">
      <c r="A1245" s="260">
        <v>43043</v>
      </c>
      <c r="B1245" s="403">
        <v>0.53819444444444442</v>
      </c>
      <c r="C1245" s="454">
        <v>-1</v>
      </c>
      <c r="D1245" s="263">
        <f>(MAX(K1245:M1245))/J1245/1.44</f>
        <v>0.67812500000000009</v>
      </c>
      <c r="E1245" s="264"/>
      <c r="F1245" s="181" t="s">
        <v>569</v>
      </c>
      <c r="G1245" s="69" t="s">
        <v>3126</v>
      </c>
      <c r="H1245" s="240">
        <v>175</v>
      </c>
      <c r="I1245" s="35" t="s">
        <v>685</v>
      </c>
      <c r="J1245" s="34">
        <v>100</v>
      </c>
      <c r="K1245" s="367">
        <v>97.65</v>
      </c>
      <c r="L1245" s="367">
        <v>61.904761904761905</v>
      </c>
      <c r="M1245" s="367">
        <v>38.85</v>
      </c>
      <c r="N1245" s="36" t="s">
        <v>4239</v>
      </c>
      <c r="O1245" s="37">
        <f t="shared" si="193"/>
        <v>66.134920634920633</v>
      </c>
      <c r="P1245" s="38">
        <f t="shared" si="194"/>
        <v>0.45927028218694887</v>
      </c>
      <c r="Q1245" s="77"/>
      <c r="R1245" s="40"/>
      <c r="S1245" s="81"/>
      <c r="T1245" s="367"/>
      <c r="U1245" s="367"/>
      <c r="V1245" s="367"/>
      <c r="W1245" s="36"/>
      <c r="X1245" s="37"/>
      <c r="Y1245" s="38"/>
      <c r="Z1245" s="645"/>
      <c r="AA1245" s="671">
        <f>P1245+Y1245</f>
        <v>0.45927028218694887</v>
      </c>
      <c r="AB1245" s="671">
        <f t="shared" si="231"/>
        <v>35.958526234567898</v>
      </c>
    </row>
    <row r="1246" spans="1:28" ht="13.15" customHeight="1" x14ac:dyDescent="0.2">
      <c r="A1246" s="265"/>
      <c r="B1246" s="405"/>
      <c r="C1246" s="448"/>
      <c r="D1246" s="266"/>
      <c r="E1246" s="266"/>
      <c r="F1246" s="182"/>
      <c r="G1246" s="24"/>
      <c r="H1246" s="241">
        <v>175</v>
      </c>
      <c r="I1246" s="22" t="s">
        <v>1344</v>
      </c>
      <c r="J1246" s="24">
        <v>100</v>
      </c>
      <c r="K1246" s="371">
        <v>0</v>
      </c>
      <c r="L1246" s="371">
        <v>0</v>
      </c>
      <c r="M1246" s="371">
        <v>0</v>
      </c>
      <c r="N1246" s="21"/>
      <c r="O1246" s="25">
        <f t="shared" ref="O1246:O1252" si="232">(K1246+L1246+M1246)/3</f>
        <v>0</v>
      </c>
      <c r="P1246" s="26">
        <f t="shared" ref="P1246:P1252" si="233">O1246/J1246/1.44</f>
        <v>0</v>
      </c>
      <c r="Q1246" s="26"/>
      <c r="R1246" s="28"/>
      <c r="S1246" s="30"/>
      <c r="T1246" s="371"/>
      <c r="U1246" s="371"/>
      <c r="V1246" s="371"/>
      <c r="W1246" s="21"/>
      <c r="X1246" s="25"/>
      <c r="Y1246" s="26"/>
      <c r="Z1246" s="428"/>
      <c r="AA1246" s="673"/>
      <c r="AB1246" s="672"/>
    </row>
    <row r="1247" spans="1:28" ht="13.15" customHeight="1" x14ac:dyDescent="0.2">
      <c r="A1247" s="265"/>
      <c r="B1247" s="405"/>
      <c r="C1247" s="448"/>
      <c r="D1247" s="266"/>
      <c r="E1247" s="266"/>
      <c r="F1247" s="182"/>
      <c r="G1247" s="24"/>
      <c r="H1247" s="241">
        <v>175</v>
      </c>
      <c r="I1247" s="22" t="s">
        <v>1533</v>
      </c>
      <c r="J1247" s="24">
        <v>100</v>
      </c>
      <c r="K1247" s="371">
        <v>0</v>
      </c>
      <c r="L1247" s="371">
        <v>0</v>
      </c>
      <c r="M1247" s="371">
        <v>0</v>
      </c>
      <c r="N1247" s="21"/>
      <c r="O1247" s="25">
        <f t="shared" si="232"/>
        <v>0</v>
      </c>
      <c r="P1247" s="26">
        <f t="shared" si="233"/>
        <v>0</v>
      </c>
      <c r="Q1247" s="26"/>
      <c r="R1247" s="28"/>
      <c r="S1247" s="30"/>
      <c r="T1247" s="371"/>
      <c r="U1247" s="371"/>
      <c r="V1247" s="371"/>
      <c r="W1247" s="21"/>
      <c r="X1247" s="25"/>
      <c r="Y1247" s="26"/>
      <c r="Z1247" s="428"/>
      <c r="AA1247" s="673"/>
      <c r="AB1247" s="672"/>
    </row>
    <row r="1248" spans="1:28" ht="13.15" customHeight="1" x14ac:dyDescent="0.2">
      <c r="A1248" s="265"/>
      <c r="B1248" s="405"/>
      <c r="C1248" s="448"/>
      <c r="D1248" s="266"/>
      <c r="E1248" s="266"/>
      <c r="F1248" s="182"/>
      <c r="G1248" s="24"/>
      <c r="H1248" s="241">
        <v>175</v>
      </c>
      <c r="I1248" s="22" t="s">
        <v>1345</v>
      </c>
      <c r="J1248" s="24">
        <v>100</v>
      </c>
      <c r="K1248" s="371">
        <v>0</v>
      </c>
      <c r="L1248" s="371">
        <v>0</v>
      </c>
      <c r="M1248" s="371">
        <v>0</v>
      </c>
      <c r="N1248" s="21"/>
      <c r="O1248" s="25">
        <f t="shared" si="232"/>
        <v>0</v>
      </c>
      <c r="P1248" s="26">
        <f t="shared" si="233"/>
        <v>0</v>
      </c>
      <c r="Q1248" s="26"/>
      <c r="R1248" s="28"/>
      <c r="S1248" s="30"/>
      <c r="T1248" s="371"/>
      <c r="U1248" s="371"/>
      <c r="V1248" s="371"/>
      <c r="W1248" s="21"/>
      <c r="X1248" s="25"/>
      <c r="Y1248" s="26"/>
      <c r="Z1248" s="428"/>
      <c r="AA1248" s="673"/>
      <c r="AB1248" s="672"/>
    </row>
    <row r="1249" spans="1:28" ht="13.15" customHeight="1" x14ac:dyDescent="0.2">
      <c r="A1249" s="265"/>
      <c r="B1249" s="405"/>
      <c r="C1249" s="448"/>
      <c r="D1249" s="266"/>
      <c r="E1249" s="266"/>
      <c r="F1249" s="182"/>
      <c r="G1249" s="24"/>
      <c r="H1249" s="241">
        <v>175</v>
      </c>
      <c r="I1249" s="22" t="s">
        <v>593</v>
      </c>
      <c r="J1249" s="24">
        <v>100</v>
      </c>
      <c r="K1249" s="371">
        <v>0</v>
      </c>
      <c r="L1249" s="371">
        <v>0</v>
      </c>
      <c r="M1249" s="371">
        <v>0</v>
      </c>
      <c r="N1249" s="21"/>
      <c r="O1249" s="25">
        <f t="shared" si="232"/>
        <v>0</v>
      </c>
      <c r="P1249" s="26">
        <f t="shared" si="233"/>
        <v>0</v>
      </c>
      <c r="Q1249" s="26"/>
      <c r="R1249" s="28"/>
      <c r="S1249" s="30"/>
      <c r="T1249" s="371"/>
      <c r="U1249" s="371"/>
      <c r="V1249" s="371"/>
      <c r="W1249" s="21"/>
      <c r="X1249" s="25"/>
      <c r="Y1249" s="26"/>
      <c r="Z1249" s="428"/>
      <c r="AA1249" s="673"/>
      <c r="AB1249" s="672"/>
    </row>
    <row r="1250" spans="1:28" ht="13.15" customHeight="1" x14ac:dyDescent="0.2">
      <c r="A1250" s="265"/>
      <c r="B1250" s="405"/>
      <c r="C1250" s="448"/>
      <c r="D1250" s="266"/>
      <c r="E1250" s="266"/>
      <c r="F1250" s="182"/>
      <c r="G1250" s="24"/>
      <c r="H1250" s="241">
        <v>175</v>
      </c>
      <c r="I1250" s="22" t="s">
        <v>594</v>
      </c>
      <c r="J1250" s="24">
        <v>100</v>
      </c>
      <c r="K1250" s="371">
        <v>0</v>
      </c>
      <c r="L1250" s="371">
        <v>0</v>
      </c>
      <c r="M1250" s="371">
        <v>0</v>
      </c>
      <c r="N1250" s="21"/>
      <c r="O1250" s="25">
        <f t="shared" si="232"/>
        <v>0</v>
      </c>
      <c r="P1250" s="26">
        <f t="shared" si="233"/>
        <v>0</v>
      </c>
      <c r="Q1250" s="26"/>
      <c r="R1250" s="28"/>
      <c r="S1250" s="30"/>
      <c r="T1250" s="371"/>
      <c r="U1250" s="371"/>
      <c r="V1250" s="371"/>
      <c r="W1250" s="21"/>
      <c r="X1250" s="25"/>
      <c r="Y1250" s="26"/>
      <c r="Z1250" s="428"/>
      <c r="AA1250" s="673"/>
      <c r="AB1250" s="672"/>
    </row>
    <row r="1251" spans="1:28" ht="13.15" customHeight="1" x14ac:dyDescent="0.2">
      <c r="A1251" s="265"/>
      <c r="B1251" s="405"/>
      <c r="C1251" s="448"/>
      <c r="D1251" s="266"/>
      <c r="E1251" s="266"/>
      <c r="F1251" s="182"/>
      <c r="G1251" s="24"/>
      <c r="H1251" s="241">
        <v>175</v>
      </c>
      <c r="I1251" s="23" t="s">
        <v>2008</v>
      </c>
      <c r="J1251" s="24">
        <v>100</v>
      </c>
      <c r="K1251" s="371">
        <v>0</v>
      </c>
      <c r="L1251" s="371">
        <v>0</v>
      </c>
      <c r="M1251" s="371">
        <v>0</v>
      </c>
      <c r="N1251" s="21"/>
      <c r="O1251" s="25">
        <f t="shared" si="232"/>
        <v>0</v>
      </c>
      <c r="P1251" s="26">
        <f t="shared" si="233"/>
        <v>0</v>
      </c>
      <c r="Q1251" s="26"/>
      <c r="R1251" s="28"/>
      <c r="S1251" s="30"/>
      <c r="T1251" s="371"/>
      <c r="U1251" s="371"/>
      <c r="V1251" s="371"/>
      <c r="W1251" s="21"/>
      <c r="X1251" s="25"/>
      <c r="Y1251" s="26"/>
      <c r="Z1251" s="428"/>
      <c r="AA1251" s="673"/>
      <c r="AB1251" s="672"/>
    </row>
    <row r="1252" spans="1:28" ht="13.9" customHeight="1" thickBot="1" x14ac:dyDescent="0.25">
      <c r="A1252" s="267"/>
      <c r="B1252" s="406"/>
      <c r="C1252" s="449"/>
      <c r="D1252" s="268"/>
      <c r="E1252" s="269"/>
      <c r="F1252" s="184"/>
      <c r="G1252" s="70"/>
      <c r="H1252" s="242">
        <v>175</v>
      </c>
      <c r="I1252" s="76" t="s">
        <v>1914</v>
      </c>
      <c r="J1252" s="70">
        <v>100</v>
      </c>
      <c r="K1252" s="559">
        <v>0</v>
      </c>
      <c r="L1252" s="559">
        <v>0</v>
      </c>
      <c r="M1252" s="559">
        <v>0</v>
      </c>
      <c r="N1252" s="72"/>
      <c r="O1252" s="73">
        <f t="shared" si="232"/>
        <v>0</v>
      </c>
      <c r="P1252" s="74">
        <f t="shared" si="233"/>
        <v>0</v>
      </c>
      <c r="Q1252" s="74"/>
      <c r="R1252" s="75"/>
      <c r="S1252" s="78"/>
      <c r="T1252" s="559"/>
      <c r="U1252" s="559"/>
      <c r="V1252" s="559"/>
      <c r="W1252" s="72"/>
      <c r="X1252" s="73"/>
      <c r="Y1252" s="74"/>
      <c r="Z1252" s="646"/>
      <c r="AA1252" s="676"/>
      <c r="AB1252" s="674"/>
    </row>
    <row r="1253" spans="1:28" s="7" customFormat="1" ht="14.45" customHeight="1" x14ac:dyDescent="0.2">
      <c r="A1253" s="260">
        <v>43042</v>
      </c>
      <c r="B1253" s="403">
        <v>0.85069444444444453</v>
      </c>
      <c r="C1253" s="454">
        <v>0</v>
      </c>
      <c r="D1253" s="263">
        <f>(MAX(K1253:M1253))/J1253/1.44</f>
        <v>0.38791666666666669</v>
      </c>
      <c r="E1253" s="264"/>
      <c r="F1253" s="181" t="s">
        <v>569</v>
      </c>
      <c r="G1253" s="69" t="s">
        <v>3126</v>
      </c>
      <c r="H1253" s="240">
        <v>176</v>
      </c>
      <c r="I1253" s="35" t="s">
        <v>685</v>
      </c>
      <c r="J1253" s="34">
        <v>250</v>
      </c>
      <c r="K1253" s="367">
        <v>70.350000000000009</v>
      </c>
      <c r="L1253" s="367">
        <v>83.80952380952381</v>
      </c>
      <c r="M1253" s="367">
        <v>139.65</v>
      </c>
      <c r="N1253" s="36" t="s">
        <v>3944</v>
      </c>
      <c r="O1253" s="37">
        <f t="shared" si="193"/>
        <v>97.936507936507951</v>
      </c>
      <c r="P1253" s="38">
        <f t="shared" si="194"/>
        <v>0.27204585537918874</v>
      </c>
      <c r="Q1253" s="77" t="s">
        <v>657</v>
      </c>
      <c r="R1253" s="40"/>
      <c r="S1253" s="81"/>
      <c r="T1253" s="367"/>
      <c r="U1253" s="367"/>
      <c r="V1253" s="367"/>
      <c r="W1253" s="36"/>
      <c r="X1253" s="37"/>
      <c r="Y1253" s="38"/>
      <c r="Z1253" s="645"/>
      <c r="AA1253" s="672">
        <f>P1253+Y1253</f>
        <v>0.27204585537918874</v>
      </c>
      <c r="AB1253" s="672">
        <f t="shared" si="231"/>
        <v>121.02237654320987</v>
      </c>
    </row>
    <row r="1254" spans="1:28" ht="13.15" customHeight="1" x14ac:dyDescent="0.2">
      <c r="A1254" s="265"/>
      <c r="B1254" s="405"/>
      <c r="C1254" s="448"/>
      <c r="D1254" s="266"/>
      <c r="E1254" s="266"/>
      <c r="F1254" s="182"/>
      <c r="G1254" s="24"/>
      <c r="H1254" s="241">
        <v>176</v>
      </c>
      <c r="I1254" s="22" t="s">
        <v>1743</v>
      </c>
      <c r="J1254" s="24">
        <v>250</v>
      </c>
      <c r="K1254" s="371">
        <v>9.4500000000000011</v>
      </c>
      <c r="L1254" s="371">
        <v>3.8095238095238093</v>
      </c>
      <c r="M1254" s="371">
        <v>17.850000000000001</v>
      </c>
      <c r="N1254" s="21"/>
      <c r="O1254" s="25">
        <f t="shared" ref="O1254:O1261" si="234">(K1254+L1254+M1254)/3</f>
        <v>10.36984126984127</v>
      </c>
      <c r="P1254" s="26">
        <f t="shared" ref="P1254:P1261" si="235">O1254/J1254/1.44</f>
        <v>2.8805114638447975E-2</v>
      </c>
      <c r="Q1254" s="26"/>
      <c r="R1254" s="28"/>
      <c r="S1254" s="30"/>
      <c r="T1254" s="371"/>
      <c r="U1254" s="371"/>
      <c r="V1254" s="371"/>
      <c r="W1254" s="21"/>
      <c r="X1254" s="25"/>
      <c r="Y1254" s="26"/>
      <c r="Z1254" s="428"/>
      <c r="AA1254" s="673"/>
      <c r="AB1254" s="672"/>
    </row>
    <row r="1255" spans="1:28" ht="13.15" customHeight="1" x14ac:dyDescent="0.2">
      <c r="A1255" s="265"/>
      <c r="B1255" s="405"/>
      <c r="C1255" s="448"/>
      <c r="D1255" s="266"/>
      <c r="E1255" s="266"/>
      <c r="F1255" s="182"/>
      <c r="G1255" s="24"/>
      <c r="H1255" s="241">
        <v>176</v>
      </c>
      <c r="I1255" s="22" t="s">
        <v>3581</v>
      </c>
      <c r="J1255" s="24">
        <v>250</v>
      </c>
      <c r="K1255" s="371">
        <v>28.35</v>
      </c>
      <c r="L1255" s="371">
        <v>41.904761904761905</v>
      </c>
      <c r="M1255" s="371">
        <v>18.900000000000002</v>
      </c>
      <c r="N1255" s="21"/>
      <c r="O1255" s="25">
        <f t="shared" si="234"/>
        <v>29.718253968253972</v>
      </c>
      <c r="P1255" s="26">
        <f t="shared" si="235"/>
        <v>8.2550705467372157E-2</v>
      </c>
      <c r="Q1255" s="26"/>
      <c r="R1255" s="28"/>
      <c r="S1255" s="30"/>
      <c r="T1255" s="371"/>
      <c r="U1255" s="371"/>
      <c r="V1255" s="371"/>
      <c r="W1255" s="21"/>
      <c r="X1255" s="25"/>
      <c r="Y1255" s="26"/>
      <c r="Z1255" s="428"/>
      <c r="AA1255" s="673"/>
      <c r="AB1255" s="672"/>
    </row>
    <row r="1256" spans="1:28" ht="13.15" customHeight="1" x14ac:dyDescent="0.2">
      <c r="A1256" s="265"/>
      <c r="B1256" s="405"/>
      <c r="C1256" s="448"/>
      <c r="D1256" s="266"/>
      <c r="E1256" s="266"/>
      <c r="F1256" s="182"/>
      <c r="G1256" s="24"/>
      <c r="H1256" s="241">
        <v>176</v>
      </c>
      <c r="I1256" s="22" t="s">
        <v>2295</v>
      </c>
      <c r="J1256" s="24">
        <v>250</v>
      </c>
      <c r="K1256" s="371">
        <v>2.1</v>
      </c>
      <c r="L1256" s="371">
        <v>0</v>
      </c>
      <c r="M1256" s="371">
        <v>1.05</v>
      </c>
      <c r="N1256" s="21"/>
      <c r="O1256" s="25">
        <f t="shared" si="234"/>
        <v>1.05</v>
      </c>
      <c r="P1256" s="26">
        <f t="shared" si="235"/>
        <v>2.9166666666666672E-3</v>
      </c>
      <c r="Q1256" s="26"/>
      <c r="R1256" s="28"/>
      <c r="S1256" s="30"/>
      <c r="T1256" s="371"/>
      <c r="U1256" s="371"/>
      <c r="V1256" s="371"/>
      <c r="W1256" s="21"/>
      <c r="X1256" s="25"/>
      <c r="Y1256" s="26"/>
      <c r="Z1256" s="428"/>
      <c r="AA1256" s="673"/>
      <c r="AB1256" s="672"/>
    </row>
    <row r="1257" spans="1:28" ht="13.15" customHeight="1" x14ac:dyDescent="0.2">
      <c r="A1257" s="265"/>
      <c r="B1257" s="405"/>
      <c r="C1257" s="448"/>
      <c r="D1257" s="266"/>
      <c r="E1257" s="266"/>
      <c r="F1257" s="182"/>
      <c r="G1257" s="24"/>
      <c r="H1257" s="241">
        <v>176</v>
      </c>
      <c r="I1257" s="22" t="s">
        <v>3580</v>
      </c>
      <c r="J1257" s="24">
        <v>250</v>
      </c>
      <c r="K1257" s="371">
        <v>0</v>
      </c>
      <c r="L1257" s="371">
        <v>8.5714285714285712</v>
      </c>
      <c r="M1257" s="371">
        <v>0</v>
      </c>
      <c r="N1257" s="21"/>
      <c r="O1257" s="25">
        <f t="shared" si="234"/>
        <v>2.8571428571428572</v>
      </c>
      <c r="P1257" s="26">
        <f t="shared" si="235"/>
        <v>7.9365079365079361E-3</v>
      </c>
      <c r="Q1257" s="26"/>
      <c r="R1257" s="28"/>
      <c r="S1257" s="30"/>
      <c r="T1257" s="371"/>
      <c r="U1257" s="371"/>
      <c r="V1257" s="371"/>
      <c r="W1257" s="21"/>
      <c r="X1257" s="25"/>
      <c r="Y1257" s="26"/>
      <c r="Z1257" s="428"/>
      <c r="AA1257" s="673"/>
      <c r="AB1257" s="672"/>
    </row>
    <row r="1258" spans="1:28" ht="13.15" customHeight="1" x14ac:dyDescent="0.2">
      <c r="A1258" s="265"/>
      <c r="B1258" s="405"/>
      <c r="C1258" s="448"/>
      <c r="D1258" s="266"/>
      <c r="E1258" s="266"/>
      <c r="F1258" s="182"/>
      <c r="G1258" s="24"/>
      <c r="H1258" s="241">
        <v>176</v>
      </c>
      <c r="I1258" s="23" t="s">
        <v>2296</v>
      </c>
      <c r="J1258" s="24">
        <v>250</v>
      </c>
      <c r="K1258" s="371">
        <v>0</v>
      </c>
      <c r="L1258" s="371">
        <v>0</v>
      </c>
      <c r="M1258" s="371">
        <v>0</v>
      </c>
      <c r="N1258" s="21"/>
      <c r="O1258" s="25">
        <f t="shared" si="234"/>
        <v>0</v>
      </c>
      <c r="P1258" s="26">
        <f t="shared" si="235"/>
        <v>0</v>
      </c>
      <c r="Q1258" s="26"/>
      <c r="R1258" s="28"/>
      <c r="S1258" s="30"/>
      <c r="T1258" s="371"/>
      <c r="U1258" s="371"/>
      <c r="V1258" s="371"/>
      <c r="W1258" s="21"/>
      <c r="X1258" s="25"/>
      <c r="Y1258" s="26"/>
      <c r="Z1258" s="428"/>
      <c r="AA1258" s="673"/>
      <c r="AB1258" s="672"/>
    </row>
    <row r="1259" spans="1:28" ht="13.15" customHeight="1" x14ac:dyDescent="0.2">
      <c r="A1259" s="265"/>
      <c r="B1259" s="405"/>
      <c r="C1259" s="448"/>
      <c r="D1259" s="266"/>
      <c r="E1259" s="266"/>
      <c r="F1259" s="182"/>
      <c r="G1259" s="24"/>
      <c r="H1259" s="241">
        <v>176</v>
      </c>
      <c r="I1259" s="23" t="s">
        <v>2297</v>
      </c>
      <c r="J1259" s="24">
        <v>250</v>
      </c>
      <c r="K1259" s="371">
        <v>0</v>
      </c>
      <c r="L1259" s="371">
        <v>0</v>
      </c>
      <c r="M1259" s="371">
        <v>0</v>
      </c>
      <c r="N1259" s="21"/>
      <c r="O1259" s="25">
        <f t="shared" si="234"/>
        <v>0</v>
      </c>
      <c r="P1259" s="26">
        <f t="shared" si="235"/>
        <v>0</v>
      </c>
      <c r="Q1259" s="26"/>
      <c r="R1259" s="28"/>
      <c r="S1259" s="30"/>
      <c r="T1259" s="371"/>
      <c r="U1259" s="371"/>
      <c r="V1259" s="371"/>
      <c r="W1259" s="21"/>
      <c r="X1259" s="25"/>
      <c r="Y1259" s="26"/>
      <c r="Z1259" s="428"/>
      <c r="AA1259" s="673"/>
      <c r="AB1259" s="672"/>
    </row>
    <row r="1260" spans="1:28" ht="12.75" customHeight="1" x14ac:dyDescent="0.2">
      <c r="A1260" s="265"/>
      <c r="B1260" s="405"/>
      <c r="C1260" s="448"/>
      <c r="D1260" s="266"/>
      <c r="E1260" s="266"/>
      <c r="F1260" s="182"/>
      <c r="G1260" s="24"/>
      <c r="H1260" s="241">
        <v>176</v>
      </c>
      <c r="I1260" s="23" t="s">
        <v>3582</v>
      </c>
      <c r="J1260" s="24">
        <v>250</v>
      </c>
      <c r="K1260" s="371">
        <v>0</v>
      </c>
      <c r="L1260" s="371">
        <v>0</v>
      </c>
      <c r="M1260" s="371">
        <v>0</v>
      </c>
      <c r="N1260" s="21"/>
      <c r="O1260" s="25">
        <f t="shared" si="234"/>
        <v>0</v>
      </c>
      <c r="P1260" s="26">
        <f t="shared" si="235"/>
        <v>0</v>
      </c>
      <c r="Q1260" s="26"/>
      <c r="R1260" s="28"/>
      <c r="S1260" s="30"/>
      <c r="T1260" s="371"/>
      <c r="U1260" s="371"/>
      <c r="V1260" s="371"/>
      <c r="W1260" s="21"/>
      <c r="X1260" s="25"/>
      <c r="Y1260" s="26"/>
      <c r="Z1260" s="428"/>
      <c r="AA1260" s="673"/>
      <c r="AB1260" s="672"/>
    </row>
    <row r="1261" spans="1:28" ht="12.75" customHeight="1" x14ac:dyDescent="0.2">
      <c r="A1261" s="265"/>
      <c r="B1261" s="405"/>
      <c r="C1261" s="448"/>
      <c r="D1261" s="266"/>
      <c r="E1261" s="266"/>
      <c r="F1261" s="186"/>
      <c r="G1261" s="121"/>
      <c r="H1261" s="241">
        <v>176</v>
      </c>
      <c r="I1261" s="128" t="s">
        <v>3583</v>
      </c>
      <c r="J1261" s="24">
        <v>250</v>
      </c>
      <c r="K1261" s="548">
        <v>22.05</v>
      </c>
      <c r="L1261" s="548">
        <v>28.571428571428569</v>
      </c>
      <c r="M1261" s="548">
        <v>106.05000000000001</v>
      </c>
      <c r="N1261" s="123"/>
      <c r="O1261" s="124">
        <f t="shared" si="234"/>
        <v>52.223809523809528</v>
      </c>
      <c r="P1261" s="125">
        <f t="shared" si="235"/>
        <v>0.14506613756613757</v>
      </c>
      <c r="Q1261" s="125"/>
      <c r="R1261" s="126"/>
      <c r="S1261" s="127"/>
      <c r="T1261" s="548"/>
      <c r="U1261" s="548"/>
      <c r="V1261" s="548"/>
      <c r="W1261" s="123"/>
      <c r="X1261" s="124"/>
      <c r="Y1261" s="125"/>
      <c r="Z1261" s="634"/>
      <c r="AA1261" s="673"/>
      <c r="AB1261" s="672"/>
    </row>
    <row r="1262" spans="1:28" ht="13.9" customHeight="1" thickBot="1" x14ac:dyDescent="0.25">
      <c r="A1262" s="267"/>
      <c r="B1262" s="406"/>
      <c r="C1262" s="449"/>
      <c r="D1262" s="268"/>
      <c r="E1262" s="269"/>
      <c r="F1262" s="184"/>
      <c r="G1262" s="70"/>
      <c r="H1262" s="242">
        <v>176</v>
      </c>
      <c r="I1262" s="76"/>
      <c r="J1262" s="70"/>
      <c r="K1262" s="559"/>
      <c r="L1262" s="559"/>
      <c r="M1262" s="559"/>
      <c r="N1262" s="72"/>
      <c r="O1262" s="73"/>
      <c r="P1262" s="74"/>
      <c r="Q1262" s="74"/>
      <c r="R1262" s="75"/>
      <c r="S1262" s="78"/>
      <c r="T1262" s="559"/>
      <c r="U1262" s="559"/>
      <c r="V1262" s="559"/>
      <c r="W1262" s="72"/>
      <c r="X1262" s="73"/>
      <c r="Y1262" s="74"/>
      <c r="Z1262" s="646"/>
      <c r="AA1262" s="673"/>
      <c r="AB1262" s="672"/>
    </row>
    <row r="1263" spans="1:28" s="7" customFormat="1" ht="13.9" customHeight="1" x14ac:dyDescent="0.2">
      <c r="A1263" s="260">
        <v>43053</v>
      </c>
      <c r="B1263" s="403">
        <v>0.80902777777777779</v>
      </c>
      <c r="C1263" s="454">
        <v>-3</v>
      </c>
      <c r="D1263" s="263">
        <f>(MAX(K1263:M1263))/J1263/1.44</f>
        <v>0.36507936507936506</v>
      </c>
      <c r="E1263" s="264"/>
      <c r="F1263" s="181" t="s">
        <v>569</v>
      </c>
      <c r="G1263" s="69" t="s">
        <v>3126</v>
      </c>
      <c r="H1263" s="240">
        <v>177</v>
      </c>
      <c r="I1263" s="35" t="s">
        <v>685</v>
      </c>
      <c r="J1263" s="34">
        <v>250</v>
      </c>
      <c r="K1263" s="367">
        <v>80.850000000000009</v>
      </c>
      <c r="L1263" s="367">
        <v>131.42857142857142</v>
      </c>
      <c r="M1263" s="367">
        <v>40.950000000000003</v>
      </c>
      <c r="N1263" s="36" t="s">
        <v>4176</v>
      </c>
      <c r="O1263" s="37">
        <f t="shared" si="193"/>
        <v>84.409523809523805</v>
      </c>
      <c r="P1263" s="38">
        <f>O1263/J1263/1.44</f>
        <v>0.23447089947089947</v>
      </c>
      <c r="Q1263" s="39" t="s">
        <v>495</v>
      </c>
      <c r="R1263" s="40"/>
      <c r="S1263" s="81"/>
      <c r="T1263" s="367"/>
      <c r="U1263" s="367"/>
      <c r="V1263" s="367"/>
      <c r="W1263" s="36"/>
      <c r="X1263" s="37"/>
      <c r="Y1263" s="38"/>
      <c r="Z1263" s="645"/>
      <c r="AA1263" s="671">
        <f>P1263+Y1263</f>
        <v>0.23447089947089947</v>
      </c>
      <c r="AB1263" s="671">
        <f t="shared" si="231"/>
        <v>127.26921296296295</v>
      </c>
    </row>
    <row r="1264" spans="1:28" s="7" customFormat="1" ht="13.15" customHeight="1" x14ac:dyDescent="0.2">
      <c r="A1264" s="265"/>
      <c r="B1264" s="405"/>
      <c r="C1264" s="448"/>
      <c r="D1264" s="266"/>
      <c r="E1264" s="266"/>
      <c r="F1264" s="187"/>
      <c r="G1264" s="22"/>
      <c r="H1264" s="241">
        <v>177</v>
      </c>
      <c r="I1264" s="22" t="s">
        <v>366</v>
      </c>
      <c r="J1264" s="24">
        <v>250</v>
      </c>
      <c r="K1264" s="371">
        <v>0</v>
      </c>
      <c r="L1264" s="371">
        <v>0</v>
      </c>
      <c r="M1264" s="371">
        <v>0</v>
      </c>
      <c r="N1264" s="21"/>
      <c r="O1264" s="25">
        <f t="shared" ref="O1264:O1270" si="236">(K1264+L1264+M1264)/3</f>
        <v>0</v>
      </c>
      <c r="P1264" s="26">
        <f t="shared" si="194"/>
        <v>0</v>
      </c>
      <c r="Q1264" s="27"/>
      <c r="R1264" s="28"/>
      <c r="S1264" s="30"/>
      <c r="T1264" s="371"/>
      <c r="U1264" s="371"/>
      <c r="V1264" s="371"/>
      <c r="W1264" s="21"/>
      <c r="X1264" s="25"/>
      <c r="Y1264" s="26"/>
      <c r="Z1264" s="428"/>
      <c r="AA1264" s="672"/>
      <c r="AB1264" s="672"/>
    </row>
    <row r="1265" spans="1:28" s="7" customFormat="1" ht="13.15" customHeight="1" x14ac:dyDescent="0.2">
      <c r="A1265" s="265"/>
      <c r="B1265" s="405"/>
      <c r="C1265" s="448"/>
      <c r="D1265" s="266"/>
      <c r="E1265" s="266"/>
      <c r="F1265" s="187"/>
      <c r="G1265" s="22"/>
      <c r="H1265" s="241">
        <v>177</v>
      </c>
      <c r="I1265" s="22" t="s">
        <v>4346</v>
      </c>
      <c r="J1265" s="24">
        <v>250</v>
      </c>
      <c r="K1265" s="371">
        <v>1.05</v>
      </c>
      <c r="L1265" s="371">
        <v>3.8095238095238093</v>
      </c>
      <c r="M1265" s="371">
        <v>8.4</v>
      </c>
      <c r="N1265" s="21"/>
      <c r="O1265" s="25">
        <f t="shared" si="236"/>
        <v>4.4198412698412701</v>
      </c>
      <c r="P1265" s="26">
        <f t="shared" ref="P1265:P1270" si="237">O1265/J1265/1.44</f>
        <v>1.2277336860670195E-2</v>
      </c>
      <c r="Q1265" s="27"/>
      <c r="R1265" s="28"/>
      <c r="S1265" s="30"/>
      <c r="T1265" s="371"/>
      <c r="U1265" s="371"/>
      <c r="V1265" s="371"/>
      <c r="W1265" s="21"/>
      <c r="X1265" s="25"/>
      <c r="Y1265" s="26"/>
      <c r="Z1265" s="428"/>
      <c r="AA1265" s="672"/>
      <c r="AB1265" s="672"/>
    </row>
    <row r="1266" spans="1:28" s="7" customFormat="1" ht="13.15" customHeight="1" x14ac:dyDescent="0.2">
      <c r="A1266" s="265"/>
      <c r="B1266" s="405"/>
      <c r="C1266" s="448"/>
      <c r="D1266" s="266"/>
      <c r="E1266" s="266"/>
      <c r="F1266" s="187"/>
      <c r="G1266" s="22"/>
      <c r="H1266" s="241">
        <v>177</v>
      </c>
      <c r="I1266" s="22" t="s">
        <v>365</v>
      </c>
      <c r="J1266" s="24">
        <v>250</v>
      </c>
      <c r="K1266" s="371">
        <v>0</v>
      </c>
      <c r="L1266" s="371">
        <v>0</v>
      </c>
      <c r="M1266" s="371">
        <v>0</v>
      </c>
      <c r="N1266" s="21"/>
      <c r="O1266" s="25">
        <f t="shared" si="236"/>
        <v>0</v>
      </c>
      <c r="P1266" s="26">
        <f t="shared" si="237"/>
        <v>0</v>
      </c>
      <c r="Q1266" s="27"/>
      <c r="R1266" s="28"/>
      <c r="S1266" s="30"/>
      <c r="T1266" s="371"/>
      <c r="U1266" s="371"/>
      <c r="V1266" s="371"/>
      <c r="W1266" s="21"/>
      <c r="X1266" s="25"/>
      <c r="Y1266" s="26"/>
      <c r="Z1266" s="428"/>
      <c r="AA1266" s="672"/>
      <c r="AB1266" s="672"/>
    </row>
    <row r="1267" spans="1:28" s="7" customFormat="1" ht="13.15" customHeight="1" x14ac:dyDescent="0.2">
      <c r="A1267" s="265"/>
      <c r="B1267" s="405"/>
      <c r="C1267" s="448"/>
      <c r="D1267" s="266"/>
      <c r="E1267" s="266"/>
      <c r="F1267" s="187"/>
      <c r="G1267" s="22"/>
      <c r="H1267" s="241">
        <v>177</v>
      </c>
      <c r="I1267" s="22" t="s">
        <v>4347</v>
      </c>
      <c r="J1267" s="24">
        <v>250</v>
      </c>
      <c r="K1267" s="371">
        <v>31.5</v>
      </c>
      <c r="L1267" s="371">
        <v>26.666666666666664</v>
      </c>
      <c r="M1267" s="371">
        <v>28.35</v>
      </c>
      <c r="N1267" s="21"/>
      <c r="O1267" s="25">
        <f t="shared" si="236"/>
        <v>28.838888888888889</v>
      </c>
      <c r="P1267" s="26">
        <f t="shared" si="237"/>
        <v>8.0108024691358026E-2</v>
      </c>
      <c r="Q1267" s="27"/>
      <c r="R1267" s="28"/>
      <c r="S1267" s="30"/>
      <c r="T1267" s="371"/>
      <c r="U1267" s="371"/>
      <c r="V1267" s="371"/>
      <c r="W1267" s="21"/>
      <c r="X1267" s="25"/>
      <c r="Y1267" s="26"/>
      <c r="Z1267" s="428"/>
      <c r="AA1267" s="672"/>
      <c r="AB1267" s="672"/>
    </row>
    <row r="1268" spans="1:28" s="7" customFormat="1" ht="13.15" customHeight="1" x14ac:dyDescent="0.2">
      <c r="A1268" s="265"/>
      <c r="B1268" s="405"/>
      <c r="C1268" s="448"/>
      <c r="D1268" s="266"/>
      <c r="E1268" s="266"/>
      <c r="F1268" s="187"/>
      <c r="G1268" s="22"/>
      <c r="H1268" s="241">
        <v>177</v>
      </c>
      <c r="I1268" s="22" t="s">
        <v>84</v>
      </c>
      <c r="J1268" s="24">
        <v>250</v>
      </c>
      <c r="K1268" s="371">
        <v>1.05</v>
      </c>
      <c r="L1268" s="371">
        <v>19.047619047619047</v>
      </c>
      <c r="M1268" s="371">
        <v>8.4</v>
      </c>
      <c r="N1268" s="21"/>
      <c r="O1268" s="25">
        <f t="shared" si="236"/>
        <v>9.4992063492063483</v>
      </c>
      <c r="P1268" s="26">
        <f t="shared" si="237"/>
        <v>2.6386684303350966E-2</v>
      </c>
      <c r="Q1268" s="27"/>
      <c r="R1268" s="28"/>
      <c r="S1268" s="30"/>
      <c r="T1268" s="371"/>
      <c r="U1268" s="371"/>
      <c r="V1268" s="371"/>
      <c r="W1268" s="21"/>
      <c r="X1268" s="25"/>
      <c r="Y1268" s="26"/>
      <c r="Z1268" s="428"/>
      <c r="AA1268" s="672"/>
      <c r="AB1268" s="672"/>
    </row>
    <row r="1269" spans="1:28" s="7" customFormat="1" ht="13.15" customHeight="1" x14ac:dyDescent="0.2">
      <c r="A1269" s="265"/>
      <c r="B1269" s="405"/>
      <c r="C1269" s="448"/>
      <c r="D1269" s="266"/>
      <c r="E1269" s="266"/>
      <c r="F1269" s="192"/>
      <c r="G1269" s="128"/>
      <c r="H1269" s="241">
        <v>177</v>
      </c>
      <c r="I1269" s="128" t="s">
        <v>689</v>
      </c>
      <c r="J1269" s="24">
        <v>250</v>
      </c>
      <c r="K1269" s="548">
        <v>0</v>
      </c>
      <c r="L1269" s="548">
        <v>0</v>
      </c>
      <c r="M1269" s="548">
        <v>0</v>
      </c>
      <c r="N1269" s="123"/>
      <c r="O1269" s="124">
        <f t="shared" si="236"/>
        <v>0</v>
      </c>
      <c r="P1269" s="125">
        <f t="shared" si="237"/>
        <v>0</v>
      </c>
      <c r="Q1269" s="143"/>
      <c r="R1269" s="126"/>
      <c r="S1269" s="127"/>
      <c r="T1269" s="548"/>
      <c r="U1269" s="548"/>
      <c r="V1269" s="548"/>
      <c r="W1269" s="123"/>
      <c r="X1269" s="124"/>
      <c r="Y1269" s="125"/>
      <c r="Z1269" s="634"/>
      <c r="AA1269" s="672"/>
      <c r="AB1269" s="672"/>
    </row>
    <row r="1270" spans="1:28" s="7" customFormat="1" ht="13.15" customHeight="1" x14ac:dyDescent="0.2">
      <c r="A1270" s="265"/>
      <c r="B1270" s="405"/>
      <c r="C1270" s="448"/>
      <c r="D1270" s="266"/>
      <c r="E1270" s="266"/>
      <c r="F1270" s="192"/>
      <c r="G1270" s="128"/>
      <c r="H1270" s="241">
        <v>177</v>
      </c>
      <c r="I1270" s="128" t="s">
        <v>4345</v>
      </c>
      <c r="J1270" s="24">
        <v>250</v>
      </c>
      <c r="K1270" s="548">
        <v>31.5</v>
      </c>
      <c r="L1270" s="548">
        <v>42.857142857142854</v>
      </c>
      <c r="M1270" s="548">
        <v>5.25</v>
      </c>
      <c r="N1270" s="123"/>
      <c r="O1270" s="124">
        <f t="shared" si="236"/>
        <v>26.535714285714288</v>
      </c>
      <c r="P1270" s="125">
        <f t="shared" si="237"/>
        <v>7.3710317460317462E-2</v>
      </c>
      <c r="Q1270" s="143"/>
      <c r="R1270" s="126"/>
      <c r="S1270" s="127"/>
      <c r="T1270" s="548"/>
      <c r="U1270" s="548"/>
      <c r="V1270" s="548"/>
      <c r="W1270" s="123"/>
      <c r="X1270" s="124"/>
      <c r="Y1270" s="125"/>
      <c r="Z1270" s="634"/>
      <c r="AA1270" s="672"/>
      <c r="AB1270" s="672"/>
    </row>
    <row r="1271" spans="1:28" s="7" customFormat="1" ht="13.9" customHeight="1" thickBot="1" x14ac:dyDescent="0.25">
      <c r="A1271" s="267"/>
      <c r="B1271" s="406"/>
      <c r="C1271" s="449"/>
      <c r="D1271" s="268"/>
      <c r="E1271" s="279"/>
      <c r="F1271" s="189"/>
      <c r="G1271" s="76"/>
      <c r="H1271" s="242">
        <v>177</v>
      </c>
      <c r="I1271" s="76"/>
      <c r="J1271" s="70"/>
      <c r="K1271" s="559"/>
      <c r="L1271" s="559"/>
      <c r="M1271" s="559"/>
      <c r="N1271" s="72"/>
      <c r="O1271" s="73"/>
      <c r="P1271" s="74"/>
      <c r="Q1271" s="80"/>
      <c r="R1271" s="75"/>
      <c r="S1271" s="78"/>
      <c r="T1271" s="559"/>
      <c r="U1271" s="559"/>
      <c r="V1271" s="559"/>
      <c r="W1271" s="72"/>
      <c r="X1271" s="73"/>
      <c r="Y1271" s="74"/>
      <c r="Z1271" s="646"/>
      <c r="AA1271" s="674"/>
      <c r="AB1271" s="674"/>
    </row>
    <row r="1272" spans="1:28" s="7" customFormat="1" ht="13.9" customHeight="1" x14ac:dyDescent="0.2">
      <c r="A1272" s="260">
        <v>43033</v>
      </c>
      <c r="B1272" s="403">
        <v>0.64583333333333337</v>
      </c>
      <c r="C1272" s="454">
        <v>2</v>
      </c>
      <c r="D1272" s="263">
        <f>(MAX(K1272:M1272))/J1272/1.44</f>
        <v>0.11119791666666666</v>
      </c>
      <c r="E1272" s="264">
        <f>(MAX(T1272:V1272))/S1272/1.44</f>
        <v>0.31536458333333334</v>
      </c>
      <c r="F1272" s="193" t="s">
        <v>1909</v>
      </c>
      <c r="G1272" s="114" t="s">
        <v>3126</v>
      </c>
      <c r="H1272" s="243">
        <v>178</v>
      </c>
      <c r="I1272" s="113" t="s">
        <v>685</v>
      </c>
      <c r="J1272" s="115">
        <v>400</v>
      </c>
      <c r="K1272" s="565">
        <v>64.05</v>
      </c>
      <c r="L1272" s="565">
        <v>47.61904761904762</v>
      </c>
      <c r="M1272" s="565">
        <v>55.650000000000006</v>
      </c>
      <c r="N1272" s="116" t="s">
        <v>3895</v>
      </c>
      <c r="O1272" s="117">
        <f t="shared" si="193"/>
        <v>55.773015873015879</v>
      </c>
      <c r="P1272" s="118">
        <f t="shared" si="194"/>
        <v>9.6828152557319233E-2</v>
      </c>
      <c r="Q1272" s="142" t="s">
        <v>792</v>
      </c>
      <c r="R1272" s="120" t="s">
        <v>686</v>
      </c>
      <c r="S1272" s="115">
        <v>400</v>
      </c>
      <c r="T1272" s="565">
        <v>139.04761904761904</v>
      </c>
      <c r="U1272" s="565">
        <v>165.9</v>
      </c>
      <c r="V1272" s="565">
        <v>181.65</v>
      </c>
      <c r="W1272" s="116" t="s">
        <v>3896</v>
      </c>
      <c r="X1272" s="117">
        <f>(T1272+U1272+V1272)/3</f>
        <v>162.19920634920632</v>
      </c>
      <c r="Y1272" s="118">
        <f>X1272/S1272/1.44</f>
        <v>0.281595844356261</v>
      </c>
      <c r="Z1272" s="636" t="s">
        <v>655</v>
      </c>
      <c r="AA1272" s="672">
        <f>P1272+Y1272</f>
        <v>0.37842399691358025</v>
      </c>
      <c r="AB1272" s="672">
        <f t="shared" si="231"/>
        <v>330.67843364197529</v>
      </c>
    </row>
    <row r="1273" spans="1:28" ht="13.15" customHeight="1" x14ac:dyDescent="0.2">
      <c r="A1273" s="265"/>
      <c r="B1273" s="405"/>
      <c r="C1273" s="448"/>
      <c r="D1273" s="266"/>
      <c r="E1273" s="266"/>
      <c r="F1273" s="182"/>
      <c r="G1273" s="24"/>
      <c r="H1273" s="241">
        <v>178</v>
      </c>
      <c r="I1273" s="22" t="s">
        <v>1111</v>
      </c>
      <c r="J1273" s="24">
        <v>400</v>
      </c>
      <c r="K1273" s="371">
        <v>0</v>
      </c>
      <c r="L1273" s="371">
        <v>0</v>
      </c>
      <c r="M1273" s="371">
        <v>0</v>
      </c>
      <c r="N1273" s="21"/>
      <c r="O1273" s="25">
        <f t="shared" si="193"/>
        <v>0</v>
      </c>
      <c r="P1273" s="26">
        <f t="shared" si="194"/>
        <v>0</v>
      </c>
      <c r="Q1273" s="26"/>
      <c r="R1273" s="28" t="s">
        <v>3488</v>
      </c>
      <c r="S1273" s="24">
        <v>400</v>
      </c>
      <c r="T1273" s="371">
        <v>0</v>
      </c>
      <c r="U1273" s="371">
        <v>0</v>
      </c>
      <c r="V1273" s="371">
        <v>0</v>
      </c>
      <c r="W1273" s="21"/>
      <c r="X1273" s="25">
        <f>(T1273+U1273+V1273)/3</f>
        <v>0</v>
      </c>
      <c r="Y1273" s="26">
        <f>X1273/S1273/1.44</f>
        <v>0</v>
      </c>
      <c r="Z1273" s="428"/>
      <c r="AA1273" s="673"/>
      <c r="AB1273" s="672"/>
    </row>
    <row r="1274" spans="1:28" ht="13.15" customHeight="1" x14ac:dyDescent="0.2">
      <c r="A1274" s="265"/>
      <c r="B1274" s="405"/>
      <c r="C1274" s="448"/>
      <c r="D1274" s="266"/>
      <c r="E1274" s="266"/>
      <c r="F1274" s="182"/>
      <c r="G1274" s="24"/>
      <c r="H1274" s="241">
        <v>178</v>
      </c>
      <c r="I1274" s="22" t="s">
        <v>3489</v>
      </c>
      <c r="J1274" s="24">
        <v>400</v>
      </c>
      <c r="K1274" s="371">
        <v>0</v>
      </c>
      <c r="L1274" s="371">
        <v>0</v>
      </c>
      <c r="M1274" s="371">
        <v>0</v>
      </c>
      <c r="N1274" s="21"/>
      <c r="O1274" s="25">
        <f t="shared" si="193"/>
        <v>0</v>
      </c>
      <c r="P1274" s="26">
        <f t="shared" si="194"/>
        <v>0</v>
      </c>
      <c r="Q1274" s="26"/>
      <c r="R1274" s="28" t="s">
        <v>1947</v>
      </c>
      <c r="S1274" s="24">
        <v>400</v>
      </c>
      <c r="T1274" s="371">
        <v>0</v>
      </c>
      <c r="U1274" s="371">
        <v>0</v>
      </c>
      <c r="V1274" s="371">
        <v>0</v>
      </c>
      <c r="W1274" s="21"/>
      <c r="X1274" s="25">
        <f>(T1274+U1274+V1274)/3</f>
        <v>0</v>
      </c>
      <c r="Y1274" s="26">
        <f>X1274/S1274/1.44</f>
        <v>0</v>
      </c>
      <c r="Z1274" s="428"/>
      <c r="AA1274" s="673"/>
      <c r="AB1274" s="672"/>
    </row>
    <row r="1275" spans="1:28" ht="13.15" customHeight="1" x14ac:dyDescent="0.2">
      <c r="A1275" s="265"/>
      <c r="B1275" s="405"/>
      <c r="C1275" s="448"/>
      <c r="D1275" s="266"/>
      <c r="E1275" s="266"/>
      <c r="F1275" s="182"/>
      <c r="G1275" s="24"/>
      <c r="H1275" s="241">
        <v>178</v>
      </c>
      <c r="I1275" s="22" t="s">
        <v>3486</v>
      </c>
      <c r="J1275" s="24">
        <v>400</v>
      </c>
      <c r="K1275" s="371">
        <v>0</v>
      </c>
      <c r="L1275" s="371">
        <v>0</v>
      </c>
      <c r="M1275" s="371">
        <v>0</v>
      </c>
      <c r="N1275" s="21"/>
      <c r="O1275" s="25">
        <f t="shared" si="193"/>
        <v>0</v>
      </c>
      <c r="P1275" s="26">
        <f t="shared" si="194"/>
        <v>0</v>
      </c>
      <c r="Q1275" s="26"/>
      <c r="R1275" s="28" t="s">
        <v>3490</v>
      </c>
      <c r="S1275" s="24">
        <v>400</v>
      </c>
      <c r="T1275" s="371">
        <v>0</v>
      </c>
      <c r="U1275" s="371">
        <v>0</v>
      </c>
      <c r="V1275" s="371">
        <v>0</v>
      </c>
      <c r="W1275" s="21"/>
      <c r="X1275" s="25">
        <f>(T1275+U1275+V1275)/3</f>
        <v>0</v>
      </c>
      <c r="Y1275" s="26">
        <f>X1275/S1275/1.44</f>
        <v>0</v>
      </c>
      <c r="Z1275" s="428"/>
      <c r="AA1275" s="673"/>
      <c r="AB1275" s="672"/>
    </row>
    <row r="1276" spans="1:28" ht="13.15" customHeight="1" x14ac:dyDescent="0.2">
      <c r="A1276" s="265"/>
      <c r="B1276" s="405"/>
      <c r="C1276" s="448"/>
      <c r="D1276" s="266"/>
      <c r="E1276" s="266"/>
      <c r="F1276" s="182"/>
      <c r="G1276" s="24"/>
      <c r="H1276" s="241">
        <v>178</v>
      </c>
      <c r="I1276" s="22" t="s">
        <v>3492</v>
      </c>
      <c r="J1276" s="24">
        <v>400</v>
      </c>
      <c r="K1276" s="371">
        <v>0</v>
      </c>
      <c r="L1276" s="371">
        <v>0</v>
      </c>
      <c r="M1276" s="371">
        <v>0</v>
      </c>
      <c r="N1276" s="21"/>
      <c r="O1276" s="25">
        <f t="shared" si="193"/>
        <v>0</v>
      </c>
      <c r="P1276" s="26">
        <f t="shared" si="194"/>
        <v>0</v>
      </c>
      <c r="Q1276" s="26"/>
      <c r="R1276" s="28" t="s">
        <v>1948</v>
      </c>
      <c r="S1276" s="24">
        <v>400</v>
      </c>
      <c r="T1276" s="371">
        <v>0</v>
      </c>
      <c r="U1276" s="371">
        <v>0</v>
      </c>
      <c r="V1276" s="371">
        <v>0</v>
      </c>
      <c r="W1276" s="21"/>
      <c r="X1276" s="25">
        <f>(T1276+U1276+V1276)/3</f>
        <v>0</v>
      </c>
      <c r="Y1276" s="26">
        <f>X1276/S1276/1.44</f>
        <v>0</v>
      </c>
      <c r="Z1276" s="428"/>
      <c r="AA1276" s="673"/>
      <c r="AB1276" s="672"/>
    </row>
    <row r="1277" spans="1:28" ht="13.15" customHeight="1" x14ac:dyDescent="0.2">
      <c r="A1277" s="265"/>
      <c r="B1277" s="405"/>
      <c r="C1277" s="448"/>
      <c r="D1277" s="266"/>
      <c r="E1277" s="266"/>
      <c r="F1277" s="182"/>
      <c r="G1277" s="24"/>
      <c r="H1277" s="241">
        <v>178</v>
      </c>
      <c r="I1277" s="22" t="s">
        <v>3487</v>
      </c>
      <c r="J1277" s="24">
        <v>400</v>
      </c>
      <c r="K1277" s="371">
        <v>0</v>
      </c>
      <c r="L1277" s="371">
        <v>0</v>
      </c>
      <c r="M1277" s="371">
        <v>0</v>
      </c>
      <c r="N1277" s="21"/>
      <c r="O1277" s="25">
        <f t="shared" si="193"/>
        <v>0</v>
      </c>
      <c r="P1277" s="26">
        <f t="shared" si="194"/>
        <v>0</v>
      </c>
      <c r="Q1277" s="26"/>
      <c r="R1277" s="28" t="s">
        <v>3491</v>
      </c>
      <c r="S1277" s="24">
        <v>400</v>
      </c>
      <c r="T1277" s="371">
        <v>0</v>
      </c>
      <c r="U1277" s="371">
        <v>0</v>
      </c>
      <c r="V1277" s="371">
        <v>0</v>
      </c>
      <c r="W1277" s="21"/>
      <c r="X1277" s="25">
        <f t="shared" ref="X1277:X1278" si="238">(T1277+U1277+V1277)/3</f>
        <v>0</v>
      </c>
      <c r="Y1277" s="26">
        <f t="shared" ref="Y1277:Y1278" si="239">X1277/S1277/1.44</f>
        <v>0</v>
      </c>
      <c r="Z1277" s="428"/>
      <c r="AA1277" s="673"/>
      <c r="AB1277" s="672"/>
    </row>
    <row r="1278" spans="1:28" ht="13.9" customHeight="1" thickBot="1" x14ac:dyDescent="0.25">
      <c r="A1278" s="267"/>
      <c r="B1278" s="406"/>
      <c r="C1278" s="449"/>
      <c r="D1278" s="268"/>
      <c r="E1278" s="269"/>
      <c r="F1278" s="184"/>
      <c r="G1278" s="70"/>
      <c r="H1278" s="242">
        <v>178</v>
      </c>
      <c r="I1278" s="76"/>
      <c r="J1278" s="70"/>
      <c r="K1278" s="559"/>
      <c r="L1278" s="559"/>
      <c r="M1278" s="559"/>
      <c r="N1278" s="72"/>
      <c r="O1278" s="73"/>
      <c r="P1278" s="74"/>
      <c r="Q1278" s="74"/>
      <c r="R1278" s="75" t="s">
        <v>1949</v>
      </c>
      <c r="S1278" s="70">
        <v>400</v>
      </c>
      <c r="T1278" s="559">
        <v>0</v>
      </c>
      <c r="U1278" s="559">
        <v>0</v>
      </c>
      <c r="V1278" s="559">
        <v>0</v>
      </c>
      <c r="W1278" s="72"/>
      <c r="X1278" s="73">
        <f t="shared" si="238"/>
        <v>0</v>
      </c>
      <c r="Y1278" s="74">
        <f t="shared" si="239"/>
        <v>0</v>
      </c>
      <c r="Z1278" s="646"/>
      <c r="AA1278" s="673"/>
      <c r="AB1278" s="672"/>
    </row>
    <row r="1279" spans="1:28" s="7" customFormat="1" ht="13.9" customHeight="1" x14ac:dyDescent="0.2">
      <c r="A1279" s="260">
        <v>43033</v>
      </c>
      <c r="B1279" s="403">
        <v>0.65277777777777779</v>
      </c>
      <c r="C1279" s="454">
        <v>2</v>
      </c>
      <c r="D1279" s="263">
        <f>(MAX(K1279:M1279))/J1279/1.44</f>
        <v>0.65916666666666668</v>
      </c>
      <c r="E1279" s="264">
        <f>(MAX(T1279:V1279))/S1279/1.44</f>
        <v>0</v>
      </c>
      <c r="F1279" s="181" t="s">
        <v>1909</v>
      </c>
      <c r="G1279" s="69" t="s">
        <v>3126</v>
      </c>
      <c r="H1279" s="240">
        <v>179</v>
      </c>
      <c r="I1279" s="35" t="s">
        <v>685</v>
      </c>
      <c r="J1279" s="34">
        <v>250</v>
      </c>
      <c r="K1279" s="367">
        <v>201.60000000000002</v>
      </c>
      <c r="L1279" s="367">
        <v>188.57142857142856</v>
      </c>
      <c r="M1279" s="367">
        <v>237.3</v>
      </c>
      <c r="N1279" s="36" t="s">
        <v>3827</v>
      </c>
      <c r="O1279" s="37">
        <f t="shared" si="193"/>
        <v>209.15714285714284</v>
      </c>
      <c r="P1279" s="38">
        <f t="shared" si="194"/>
        <v>0.58099206349206345</v>
      </c>
      <c r="Q1279" s="77" t="s">
        <v>655</v>
      </c>
      <c r="R1279" s="40" t="s">
        <v>3065</v>
      </c>
      <c r="S1279" s="34">
        <v>250</v>
      </c>
      <c r="T1279" s="367">
        <v>0</v>
      </c>
      <c r="U1279" s="367">
        <v>0</v>
      </c>
      <c r="V1279" s="367">
        <v>0</v>
      </c>
      <c r="W1279" s="36"/>
      <c r="X1279" s="37">
        <f>(T1279+U1279+V1279)/3</f>
        <v>0</v>
      </c>
      <c r="Y1279" s="38">
        <f>X1279/S1279/1.44</f>
        <v>0</v>
      </c>
      <c r="Z1279" s="645" t="s">
        <v>655</v>
      </c>
      <c r="AA1279" s="671">
        <f>P1279+Y1279</f>
        <v>0.58099206349206345</v>
      </c>
      <c r="AB1279" s="671">
        <f t="shared" si="231"/>
        <v>139.32013888888889</v>
      </c>
    </row>
    <row r="1280" spans="1:28" s="7" customFormat="1" ht="13.15" customHeight="1" x14ac:dyDescent="0.2">
      <c r="A1280" s="265"/>
      <c r="B1280" s="405"/>
      <c r="C1280" s="448"/>
      <c r="D1280" s="266"/>
      <c r="E1280" s="266"/>
      <c r="F1280" s="181"/>
      <c r="G1280" s="69"/>
      <c r="H1280" s="240">
        <v>179</v>
      </c>
      <c r="I1280" s="35" t="s">
        <v>3494</v>
      </c>
      <c r="J1280" s="34">
        <v>250</v>
      </c>
      <c r="K1280" s="367">
        <v>0</v>
      </c>
      <c r="L1280" s="367">
        <v>0</v>
      </c>
      <c r="M1280" s="367">
        <v>0</v>
      </c>
      <c r="N1280" s="36"/>
      <c r="O1280" s="37">
        <f t="shared" si="193"/>
        <v>0</v>
      </c>
      <c r="P1280" s="38">
        <f t="shared" si="194"/>
        <v>0</v>
      </c>
      <c r="Q1280" s="77"/>
      <c r="R1280" s="35" t="s">
        <v>2097</v>
      </c>
      <c r="S1280" s="34">
        <v>250</v>
      </c>
      <c r="T1280" s="367">
        <v>0</v>
      </c>
      <c r="U1280" s="367">
        <v>0</v>
      </c>
      <c r="V1280" s="367">
        <v>0</v>
      </c>
      <c r="W1280" s="36"/>
      <c r="X1280" s="37"/>
      <c r="Y1280" s="38"/>
      <c r="Z1280" s="645"/>
      <c r="AA1280" s="672"/>
      <c r="AB1280" s="672"/>
    </row>
    <row r="1281" spans="1:28" s="7" customFormat="1" ht="13.15" customHeight="1" x14ac:dyDescent="0.2">
      <c r="A1281" s="265"/>
      <c r="B1281" s="405"/>
      <c r="C1281" s="448"/>
      <c r="D1281" s="266"/>
      <c r="E1281" s="266"/>
      <c r="F1281" s="181"/>
      <c r="G1281" s="69"/>
      <c r="H1281" s="240">
        <v>179</v>
      </c>
      <c r="I1281" s="35" t="s">
        <v>2373</v>
      </c>
      <c r="J1281" s="34">
        <v>250</v>
      </c>
      <c r="K1281" s="367">
        <v>0</v>
      </c>
      <c r="L1281" s="367">
        <v>0</v>
      </c>
      <c r="M1281" s="367">
        <v>0</v>
      </c>
      <c r="N1281" s="36"/>
      <c r="O1281" s="37">
        <f>(K1281+L1281+M1281)/3</f>
        <v>0</v>
      </c>
      <c r="P1281" s="38">
        <f t="shared" si="194"/>
        <v>0</v>
      </c>
      <c r="Q1281" s="77"/>
      <c r="R1281" s="35" t="s">
        <v>2098</v>
      </c>
      <c r="S1281" s="34">
        <v>250</v>
      </c>
      <c r="T1281" s="367">
        <v>0</v>
      </c>
      <c r="U1281" s="367">
        <v>0</v>
      </c>
      <c r="V1281" s="367">
        <v>0</v>
      </c>
      <c r="W1281" s="36"/>
      <c r="X1281" s="37"/>
      <c r="Y1281" s="38"/>
      <c r="Z1281" s="645"/>
      <c r="AA1281" s="672"/>
      <c r="AB1281" s="672"/>
    </row>
    <row r="1282" spans="1:28" s="7" customFormat="1" ht="13.15" customHeight="1" x14ac:dyDescent="0.2">
      <c r="A1282" s="265"/>
      <c r="B1282" s="405"/>
      <c r="C1282" s="448"/>
      <c r="D1282" s="266"/>
      <c r="E1282" s="266"/>
      <c r="F1282" s="181"/>
      <c r="G1282" s="69"/>
      <c r="H1282" s="240">
        <v>179</v>
      </c>
      <c r="I1282" s="35" t="s">
        <v>2374</v>
      </c>
      <c r="J1282" s="34">
        <v>250</v>
      </c>
      <c r="K1282" s="367">
        <v>0</v>
      </c>
      <c r="L1282" s="367">
        <v>0</v>
      </c>
      <c r="M1282" s="367">
        <v>0</v>
      </c>
      <c r="N1282" s="36"/>
      <c r="O1282" s="37">
        <f>(K1282+L1282+M1282)/3</f>
        <v>0</v>
      </c>
      <c r="P1282" s="38">
        <f t="shared" si="194"/>
        <v>0</v>
      </c>
      <c r="Q1282" s="77"/>
      <c r="R1282" s="35" t="s">
        <v>3493</v>
      </c>
      <c r="S1282" s="34">
        <v>250</v>
      </c>
      <c r="T1282" s="367">
        <v>0</v>
      </c>
      <c r="U1282" s="367">
        <v>0</v>
      </c>
      <c r="V1282" s="367">
        <v>0</v>
      </c>
      <c r="W1282" s="36"/>
      <c r="X1282" s="37"/>
      <c r="Y1282" s="38"/>
      <c r="Z1282" s="645"/>
      <c r="AA1282" s="672"/>
      <c r="AB1282" s="672"/>
    </row>
    <row r="1283" spans="1:28" s="7" customFormat="1" ht="13.15" customHeight="1" x14ac:dyDescent="0.2">
      <c r="A1283" s="265"/>
      <c r="B1283" s="405"/>
      <c r="C1283" s="448"/>
      <c r="D1283" s="266"/>
      <c r="E1283" s="266"/>
      <c r="F1283" s="181"/>
      <c r="G1283" s="69"/>
      <c r="H1283" s="240">
        <v>179</v>
      </c>
      <c r="I1283" s="35" t="s">
        <v>2375</v>
      </c>
      <c r="J1283" s="34">
        <v>250</v>
      </c>
      <c r="K1283" s="367">
        <v>0</v>
      </c>
      <c r="L1283" s="367">
        <v>0</v>
      </c>
      <c r="M1283" s="367">
        <v>0</v>
      </c>
      <c r="N1283" s="36"/>
      <c r="O1283" s="37">
        <f>(K1283+L1283+M1283)/3</f>
        <v>0</v>
      </c>
      <c r="P1283" s="38">
        <f t="shared" si="194"/>
        <v>0</v>
      </c>
      <c r="Q1283" s="77"/>
      <c r="R1283" s="35" t="s">
        <v>2099</v>
      </c>
      <c r="S1283" s="34">
        <v>250</v>
      </c>
      <c r="T1283" s="367">
        <v>0</v>
      </c>
      <c r="U1283" s="367">
        <v>0</v>
      </c>
      <c r="V1283" s="367">
        <v>0</v>
      </c>
      <c r="W1283" s="36"/>
      <c r="X1283" s="37"/>
      <c r="Y1283" s="38"/>
      <c r="Z1283" s="645"/>
      <c r="AA1283" s="672"/>
      <c r="AB1283" s="672"/>
    </row>
    <row r="1284" spans="1:28" s="7" customFormat="1" ht="13.9" customHeight="1" thickBot="1" x14ac:dyDescent="0.25">
      <c r="A1284" s="267"/>
      <c r="B1284" s="406"/>
      <c r="C1284" s="449"/>
      <c r="D1284" s="268"/>
      <c r="E1284" s="269"/>
      <c r="F1284" s="189"/>
      <c r="G1284" s="102"/>
      <c r="H1284" s="242">
        <v>179</v>
      </c>
      <c r="I1284" s="76" t="s">
        <v>2376</v>
      </c>
      <c r="J1284" s="70">
        <v>250</v>
      </c>
      <c r="K1284" s="559">
        <v>0</v>
      </c>
      <c r="L1284" s="559">
        <v>0</v>
      </c>
      <c r="M1284" s="559">
        <v>0</v>
      </c>
      <c r="N1284" s="72"/>
      <c r="O1284" s="73">
        <f>(K1284+L1284+M1284)/3</f>
        <v>0</v>
      </c>
      <c r="P1284" s="74">
        <f>O1284/J1284/1.44</f>
        <v>0</v>
      </c>
      <c r="Q1284" s="103"/>
      <c r="R1284" s="75"/>
      <c r="S1284" s="70"/>
      <c r="T1284" s="559"/>
      <c r="U1284" s="559"/>
      <c r="V1284" s="559"/>
      <c r="W1284" s="72"/>
      <c r="X1284" s="73"/>
      <c r="Y1284" s="74"/>
      <c r="Z1284" s="646"/>
      <c r="AA1284" s="674"/>
      <c r="AB1284" s="674"/>
    </row>
    <row r="1285" spans="1:28" s="7" customFormat="1" ht="13.9" customHeight="1" x14ac:dyDescent="0.2">
      <c r="A1285" s="260">
        <v>43058</v>
      </c>
      <c r="B1285" s="403">
        <v>0.85069444444444453</v>
      </c>
      <c r="C1285" s="454">
        <v>3</v>
      </c>
      <c r="D1285" s="263">
        <f>(MAX(K1285:M1285))/J1285/1.44</f>
        <v>0.31718750000000007</v>
      </c>
      <c r="E1285" s="264">
        <f>(MAX(T1285:V1285))/S1285/1.44</f>
        <v>0.32994791666666667</v>
      </c>
      <c r="F1285" s="181" t="s">
        <v>1909</v>
      </c>
      <c r="G1285" s="69" t="s">
        <v>3126</v>
      </c>
      <c r="H1285" s="240">
        <v>180</v>
      </c>
      <c r="I1285" s="35" t="s">
        <v>685</v>
      </c>
      <c r="J1285" s="34">
        <v>400</v>
      </c>
      <c r="K1285" s="367">
        <v>147</v>
      </c>
      <c r="L1285" s="367">
        <v>142.85714285714286</v>
      </c>
      <c r="M1285" s="367">
        <v>182.70000000000002</v>
      </c>
      <c r="N1285" s="36" t="s">
        <v>4282</v>
      </c>
      <c r="O1285" s="37">
        <f t="shared" si="193"/>
        <v>157.51904761904765</v>
      </c>
      <c r="P1285" s="38">
        <f t="shared" si="194"/>
        <v>0.27347056878306886</v>
      </c>
      <c r="Q1285" s="39" t="s">
        <v>493</v>
      </c>
      <c r="R1285" s="40" t="s">
        <v>686</v>
      </c>
      <c r="S1285" s="34">
        <v>400</v>
      </c>
      <c r="T1285" s="367">
        <v>115.23809523809523</v>
      </c>
      <c r="U1285" s="367">
        <v>190.05</v>
      </c>
      <c r="V1285" s="367">
        <v>164.85</v>
      </c>
      <c r="W1285" s="36" t="s">
        <v>3981</v>
      </c>
      <c r="X1285" s="37">
        <f t="shared" ref="X1285:X1295" si="240">(T1285+U1285+V1285)/3</f>
        <v>156.71269841269842</v>
      </c>
      <c r="Y1285" s="38">
        <f t="shared" ref="Y1285:Y1295" si="241">X1285/S1285/1.44</f>
        <v>0.2720706569664903</v>
      </c>
      <c r="Z1285" s="653" t="s">
        <v>495</v>
      </c>
      <c r="AA1285" s="672">
        <f>P1285+Y1285</f>
        <v>0.5455412257495591</v>
      </c>
      <c r="AB1285" s="672">
        <f t="shared" si="231"/>
        <v>241.77206790123455</v>
      </c>
    </row>
    <row r="1286" spans="1:28" ht="13.15" customHeight="1" x14ac:dyDescent="0.2">
      <c r="A1286" s="265"/>
      <c r="B1286" s="405"/>
      <c r="C1286" s="448"/>
      <c r="D1286" s="266"/>
      <c r="E1286" s="266"/>
      <c r="F1286" s="182"/>
      <c r="G1286" s="24"/>
      <c r="H1286" s="241">
        <v>180</v>
      </c>
      <c r="I1286" s="22" t="s">
        <v>3496</v>
      </c>
      <c r="J1286" s="24">
        <v>400</v>
      </c>
      <c r="K1286" s="371">
        <v>16.8</v>
      </c>
      <c r="L1286" s="371">
        <v>48.571428571428569</v>
      </c>
      <c r="M1286" s="371">
        <v>17.850000000000001</v>
      </c>
      <c r="N1286" s="21"/>
      <c r="O1286" s="25">
        <f t="shared" si="193"/>
        <v>27.740476190476187</v>
      </c>
      <c r="P1286" s="26">
        <f t="shared" si="194"/>
        <v>4.8160548941798942E-2</v>
      </c>
      <c r="Q1286" s="26"/>
      <c r="R1286" s="28" t="s">
        <v>1171</v>
      </c>
      <c r="S1286" s="24">
        <v>400</v>
      </c>
      <c r="T1286" s="371">
        <v>35.238095238095234</v>
      </c>
      <c r="U1286" s="371">
        <v>88.2</v>
      </c>
      <c r="V1286" s="371">
        <v>39.9</v>
      </c>
      <c r="W1286" s="21"/>
      <c r="X1286" s="25">
        <f t="shared" si="240"/>
        <v>54.446031746031743</v>
      </c>
      <c r="Y1286" s="26">
        <f t="shared" si="241"/>
        <v>9.4524360670193999E-2</v>
      </c>
      <c r="Z1286" s="428"/>
      <c r="AA1286" s="673"/>
      <c r="AB1286" s="672"/>
    </row>
    <row r="1287" spans="1:28" ht="13.15" customHeight="1" x14ac:dyDescent="0.2">
      <c r="A1287" s="265"/>
      <c r="B1287" s="405"/>
      <c r="C1287" s="448"/>
      <c r="D1287" s="266"/>
      <c r="E1287" s="266"/>
      <c r="F1287" s="182"/>
      <c r="G1287" s="24"/>
      <c r="H1287" s="241">
        <v>180</v>
      </c>
      <c r="I1287" s="22" t="s">
        <v>2377</v>
      </c>
      <c r="J1287" s="24">
        <v>400</v>
      </c>
      <c r="K1287" s="371">
        <v>0</v>
      </c>
      <c r="L1287" s="371">
        <v>0</v>
      </c>
      <c r="M1287" s="371">
        <v>0</v>
      </c>
      <c r="N1287" s="21"/>
      <c r="O1287" s="25">
        <f t="shared" si="193"/>
        <v>0</v>
      </c>
      <c r="P1287" s="26">
        <f t="shared" si="194"/>
        <v>0</v>
      </c>
      <c r="Q1287" s="26"/>
      <c r="R1287" s="28" t="s">
        <v>3068</v>
      </c>
      <c r="S1287" s="24">
        <v>400</v>
      </c>
      <c r="T1287" s="371">
        <v>35.238095238095234</v>
      </c>
      <c r="U1287" s="371">
        <v>56.7</v>
      </c>
      <c r="V1287" s="371">
        <v>81.900000000000006</v>
      </c>
      <c r="W1287" s="21"/>
      <c r="X1287" s="25">
        <f t="shared" si="240"/>
        <v>57.946031746031743</v>
      </c>
      <c r="Y1287" s="26">
        <f t="shared" si="241"/>
        <v>0.10060074955908289</v>
      </c>
      <c r="Z1287" s="428"/>
      <c r="AA1287" s="673"/>
      <c r="AB1287" s="672"/>
    </row>
    <row r="1288" spans="1:28" ht="13.15" customHeight="1" x14ac:dyDescent="0.2">
      <c r="A1288" s="265"/>
      <c r="B1288" s="405"/>
      <c r="C1288" s="448"/>
      <c r="D1288" s="266"/>
      <c r="E1288" s="266"/>
      <c r="F1288" s="182"/>
      <c r="G1288" s="24"/>
      <c r="H1288" s="241">
        <v>180</v>
      </c>
      <c r="I1288" s="22" t="s">
        <v>110</v>
      </c>
      <c r="J1288" s="24">
        <v>400</v>
      </c>
      <c r="K1288" s="371">
        <v>35.700000000000003</v>
      </c>
      <c r="L1288" s="371">
        <v>10.476190476190476</v>
      </c>
      <c r="M1288" s="371">
        <v>19.95</v>
      </c>
      <c r="N1288" s="21"/>
      <c r="O1288" s="25">
        <f t="shared" si="193"/>
        <v>22.042063492063491</v>
      </c>
      <c r="P1288" s="26">
        <f t="shared" si="194"/>
        <v>3.8267471340388007E-2</v>
      </c>
      <c r="Q1288" s="26"/>
      <c r="R1288" s="28" t="s">
        <v>2378</v>
      </c>
      <c r="S1288" s="24">
        <v>400</v>
      </c>
      <c r="T1288" s="371">
        <v>0.95238095238095233</v>
      </c>
      <c r="U1288" s="371">
        <v>0</v>
      </c>
      <c r="V1288" s="371">
        <v>4.2</v>
      </c>
      <c r="W1288" s="21"/>
      <c r="X1288" s="25">
        <f t="shared" si="240"/>
        <v>1.7174603174603176</v>
      </c>
      <c r="Y1288" s="26">
        <f t="shared" si="241"/>
        <v>2.9817019400352738E-3</v>
      </c>
      <c r="Z1288" s="428"/>
      <c r="AA1288" s="673"/>
      <c r="AB1288" s="672"/>
    </row>
    <row r="1289" spans="1:28" ht="13.15" customHeight="1" x14ac:dyDescent="0.2">
      <c r="A1289" s="265"/>
      <c r="B1289" s="405"/>
      <c r="C1289" s="448"/>
      <c r="D1289" s="266"/>
      <c r="E1289" s="266"/>
      <c r="F1289" s="182"/>
      <c r="G1289" s="24"/>
      <c r="H1289" s="241">
        <v>180</v>
      </c>
      <c r="I1289" s="22" t="s">
        <v>3495</v>
      </c>
      <c r="J1289" s="24">
        <v>400</v>
      </c>
      <c r="K1289" s="371">
        <v>31.5</v>
      </c>
      <c r="L1289" s="371">
        <v>22.857142857142858</v>
      </c>
      <c r="M1289" s="371">
        <v>63</v>
      </c>
      <c r="N1289" s="21"/>
      <c r="O1289" s="25">
        <f t="shared" si="193"/>
        <v>39.11904761904762</v>
      </c>
      <c r="P1289" s="26">
        <f t="shared" si="194"/>
        <v>6.7915013227513227E-2</v>
      </c>
      <c r="Q1289" s="26"/>
      <c r="R1289" s="28" t="s">
        <v>3069</v>
      </c>
      <c r="S1289" s="24">
        <v>400</v>
      </c>
      <c r="T1289" s="371">
        <v>11.428571428571429</v>
      </c>
      <c r="U1289" s="371">
        <v>11.55</v>
      </c>
      <c r="V1289" s="371">
        <v>21</v>
      </c>
      <c r="W1289" s="21"/>
      <c r="X1289" s="25">
        <f t="shared" si="240"/>
        <v>14.65952380952381</v>
      </c>
      <c r="Y1289" s="26">
        <f t="shared" si="241"/>
        <v>2.5450562169312171E-2</v>
      </c>
      <c r="Z1289" s="428"/>
      <c r="AA1289" s="673"/>
      <c r="AB1289" s="672"/>
    </row>
    <row r="1290" spans="1:28" ht="13.15" customHeight="1" x14ac:dyDescent="0.2">
      <c r="A1290" s="265"/>
      <c r="B1290" s="405"/>
      <c r="C1290" s="448"/>
      <c r="D1290" s="266"/>
      <c r="E1290" s="266"/>
      <c r="F1290" s="182"/>
      <c r="G1290" s="24"/>
      <c r="H1290" s="241">
        <v>180</v>
      </c>
      <c r="I1290" s="23" t="s">
        <v>3066</v>
      </c>
      <c r="J1290" s="24">
        <v>400</v>
      </c>
      <c r="K1290" s="371">
        <v>0</v>
      </c>
      <c r="L1290" s="371">
        <v>0</v>
      </c>
      <c r="M1290" s="371">
        <v>0</v>
      </c>
      <c r="N1290" s="21"/>
      <c r="O1290" s="25">
        <f t="shared" si="193"/>
        <v>0</v>
      </c>
      <c r="P1290" s="26">
        <f t="shared" si="194"/>
        <v>0</v>
      </c>
      <c r="Q1290" s="26"/>
      <c r="R1290" s="28" t="s">
        <v>2379</v>
      </c>
      <c r="S1290" s="24">
        <v>400</v>
      </c>
      <c r="T1290" s="371">
        <v>0</v>
      </c>
      <c r="U1290" s="371">
        <v>0</v>
      </c>
      <c r="V1290" s="371">
        <v>0</v>
      </c>
      <c r="W1290" s="21"/>
      <c r="X1290" s="25">
        <f t="shared" si="240"/>
        <v>0</v>
      </c>
      <c r="Y1290" s="26">
        <f t="shared" si="241"/>
        <v>0</v>
      </c>
      <c r="Z1290" s="428"/>
      <c r="AA1290" s="673"/>
      <c r="AB1290" s="672"/>
    </row>
    <row r="1291" spans="1:28" ht="13.15" customHeight="1" x14ac:dyDescent="0.2">
      <c r="A1291" s="265"/>
      <c r="B1291" s="405"/>
      <c r="C1291" s="448"/>
      <c r="D1291" s="266"/>
      <c r="E1291" s="266"/>
      <c r="F1291" s="182"/>
      <c r="G1291" s="24"/>
      <c r="H1291" s="241">
        <v>180</v>
      </c>
      <c r="I1291" s="22" t="s">
        <v>3497</v>
      </c>
      <c r="J1291" s="24">
        <v>400</v>
      </c>
      <c r="K1291" s="371">
        <v>45.15</v>
      </c>
      <c r="L1291" s="371">
        <v>41.904761904761905</v>
      </c>
      <c r="M1291" s="371">
        <v>57.75</v>
      </c>
      <c r="N1291" s="21"/>
      <c r="O1291" s="25">
        <f t="shared" si="193"/>
        <v>48.268253968253966</v>
      </c>
      <c r="P1291" s="26">
        <f t="shared" si="194"/>
        <v>8.379905202821869E-2</v>
      </c>
      <c r="Q1291" s="26"/>
      <c r="R1291" s="28" t="s">
        <v>36</v>
      </c>
      <c r="S1291" s="24">
        <v>400</v>
      </c>
      <c r="T1291" s="371">
        <v>3.8095238095238093</v>
      </c>
      <c r="U1291" s="371">
        <v>4.2</v>
      </c>
      <c r="V1291" s="371">
        <v>8.4</v>
      </c>
      <c r="W1291" s="21"/>
      <c r="X1291" s="25">
        <f t="shared" si="240"/>
        <v>5.4698412698412708</v>
      </c>
      <c r="Y1291" s="26">
        <f t="shared" si="241"/>
        <v>9.4962522045855414E-3</v>
      </c>
      <c r="Z1291" s="428"/>
      <c r="AA1291" s="673"/>
      <c r="AB1291" s="672"/>
    </row>
    <row r="1292" spans="1:28" ht="13.15" customHeight="1" x14ac:dyDescent="0.2">
      <c r="A1292" s="265"/>
      <c r="B1292" s="405"/>
      <c r="C1292" s="448"/>
      <c r="D1292" s="266"/>
      <c r="E1292" s="266"/>
      <c r="F1292" s="182"/>
      <c r="G1292" s="24"/>
      <c r="H1292" s="241">
        <v>180</v>
      </c>
      <c r="I1292" s="22" t="s">
        <v>37</v>
      </c>
      <c r="J1292" s="24">
        <v>400</v>
      </c>
      <c r="K1292" s="371">
        <v>11.55</v>
      </c>
      <c r="L1292" s="371">
        <v>7.6190476190476186</v>
      </c>
      <c r="M1292" s="371">
        <v>16.8</v>
      </c>
      <c r="N1292" s="21"/>
      <c r="O1292" s="25">
        <f t="shared" si="193"/>
        <v>11.989682539682539</v>
      </c>
      <c r="P1292" s="26">
        <f t="shared" si="194"/>
        <v>2.0815421075837743E-2</v>
      </c>
      <c r="Q1292" s="26"/>
      <c r="R1292" s="28" t="s">
        <v>38</v>
      </c>
      <c r="S1292" s="24">
        <v>400</v>
      </c>
      <c r="T1292" s="371">
        <v>0</v>
      </c>
      <c r="U1292" s="371">
        <v>0</v>
      </c>
      <c r="V1292" s="371">
        <v>0</v>
      </c>
      <c r="W1292" s="21"/>
      <c r="X1292" s="25">
        <f t="shared" si="240"/>
        <v>0</v>
      </c>
      <c r="Y1292" s="26">
        <f t="shared" si="241"/>
        <v>0</v>
      </c>
      <c r="Z1292" s="428"/>
      <c r="AA1292" s="673"/>
      <c r="AB1292" s="672"/>
    </row>
    <row r="1293" spans="1:28" ht="13.15" customHeight="1" x14ac:dyDescent="0.2">
      <c r="A1293" s="265"/>
      <c r="B1293" s="405"/>
      <c r="C1293" s="448"/>
      <c r="D1293" s="266"/>
      <c r="E1293" s="266"/>
      <c r="F1293" s="182"/>
      <c r="G1293" s="24"/>
      <c r="H1293" s="241">
        <v>180</v>
      </c>
      <c r="I1293" s="22" t="s">
        <v>3067</v>
      </c>
      <c r="J1293" s="24">
        <v>400</v>
      </c>
      <c r="K1293" s="371">
        <v>0</v>
      </c>
      <c r="L1293" s="371">
        <v>0</v>
      </c>
      <c r="M1293" s="371">
        <v>0</v>
      </c>
      <c r="N1293" s="21"/>
      <c r="O1293" s="25">
        <f t="shared" si="193"/>
        <v>0</v>
      </c>
      <c r="P1293" s="26">
        <f t="shared" si="194"/>
        <v>0</v>
      </c>
      <c r="Q1293" s="26"/>
      <c r="R1293" s="28" t="s">
        <v>603</v>
      </c>
      <c r="S1293" s="24">
        <v>400</v>
      </c>
      <c r="T1293" s="371">
        <v>20</v>
      </c>
      <c r="U1293" s="371">
        <v>33.6</v>
      </c>
      <c r="V1293" s="371">
        <v>24.150000000000002</v>
      </c>
      <c r="W1293" s="21"/>
      <c r="X1293" s="25">
        <f t="shared" si="240"/>
        <v>25.916666666666668</v>
      </c>
      <c r="Y1293" s="26">
        <f t="shared" si="241"/>
        <v>4.4994212962962965E-2</v>
      </c>
      <c r="Z1293" s="428"/>
      <c r="AA1293" s="673"/>
      <c r="AB1293" s="672"/>
    </row>
    <row r="1294" spans="1:28" ht="13.15" customHeight="1" x14ac:dyDescent="0.2">
      <c r="A1294" s="265"/>
      <c r="B1294" s="405"/>
      <c r="C1294" s="448"/>
      <c r="D1294" s="266"/>
      <c r="E1294" s="266"/>
      <c r="F1294" s="182"/>
      <c r="G1294" s="24"/>
      <c r="H1294" s="241">
        <v>180</v>
      </c>
      <c r="I1294" s="22" t="s">
        <v>1062</v>
      </c>
      <c r="J1294" s="24">
        <v>400</v>
      </c>
      <c r="K1294" s="371">
        <v>0</v>
      </c>
      <c r="L1294" s="371">
        <v>0</v>
      </c>
      <c r="M1294" s="371">
        <v>0</v>
      </c>
      <c r="N1294" s="21"/>
      <c r="O1294" s="25">
        <f t="shared" si="193"/>
        <v>0</v>
      </c>
      <c r="P1294" s="26">
        <f t="shared" si="194"/>
        <v>0</v>
      </c>
      <c r="Q1294" s="26"/>
      <c r="R1294" s="28" t="s">
        <v>1609</v>
      </c>
      <c r="S1294" s="24">
        <v>400</v>
      </c>
      <c r="T1294" s="371">
        <v>0</v>
      </c>
      <c r="U1294" s="371">
        <v>0</v>
      </c>
      <c r="V1294" s="371">
        <v>0</v>
      </c>
      <c r="W1294" s="21"/>
      <c r="X1294" s="25">
        <f t="shared" si="240"/>
        <v>0</v>
      </c>
      <c r="Y1294" s="26">
        <f t="shared" si="241"/>
        <v>0</v>
      </c>
      <c r="Z1294" s="428"/>
      <c r="AA1294" s="673"/>
      <c r="AB1294" s="672"/>
    </row>
    <row r="1295" spans="1:28" ht="13.9" customHeight="1" thickBot="1" x14ac:dyDescent="0.25">
      <c r="A1295" s="267"/>
      <c r="B1295" s="406"/>
      <c r="C1295" s="449"/>
      <c r="D1295" s="268"/>
      <c r="E1295" s="269"/>
      <c r="F1295" s="184"/>
      <c r="G1295" s="70"/>
      <c r="H1295" s="242">
        <v>180</v>
      </c>
      <c r="I1295" s="76" t="s">
        <v>3498</v>
      </c>
      <c r="J1295" s="70">
        <v>400</v>
      </c>
      <c r="K1295" s="559">
        <v>5.25</v>
      </c>
      <c r="L1295" s="559">
        <v>10.476190476190476</v>
      </c>
      <c r="M1295" s="559">
        <v>7.3500000000000005</v>
      </c>
      <c r="N1295" s="72"/>
      <c r="O1295" s="73">
        <f>(K1295+L1295+M1295)/3</f>
        <v>7.6920634920634923</v>
      </c>
      <c r="P1295" s="74">
        <f>O1295/J1295/1.44</f>
        <v>1.3354276895943562E-2</v>
      </c>
      <c r="Q1295" s="74"/>
      <c r="R1295" s="75" t="s">
        <v>1063</v>
      </c>
      <c r="S1295" s="70">
        <v>400</v>
      </c>
      <c r="T1295" s="559">
        <v>0</v>
      </c>
      <c r="U1295" s="559">
        <v>0</v>
      </c>
      <c r="V1295" s="559">
        <v>0</v>
      </c>
      <c r="W1295" s="72"/>
      <c r="X1295" s="73">
        <f t="shared" si="240"/>
        <v>0</v>
      </c>
      <c r="Y1295" s="74">
        <f t="shared" si="241"/>
        <v>0</v>
      </c>
      <c r="Z1295" s="646"/>
      <c r="AA1295" s="673"/>
      <c r="AB1295" s="672"/>
    </row>
    <row r="1296" spans="1:28" s="7" customFormat="1" ht="13.9" customHeight="1" x14ac:dyDescent="0.2">
      <c r="A1296" s="260">
        <v>43026</v>
      </c>
      <c r="B1296" s="403">
        <v>0.4291666666666667</v>
      </c>
      <c r="C1296" s="454">
        <v>4</v>
      </c>
      <c r="D1296" s="263">
        <f>(MAX(K1296:M1296))/J1296/1.44</f>
        <v>0.1575</v>
      </c>
      <c r="E1296" s="264"/>
      <c r="F1296" s="181" t="s">
        <v>569</v>
      </c>
      <c r="G1296" s="69" t="s">
        <v>3126</v>
      </c>
      <c r="H1296" s="240">
        <v>181</v>
      </c>
      <c r="I1296" s="35" t="s">
        <v>3273</v>
      </c>
      <c r="J1296" s="34">
        <v>250</v>
      </c>
      <c r="K1296" s="367">
        <v>8.4</v>
      </c>
      <c r="L1296" s="367">
        <v>11.428571428571429</v>
      </c>
      <c r="M1296" s="367">
        <v>56.7</v>
      </c>
      <c r="N1296" s="36"/>
      <c r="O1296" s="37">
        <f t="shared" si="193"/>
        <v>25.509523809523813</v>
      </c>
      <c r="P1296" s="38">
        <f t="shared" si="194"/>
        <v>7.0859788359788373E-2</v>
      </c>
      <c r="Q1296" s="77"/>
      <c r="R1296" s="40"/>
      <c r="S1296" s="81"/>
      <c r="T1296" s="367"/>
      <c r="U1296" s="367"/>
      <c r="V1296" s="367"/>
      <c r="W1296" s="36"/>
      <c r="X1296" s="37"/>
      <c r="Y1296" s="38"/>
      <c r="Z1296" s="645"/>
      <c r="AA1296" s="671">
        <f>P1296+Y1296</f>
        <v>7.0859788359788373E-2</v>
      </c>
      <c r="AB1296" s="671">
        <f t="shared" ref="AB1296:AB1355" si="242">IF(AA1296 &gt;1,0,(((J1296+S1296)*0.95)-((J1296+S1296)*0.95)*AA1296)*0.7)</f>
        <v>154.46956018518517</v>
      </c>
    </row>
    <row r="1297" spans="1:28" s="7" customFormat="1" ht="13.9" customHeight="1" x14ac:dyDescent="0.2">
      <c r="A1297" s="260"/>
      <c r="B1297" s="403"/>
      <c r="C1297" s="454"/>
      <c r="D1297" s="301"/>
      <c r="E1297" s="301"/>
      <c r="F1297" s="181"/>
      <c r="G1297" s="69"/>
      <c r="H1297" s="240">
        <v>181</v>
      </c>
      <c r="I1297" s="35" t="s">
        <v>3945</v>
      </c>
      <c r="J1297" s="34">
        <v>250</v>
      </c>
      <c r="K1297" s="367">
        <v>0</v>
      </c>
      <c r="L1297" s="367">
        <v>0</v>
      </c>
      <c r="M1297" s="367">
        <v>0</v>
      </c>
      <c r="N1297" s="36"/>
      <c r="O1297" s="25">
        <f t="shared" ref="O1297:O1302" si="243">(K1297+L1297+M1297)/3</f>
        <v>0</v>
      </c>
      <c r="P1297" s="26">
        <f t="shared" ref="P1297:P1302" si="244">O1297/J1297/1.44</f>
        <v>0</v>
      </c>
      <c r="Q1297" s="77"/>
      <c r="R1297" s="40"/>
      <c r="S1297" s="81"/>
      <c r="T1297" s="367"/>
      <c r="U1297" s="367"/>
      <c r="V1297" s="367"/>
      <c r="W1297" s="36"/>
      <c r="X1297" s="37"/>
      <c r="Y1297" s="38"/>
      <c r="Z1297" s="645"/>
      <c r="AA1297" s="672"/>
      <c r="AB1297" s="672"/>
    </row>
    <row r="1298" spans="1:28" s="7" customFormat="1" ht="13.9" customHeight="1" x14ac:dyDescent="0.2">
      <c r="A1298" s="260"/>
      <c r="B1298" s="403"/>
      <c r="C1298" s="454"/>
      <c r="D1298" s="301"/>
      <c r="E1298" s="301"/>
      <c r="F1298" s="181"/>
      <c r="G1298" s="69"/>
      <c r="H1298" s="240">
        <v>181</v>
      </c>
      <c r="I1298" s="35" t="s">
        <v>3946</v>
      </c>
      <c r="J1298" s="34">
        <v>250</v>
      </c>
      <c r="K1298" s="367">
        <v>0</v>
      </c>
      <c r="L1298" s="367">
        <v>0</v>
      </c>
      <c r="M1298" s="367">
        <v>0</v>
      </c>
      <c r="N1298" s="36"/>
      <c r="O1298" s="25">
        <f t="shared" si="243"/>
        <v>0</v>
      </c>
      <c r="P1298" s="26">
        <f t="shared" si="244"/>
        <v>0</v>
      </c>
      <c r="Q1298" s="77"/>
      <c r="R1298" s="40"/>
      <c r="S1298" s="81"/>
      <c r="T1298" s="367"/>
      <c r="U1298" s="367"/>
      <c r="V1298" s="367"/>
      <c r="W1298" s="36"/>
      <c r="X1298" s="37"/>
      <c r="Y1298" s="38"/>
      <c r="Z1298" s="645"/>
      <c r="AA1298" s="672"/>
      <c r="AB1298" s="672"/>
    </row>
    <row r="1299" spans="1:28" s="7" customFormat="1" ht="13.9" customHeight="1" x14ac:dyDescent="0.2">
      <c r="A1299" s="260"/>
      <c r="B1299" s="403"/>
      <c r="C1299" s="454"/>
      <c r="D1299" s="301"/>
      <c r="E1299" s="301"/>
      <c r="F1299" s="181"/>
      <c r="G1299" s="69"/>
      <c r="H1299" s="240">
        <v>181</v>
      </c>
      <c r="I1299" s="35" t="s">
        <v>3947</v>
      </c>
      <c r="J1299" s="34">
        <v>250</v>
      </c>
      <c r="K1299" s="367">
        <v>0</v>
      </c>
      <c r="L1299" s="367">
        <v>0</v>
      </c>
      <c r="M1299" s="367">
        <v>0</v>
      </c>
      <c r="N1299" s="36"/>
      <c r="O1299" s="25">
        <f t="shared" si="243"/>
        <v>0</v>
      </c>
      <c r="P1299" s="26">
        <f t="shared" si="244"/>
        <v>0</v>
      </c>
      <c r="Q1299" s="77"/>
      <c r="R1299" s="40"/>
      <c r="S1299" s="81"/>
      <c r="T1299" s="367"/>
      <c r="U1299" s="367"/>
      <c r="V1299" s="367"/>
      <c r="W1299" s="36"/>
      <c r="X1299" s="37"/>
      <c r="Y1299" s="38"/>
      <c r="Z1299" s="645"/>
      <c r="AA1299" s="672"/>
      <c r="AB1299" s="672"/>
    </row>
    <row r="1300" spans="1:28" s="7" customFormat="1" ht="13.9" customHeight="1" x14ac:dyDescent="0.2">
      <c r="A1300" s="260"/>
      <c r="B1300" s="403"/>
      <c r="C1300" s="454"/>
      <c r="D1300" s="301"/>
      <c r="E1300" s="301"/>
      <c r="F1300" s="181"/>
      <c r="G1300" s="69"/>
      <c r="H1300" s="240">
        <v>181</v>
      </c>
      <c r="I1300" s="35" t="s">
        <v>3948</v>
      </c>
      <c r="J1300" s="34">
        <v>250</v>
      </c>
      <c r="K1300" s="367">
        <v>0</v>
      </c>
      <c r="L1300" s="367">
        <v>0</v>
      </c>
      <c r="M1300" s="367">
        <v>0</v>
      </c>
      <c r="N1300" s="36"/>
      <c r="O1300" s="25">
        <f t="shared" si="243"/>
        <v>0</v>
      </c>
      <c r="P1300" s="26">
        <f t="shared" si="244"/>
        <v>0</v>
      </c>
      <c r="Q1300" s="77"/>
      <c r="R1300" s="40"/>
      <c r="S1300" s="81"/>
      <c r="T1300" s="367"/>
      <c r="U1300" s="367"/>
      <c r="V1300" s="367"/>
      <c r="W1300" s="36"/>
      <c r="X1300" s="37"/>
      <c r="Y1300" s="38"/>
      <c r="Z1300" s="645"/>
      <c r="AA1300" s="672"/>
      <c r="AB1300" s="672"/>
    </row>
    <row r="1301" spans="1:28" s="7" customFormat="1" ht="13.9" customHeight="1" x14ac:dyDescent="0.2">
      <c r="A1301" s="260"/>
      <c r="B1301" s="403"/>
      <c r="C1301" s="454"/>
      <c r="D1301" s="301"/>
      <c r="E1301" s="301"/>
      <c r="F1301" s="181"/>
      <c r="G1301" s="69"/>
      <c r="H1301" s="240">
        <v>181</v>
      </c>
      <c r="I1301" s="35" t="s">
        <v>3949</v>
      </c>
      <c r="J1301" s="34">
        <v>250</v>
      </c>
      <c r="K1301" s="367">
        <v>0</v>
      </c>
      <c r="L1301" s="367">
        <v>0</v>
      </c>
      <c r="M1301" s="367">
        <v>0</v>
      </c>
      <c r="N1301" s="36"/>
      <c r="O1301" s="25">
        <f t="shared" si="243"/>
        <v>0</v>
      </c>
      <c r="P1301" s="26">
        <f t="shared" si="244"/>
        <v>0</v>
      </c>
      <c r="Q1301" s="77"/>
      <c r="R1301" s="40"/>
      <c r="S1301" s="81"/>
      <c r="T1301" s="367"/>
      <c r="U1301" s="367"/>
      <c r="V1301" s="367"/>
      <c r="W1301" s="36"/>
      <c r="X1301" s="37"/>
      <c r="Y1301" s="38"/>
      <c r="Z1301" s="645"/>
      <c r="AA1301" s="672"/>
      <c r="AB1301" s="672"/>
    </row>
    <row r="1302" spans="1:28" s="7" customFormat="1" ht="13.9" customHeight="1" x14ac:dyDescent="0.2">
      <c r="A1302" s="260"/>
      <c r="B1302" s="403"/>
      <c r="C1302" s="454"/>
      <c r="D1302" s="301"/>
      <c r="E1302" s="301"/>
      <c r="F1302" s="181"/>
      <c r="G1302" s="69"/>
      <c r="H1302" s="240">
        <v>181</v>
      </c>
      <c r="I1302" s="35" t="s">
        <v>3950</v>
      </c>
      <c r="J1302" s="34">
        <v>250</v>
      </c>
      <c r="K1302" s="367">
        <v>0</v>
      </c>
      <c r="L1302" s="367">
        <v>0</v>
      </c>
      <c r="M1302" s="367">
        <v>0</v>
      </c>
      <c r="N1302" s="36"/>
      <c r="O1302" s="25">
        <f t="shared" si="243"/>
        <v>0</v>
      </c>
      <c r="P1302" s="26">
        <f t="shared" si="244"/>
        <v>0</v>
      </c>
      <c r="Q1302" s="77"/>
      <c r="R1302" s="40"/>
      <c r="S1302" s="81"/>
      <c r="T1302" s="367"/>
      <c r="U1302" s="367"/>
      <c r="V1302" s="367"/>
      <c r="W1302" s="36"/>
      <c r="X1302" s="37"/>
      <c r="Y1302" s="38"/>
      <c r="Z1302" s="645"/>
      <c r="AA1302" s="672"/>
      <c r="AB1302" s="672"/>
    </row>
    <row r="1303" spans="1:28" ht="13.15" customHeight="1" x14ac:dyDescent="0.2">
      <c r="A1303" s="265"/>
      <c r="B1303" s="405"/>
      <c r="C1303" s="448"/>
      <c r="D1303" s="266"/>
      <c r="E1303" s="266"/>
      <c r="F1303" s="182"/>
      <c r="G1303" s="24"/>
      <c r="H1303" s="241">
        <v>181</v>
      </c>
      <c r="I1303" s="35" t="s">
        <v>3951</v>
      </c>
      <c r="J1303" s="24">
        <v>250</v>
      </c>
      <c r="K1303" s="371">
        <v>7.3500000000000005</v>
      </c>
      <c r="L1303" s="371">
        <v>8.5714285714285712</v>
      </c>
      <c r="M1303" s="371">
        <v>51.45</v>
      </c>
      <c r="N1303" s="21"/>
      <c r="O1303" s="25">
        <f>(K1303+L1303+M1303)/3</f>
        <v>22.457142857142856</v>
      </c>
      <c r="P1303" s="26">
        <f>O1303/J1303/1.44</f>
        <v>6.2380952380952377E-2</v>
      </c>
      <c r="Q1303" s="26"/>
      <c r="R1303" s="28"/>
      <c r="S1303" s="30"/>
      <c r="T1303" s="371"/>
      <c r="U1303" s="371"/>
      <c r="V1303" s="371"/>
      <c r="W1303" s="21"/>
      <c r="X1303" s="25"/>
      <c r="Y1303" s="26"/>
      <c r="Z1303" s="428"/>
      <c r="AA1303" s="673"/>
      <c r="AB1303" s="672"/>
    </row>
    <row r="1304" spans="1:28" ht="13.9" customHeight="1" thickBot="1" x14ac:dyDescent="0.25">
      <c r="A1304" s="267"/>
      <c r="B1304" s="406"/>
      <c r="C1304" s="449"/>
      <c r="D1304" s="268"/>
      <c r="E1304" s="269"/>
      <c r="F1304" s="184"/>
      <c r="G1304" s="70"/>
      <c r="H1304" s="242">
        <v>181</v>
      </c>
      <c r="I1304" s="76" t="s">
        <v>3952</v>
      </c>
      <c r="J1304" s="70">
        <v>250</v>
      </c>
      <c r="K1304" s="559">
        <v>0</v>
      </c>
      <c r="L1304" s="559">
        <v>0</v>
      </c>
      <c r="M1304" s="559">
        <v>0</v>
      </c>
      <c r="N1304" s="72"/>
      <c r="O1304" s="73">
        <f>(K1304+L1304+M1304)/3</f>
        <v>0</v>
      </c>
      <c r="P1304" s="74">
        <f>O1304/J1304/1.44</f>
        <v>0</v>
      </c>
      <c r="Q1304" s="74"/>
      <c r="R1304" s="75"/>
      <c r="S1304" s="78"/>
      <c r="T1304" s="559"/>
      <c r="U1304" s="559"/>
      <c r="V1304" s="559"/>
      <c r="W1304" s="72"/>
      <c r="X1304" s="73"/>
      <c r="Y1304" s="74"/>
      <c r="Z1304" s="646"/>
      <c r="AA1304" s="676"/>
      <c r="AB1304" s="674"/>
    </row>
    <row r="1305" spans="1:28" s="7" customFormat="1" ht="13.9" customHeight="1" x14ac:dyDescent="0.2">
      <c r="A1305" s="260">
        <v>43052</v>
      </c>
      <c r="B1305" s="403">
        <v>0.82638888888888884</v>
      </c>
      <c r="C1305" s="454">
        <v>-2</v>
      </c>
      <c r="D1305" s="263">
        <f>(MAX(K1305:M1305))/J1305/1.44</f>
        <v>0.40651041666666665</v>
      </c>
      <c r="E1305" s="264"/>
      <c r="F1305" s="181" t="s">
        <v>569</v>
      </c>
      <c r="G1305" s="69" t="s">
        <v>3126</v>
      </c>
      <c r="H1305" s="240">
        <v>182</v>
      </c>
      <c r="I1305" s="35" t="s">
        <v>685</v>
      </c>
      <c r="J1305" s="34">
        <v>400</v>
      </c>
      <c r="K1305" s="367">
        <v>202.65</v>
      </c>
      <c r="L1305" s="367">
        <v>132.38095238095238</v>
      </c>
      <c r="M1305" s="367">
        <v>234.15</v>
      </c>
      <c r="N1305" s="36" t="s">
        <v>4011</v>
      </c>
      <c r="O1305" s="37">
        <f t="shared" si="193"/>
        <v>189.72698412698412</v>
      </c>
      <c r="P1305" s="38">
        <f t="shared" si="194"/>
        <v>0.32938712522045854</v>
      </c>
      <c r="Q1305" s="77" t="s">
        <v>984</v>
      </c>
      <c r="R1305" s="40"/>
      <c r="S1305" s="81"/>
      <c r="T1305" s="367"/>
      <c r="U1305" s="367"/>
      <c r="V1305" s="367"/>
      <c r="W1305" s="36"/>
      <c r="X1305" s="37"/>
      <c r="Y1305" s="38"/>
      <c r="Z1305" s="645"/>
      <c r="AA1305" s="672">
        <f>P1305+Y1305</f>
        <v>0.32938712522045854</v>
      </c>
      <c r="AB1305" s="672">
        <f t="shared" si="242"/>
        <v>178.383024691358</v>
      </c>
    </row>
    <row r="1306" spans="1:28" ht="13.15" customHeight="1" x14ac:dyDescent="0.2">
      <c r="A1306" s="265"/>
      <c r="B1306" s="405"/>
      <c r="C1306" s="448"/>
      <c r="D1306" s="266"/>
      <c r="E1306" s="266"/>
      <c r="F1306" s="182"/>
      <c r="G1306" s="24"/>
      <c r="H1306" s="241">
        <v>182</v>
      </c>
      <c r="I1306" s="23" t="s">
        <v>4348</v>
      </c>
      <c r="J1306" s="24">
        <v>400</v>
      </c>
      <c r="K1306" s="371">
        <v>75.600000000000009</v>
      </c>
      <c r="L1306" s="371">
        <v>15.238095238095237</v>
      </c>
      <c r="M1306" s="371">
        <v>73.5</v>
      </c>
      <c r="N1306" s="30"/>
      <c r="O1306" s="25">
        <f t="shared" si="193"/>
        <v>54.779365079365085</v>
      </c>
      <c r="P1306" s="26">
        <f t="shared" si="194"/>
        <v>9.5103064373897719E-2</v>
      </c>
      <c r="Q1306" s="26"/>
      <c r="R1306" s="28"/>
      <c r="S1306" s="30"/>
      <c r="T1306" s="371"/>
      <c r="U1306" s="371"/>
      <c r="V1306" s="371"/>
      <c r="W1306" s="21"/>
      <c r="X1306" s="25"/>
      <c r="Y1306" s="26"/>
      <c r="Z1306" s="428"/>
      <c r="AA1306" s="673"/>
      <c r="AB1306" s="672"/>
    </row>
    <row r="1307" spans="1:28" ht="13.15" customHeight="1" x14ac:dyDescent="0.2">
      <c r="A1307" s="265"/>
      <c r="B1307" s="405"/>
      <c r="C1307" s="448"/>
      <c r="D1307" s="266"/>
      <c r="E1307" s="266"/>
      <c r="F1307" s="182"/>
      <c r="G1307" s="24"/>
      <c r="H1307" s="241">
        <v>182</v>
      </c>
      <c r="I1307" s="22" t="s">
        <v>604</v>
      </c>
      <c r="J1307" s="24">
        <v>400</v>
      </c>
      <c r="K1307" s="371">
        <v>61.95</v>
      </c>
      <c r="L1307" s="371">
        <v>40.952380952380949</v>
      </c>
      <c r="M1307" s="371">
        <v>65.100000000000009</v>
      </c>
      <c r="N1307" s="21"/>
      <c r="O1307" s="25">
        <f t="shared" si="193"/>
        <v>56.000793650793661</v>
      </c>
      <c r="P1307" s="26">
        <f t="shared" si="194"/>
        <v>9.722360008818344E-2</v>
      </c>
      <c r="Q1307" s="26"/>
      <c r="R1307" s="28"/>
      <c r="S1307" s="30"/>
      <c r="T1307" s="371"/>
      <c r="U1307" s="371"/>
      <c r="V1307" s="371"/>
      <c r="W1307" s="21"/>
      <c r="X1307" s="25"/>
      <c r="Y1307" s="26"/>
      <c r="Z1307" s="428"/>
      <c r="AA1307" s="673"/>
      <c r="AB1307" s="672"/>
    </row>
    <row r="1308" spans="1:28" ht="13.15" customHeight="1" x14ac:dyDescent="0.2">
      <c r="A1308" s="265"/>
      <c r="B1308" s="405"/>
      <c r="C1308" s="448"/>
      <c r="D1308" s="266"/>
      <c r="E1308" s="266"/>
      <c r="F1308" s="182"/>
      <c r="G1308" s="24"/>
      <c r="H1308" s="241">
        <v>182</v>
      </c>
      <c r="I1308" s="22" t="s">
        <v>1506</v>
      </c>
      <c r="J1308" s="24">
        <v>400</v>
      </c>
      <c r="K1308" s="371">
        <v>3.1500000000000004</v>
      </c>
      <c r="L1308" s="371">
        <v>0</v>
      </c>
      <c r="M1308" s="371">
        <v>0</v>
      </c>
      <c r="N1308" s="21"/>
      <c r="O1308" s="25">
        <f t="shared" si="193"/>
        <v>1.05</v>
      </c>
      <c r="P1308" s="26">
        <f t="shared" si="194"/>
        <v>1.8229166666666669E-3</v>
      </c>
      <c r="Q1308" s="26"/>
      <c r="R1308" s="28"/>
      <c r="S1308" s="30"/>
      <c r="T1308" s="371"/>
      <c r="U1308" s="371"/>
      <c r="V1308" s="371"/>
      <c r="W1308" s="21"/>
      <c r="X1308" s="25"/>
      <c r="Y1308" s="26"/>
      <c r="Z1308" s="428"/>
      <c r="AA1308" s="673"/>
      <c r="AB1308" s="672"/>
    </row>
    <row r="1309" spans="1:28" ht="13.9" customHeight="1" thickBot="1" x14ac:dyDescent="0.25">
      <c r="A1309" s="267"/>
      <c r="B1309" s="406"/>
      <c r="C1309" s="449"/>
      <c r="D1309" s="268"/>
      <c r="E1309" s="269"/>
      <c r="F1309" s="184"/>
      <c r="G1309" s="70"/>
      <c r="H1309" s="242">
        <v>182</v>
      </c>
      <c r="I1309" s="76" t="s">
        <v>3274</v>
      </c>
      <c r="J1309" s="70">
        <v>400</v>
      </c>
      <c r="K1309" s="559">
        <v>69.3</v>
      </c>
      <c r="L1309" s="559">
        <v>78.095238095238088</v>
      </c>
      <c r="M1309" s="559">
        <v>84</v>
      </c>
      <c r="N1309" s="72"/>
      <c r="O1309" s="73">
        <f>(K1309+L1309+M1309)/3</f>
        <v>77.131746031746033</v>
      </c>
      <c r="P1309" s="74">
        <f>O1309/J1309/1.44</f>
        <v>0.13390928130511465</v>
      </c>
      <c r="Q1309" s="74"/>
      <c r="R1309" s="75"/>
      <c r="S1309" s="78"/>
      <c r="T1309" s="559"/>
      <c r="U1309" s="559"/>
      <c r="V1309" s="559"/>
      <c r="W1309" s="72"/>
      <c r="X1309" s="73"/>
      <c r="Y1309" s="74"/>
      <c r="Z1309" s="646"/>
      <c r="AA1309" s="673"/>
      <c r="AB1309" s="672"/>
    </row>
    <row r="1310" spans="1:28" s="7" customFormat="1" ht="13.9" customHeight="1" x14ac:dyDescent="0.2">
      <c r="A1310" s="260">
        <v>43024</v>
      </c>
      <c r="B1310" s="403">
        <v>0.61111111111111105</v>
      </c>
      <c r="C1310" s="454">
        <v>4</v>
      </c>
      <c r="D1310" s="263">
        <f>(MAX(K1310:M1310))/J1310/1.44</f>
        <v>0.315</v>
      </c>
      <c r="E1310" s="264"/>
      <c r="F1310" s="181" t="s">
        <v>569</v>
      </c>
      <c r="G1310" s="69" t="s">
        <v>3136</v>
      </c>
      <c r="H1310" s="240">
        <v>183</v>
      </c>
      <c r="I1310" s="35" t="s">
        <v>685</v>
      </c>
      <c r="J1310" s="34">
        <v>250</v>
      </c>
      <c r="K1310" s="367">
        <v>106.05000000000001</v>
      </c>
      <c r="L1310" s="367">
        <v>82.857142857142847</v>
      </c>
      <c r="M1310" s="367">
        <v>113.4</v>
      </c>
      <c r="N1310" s="36" t="s">
        <v>3858</v>
      </c>
      <c r="O1310" s="37">
        <f t="shared" si="193"/>
        <v>100.76904761904761</v>
      </c>
      <c r="P1310" s="38">
        <f t="shared" si="194"/>
        <v>0.27991402116402114</v>
      </c>
      <c r="Q1310" s="77"/>
      <c r="R1310" s="40"/>
      <c r="S1310" s="81"/>
      <c r="T1310" s="367"/>
      <c r="U1310" s="367"/>
      <c r="V1310" s="367"/>
      <c r="W1310" s="36"/>
      <c r="X1310" s="37"/>
      <c r="Y1310" s="38"/>
      <c r="Z1310" s="645"/>
      <c r="AA1310" s="671">
        <f>P1310+Y1310</f>
        <v>0.27991402116402114</v>
      </c>
      <c r="AB1310" s="671">
        <f t="shared" si="242"/>
        <v>119.71429398148146</v>
      </c>
    </row>
    <row r="1311" spans="1:28" ht="13.15" customHeight="1" x14ac:dyDescent="0.2">
      <c r="A1311" s="265"/>
      <c r="B1311" s="405"/>
      <c r="C1311" s="448"/>
      <c r="D1311" s="266"/>
      <c r="E1311" s="266"/>
      <c r="F1311" s="182"/>
      <c r="G1311" s="24"/>
      <c r="H1311" s="241">
        <v>183</v>
      </c>
      <c r="I1311" s="22" t="s">
        <v>1793</v>
      </c>
      <c r="J1311" s="24">
        <v>250</v>
      </c>
      <c r="K1311" s="371">
        <v>19.95</v>
      </c>
      <c r="L1311" s="371">
        <v>21.904761904761905</v>
      </c>
      <c r="M1311" s="371">
        <v>26.25</v>
      </c>
      <c r="N1311" s="21"/>
      <c r="O1311" s="25">
        <f t="shared" si="193"/>
        <v>22.701587301587299</v>
      </c>
      <c r="P1311" s="26">
        <f t="shared" si="194"/>
        <v>6.305996472663139E-2</v>
      </c>
      <c r="Q1311" s="26"/>
      <c r="R1311" s="28"/>
      <c r="S1311" s="30"/>
      <c r="T1311" s="371"/>
      <c r="U1311" s="371"/>
      <c r="V1311" s="371"/>
      <c r="W1311" s="21"/>
      <c r="X1311" s="25"/>
      <c r="Y1311" s="26"/>
      <c r="Z1311" s="428"/>
      <c r="AA1311" s="673"/>
      <c r="AB1311" s="672"/>
    </row>
    <row r="1312" spans="1:28" ht="13.15" customHeight="1" x14ac:dyDescent="0.2">
      <c r="A1312" s="265"/>
      <c r="B1312" s="405"/>
      <c r="C1312" s="448"/>
      <c r="D1312" s="266"/>
      <c r="E1312" s="266"/>
      <c r="F1312" s="182"/>
      <c r="G1312" s="24"/>
      <c r="H1312" s="241">
        <v>183</v>
      </c>
      <c r="I1312" s="22" t="s">
        <v>445</v>
      </c>
      <c r="J1312" s="24">
        <v>250</v>
      </c>
      <c r="K1312" s="371">
        <v>1.05</v>
      </c>
      <c r="L1312" s="371">
        <v>0.95238095238095233</v>
      </c>
      <c r="M1312" s="371">
        <v>16.8</v>
      </c>
      <c r="N1312" s="21"/>
      <c r="O1312" s="25">
        <f t="shared" si="193"/>
        <v>6.2674603174603183</v>
      </c>
      <c r="P1312" s="26">
        <f t="shared" si="194"/>
        <v>1.7409611992945329E-2</v>
      </c>
      <c r="Q1312" s="26"/>
      <c r="R1312" s="28"/>
      <c r="S1312" s="30"/>
      <c r="T1312" s="371"/>
      <c r="U1312" s="371"/>
      <c r="V1312" s="371"/>
      <c r="W1312" s="21"/>
      <c r="X1312" s="25"/>
      <c r="Y1312" s="26"/>
      <c r="Z1312" s="428"/>
      <c r="AA1312" s="673"/>
      <c r="AB1312" s="672"/>
    </row>
    <row r="1313" spans="1:28" ht="13.15" customHeight="1" x14ac:dyDescent="0.2">
      <c r="A1313" s="265"/>
      <c r="B1313" s="405"/>
      <c r="C1313" s="448"/>
      <c r="D1313" s="266"/>
      <c r="E1313" s="266"/>
      <c r="F1313" s="182"/>
      <c r="G1313" s="24"/>
      <c r="H1313" s="241">
        <v>183</v>
      </c>
      <c r="I1313" s="23" t="s">
        <v>1664</v>
      </c>
      <c r="J1313" s="24">
        <v>250</v>
      </c>
      <c r="K1313" s="371">
        <v>5.25</v>
      </c>
      <c r="L1313" s="371">
        <v>2.8571428571428572</v>
      </c>
      <c r="M1313" s="371">
        <v>4.2</v>
      </c>
      <c r="N1313" s="21"/>
      <c r="O1313" s="25">
        <f t="shared" si="193"/>
        <v>4.102380952380952</v>
      </c>
      <c r="P1313" s="26">
        <f t="shared" si="194"/>
        <v>1.1395502645502644E-2</v>
      </c>
      <c r="Q1313" s="26"/>
      <c r="R1313" s="28"/>
      <c r="S1313" s="30"/>
      <c r="T1313" s="371"/>
      <c r="U1313" s="371"/>
      <c r="V1313" s="371"/>
      <c r="W1313" s="21"/>
      <c r="X1313" s="25"/>
      <c r="Y1313" s="26"/>
      <c r="Z1313" s="428"/>
      <c r="AA1313" s="673"/>
      <c r="AB1313" s="672"/>
    </row>
    <row r="1314" spans="1:28" ht="13.15" customHeight="1" x14ac:dyDescent="0.2">
      <c r="A1314" s="265"/>
      <c r="B1314" s="405"/>
      <c r="C1314" s="448"/>
      <c r="D1314" s="266"/>
      <c r="E1314" s="266"/>
      <c r="F1314" s="182"/>
      <c r="G1314" s="24"/>
      <c r="H1314" s="241">
        <v>183</v>
      </c>
      <c r="I1314" s="23" t="s">
        <v>2843</v>
      </c>
      <c r="J1314" s="24">
        <v>250</v>
      </c>
      <c r="K1314" s="371">
        <v>2.1</v>
      </c>
      <c r="L1314" s="371">
        <v>0.95238095238095233</v>
      </c>
      <c r="M1314" s="371">
        <v>0</v>
      </c>
      <c r="N1314" s="21"/>
      <c r="O1314" s="25">
        <f>(K1314+L1314+M1314)/3</f>
        <v>1.0174603174603174</v>
      </c>
      <c r="P1314" s="26">
        <f>O1314/J1314/1.44</f>
        <v>2.8262786596119928E-3</v>
      </c>
      <c r="Q1314" s="26"/>
      <c r="R1314" s="28"/>
      <c r="S1314" s="30"/>
      <c r="T1314" s="371"/>
      <c r="U1314" s="371"/>
      <c r="V1314" s="371"/>
      <c r="W1314" s="21"/>
      <c r="X1314" s="25"/>
      <c r="Y1314" s="26"/>
      <c r="Z1314" s="428"/>
      <c r="AA1314" s="673"/>
      <c r="AB1314" s="672"/>
    </row>
    <row r="1315" spans="1:28" ht="13.15" customHeight="1" x14ac:dyDescent="0.2">
      <c r="A1315" s="265"/>
      <c r="B1315" s="405"/>
      <c r="C1315" s="448"/>
      <c r="D1315" s="266"/>
      <c r="E1315" s="266"/>
      <c r="F1315" s="182"/>
      <c r="G1315" s="24"/>
      <c r="H1315" s="241">
        <v>183</v>
      </c>
      <c r="I1315" s="22" t="s">
        <v>335</v>
      </c>
      <c r="J1315" s="24">
        <v>250</v>
      </c>
      <c r="K1315" s="371">
        <v>5.25</v>
      </c>
      <c r="L1315" s="371">
        <v>0.95238095238095233</v>
      </c>
      <c r="M1315" s="371">
        <v>3.1500000000000004</v>
      </c>
      <c r="N1315" s="21"/>
      <c r="O1315" s="25">
        <f t="shared" si="193"/>
        <v>3.1174603174603175</v>
      </c>
      <c r="P1315" s="26">
        <f t="shared" si="194"/>
        <v>8.659611992945326E-3</v>
      </c>
      <c r="Q1315" s="26"/>
      <c r="R1315" s="28"/>
      <c r="S1315" s="30"/>
      <c r="T1315" s="371"/>
      <c r="U1315" s="371"/>
      <c r="V1315" s="371"/>
      <c r="W1315" s="21"/>
      <c r="X1315" s="25"/>
      <c r="Y1315" s="26"/>
      <c r="Z1315" s="428"/>
      <c r="AA1315" s="673"/>
      <c r="AB1315" s="672"/>
    </row>
    <row r="1316" spans="1:28" ht="13.15" customHeight="1" x14ac:dyDescent="0.2">
      <c r="A1316" s="265"/>
      <c r="B1316" s="405"/>
      <c r="C1316" s="448"/>
      <c r="D1316" s="266"/>
      <c r="E1316" s="266"/>
      <c r="F1316" s="182"/>
      <c r="G1316" s="24"/>
      <c r="H1316" s="241">
        <v>183</v>
      </c>
      <c r="I1316" s="22" t="s">
        <v>985</v>
      </c>
      <c r="J1316" s="24">
        <v>250</v>
      </c>
      <c r="K1316" s="371">
        <v>19.95</v>
      </c>
      <c r="L1316" s="371">
        <v>15.238095238095237</v>
      </c>
      <c r="M1316" s="371">
        <v>12.600000000000001</v>
      </c>
      <c r="N1316" s="21"/>
      <c r="O1316" s="25">
        <f t="shared" si="193"/>
        <v>15.929365079365079</v>
      </c>
      <c r="P1316" s="26">
        <f t="shared" si="194"/>
        <v>4.4248236331569664E-2</v>
      </c>
      <c r="Q1316" s="26"/>
      <c r="R1316" s="28"/>
      <c r="S1316" s="30"/>
      <c r="T1316" s="371"/>
      <c r="U1316" s="371"/>
      <c r="V1316" s="371"/>
      <c r="W1316" s="21"/>
      <c r="X1316" s="25"/>
      <c r="Y1316" s="26"/>
      <c r="Z1316" s="428"/>
      <c r="AA1316" s="673"/>
      <c r="AB1316" s="672"/>
    </row>
    <row r="1317" spans="1:28" ht="13.15" customHeight="1" x14ac:dyDescent="0.2">
      <c r="A1317" s="265"/>
      <c r="B1317" s="405"/>
      <c r="C1317" s="448"/>
      <c r="D1317" s="266"/>
      <c r="E1317" s="266"/>
      <c r="F1317" s="182"/>
      <c r="G1317" s="24"/>
      <c r="H1317" s="241">
        <v>183</v>
      </c>
      <c r="I1317" s="22" t="s">
        <v>986</v>
      </c>
      <c r="J1317" s="24">
        <v>250</v>
      </c>
      <c r="K1317" s="371">
        <v>0</v>
      </c>
      <c r="L1317" s="371">
        <v>0</v>
      </c>
      <c r="M1317" s="371">
        <v>0</v>
      </c>
      <c r="N1317" s="21"/>
      <c r="O1317" s="25">
        <f t="shared" si="193"/>
        <v>0</v>
      </c>
      <c r="P1317" s="26">
        <f t="shared" si="194"/>
        <v>0</v>
      </c>
      <c r="Q1317" s="26"/>
      <c r="R1317" s="28"/>
      <c r="S1317" s="30"/>
      <c r="T1317" s="371"/>
      <c r="U1317" s="371"/>
      <c r="V1317" s="371"/>
      <c r="W1317" s="21"/>
      <c r="X1317" s="25"/>
      <c r="Y1317" s="26"/>
      <c r="Z1317" s="428"/>
      <c r="AA1317" s="673"/>
      <c r="AB1317" s="672"/>
    </row>
    <row r="1318" spans="1:28" ht="13.15" customHeight="1" x14ac:dyDescent="0.2">
      <c r="A1318" s="265"/>
      <c r="B1318" s="405"/>
      <c r="C1318" s="448"/>
      <c r="D1318" s="266"/>
      <c r="E1318" s="266"/>
      <c r="F1318" s="186"/>
      <c r="G1318" s="121"/>
      <c r="H1318" s="241">
        <v>183</v>
      </c>
      <c r="I1318" s="128" t="s">
        <v>2027</v>
      </c>
      <c r="J1318" s="24">
        <v>250</v>
      </c>
      <c r="K1318" s="548">
        <v>14.700000000000001</v>
      </c>
      <c r="L1318" s="548">
        <v>23.80952380952381</v>
      </c>
      <c r="M1318" s="548">
        <v>30.450000000000003</v>
      </c>
      <c r="N1318" s="123"/>
      <c r="O1318" s="124">
        <f t="shared" si="193"/>
        <v>22.986507936507937</v>
      </c>
      <c r="P1318" s="125">
        <f>O1318/J1318/1.44</f>
        <v>6.3851410934744265E-2</v>
      </c>
      <c r="Q1318" s="125"/>
      <c r="R1318" s="126"/>
      <c r="S1318" s="127"/>
      <c r="T1318" s="548"/>
      <c r="U1318" s="548"/>
      <c r="V1318" s="548"/>
      <c r="W1318" s="123"/>
      <c r="X1318" s="124"/>
      <c r="Y1318" s="125"/>
      <c r="Z1318" s="634"/>
      <c r="AA1318" s="673"/>
      <c r="AB1318" s="672"/>
    </row>
    <row r="1319" spans="1:28" ht="13.15" customHeight="1" x14ac:dyDescent="0.2">
      <c r="A1319" s="265"/>
      <c r="B1319" s="405"/>
      <c r="C1319" s="448"/>
      <c r="D1319" s="266"/>
      <c r="E1319" s="266"/>
      <c r="F1319" s="186"/>
      <c r="G1319" s="121"/>
      <c r="H1319" s="241">
        <v>183</v>
      </c>
      <c r="I1319" s="128" t="s">
        <v>3859</v>
      </c>
      <c r="J1319" s="24">
        <v>250</v>
      </c>
      <c r="K1319" s="548">
        <v>9.4500000000000011</v>
      </c>
      <c r="L1319" s="548">
        <v>3.8095238095238093</v>
      </c>
      <c r="M1319" s="548">
        <v>8.4</v>
      </c>
      <c r="N1319" s="123"/>
      <c r="O1319" s="124">
        <f t="shared" si="193"/>
        <v>7.2198412698412708</v>
      </c>
      <c r="P1319" s="125">
        <f>O1319/J1319/1.44</f>
        <v>2.0055114638447977E-2</v>
      </c>
      <c r="Q1319" s="125"/>
      <c r="R1319" s="126"/>
      <c r="S1319" s="127"/>
      <c r="T1319" s="548"/>
      <c r="U1319" s="548"/>
      <c r="V1319" s="548"/>
      <c r="W1319" s="123"/>
      <c r="X1319" s="124"/>
      <c r="Y1319" s="125"/>
      <c r="Z1319" s="634"/>
      <c r="AA1319" s="673"/>
      <c r="AB1319" s="672"/>
    </row>
    <row r="1320" spans="1:28" ht="13.9" customHeight="1" thickBot="1" x14ac:dyDescent="0.25">
      <c r="A1320" s="267"/>
      <c r="B1320" s="406"/>
      <c r="C1320" s="449"/>
      <c r="D1320" s="268"/>
      <c r="E1320" s="269"/>
      <c r="F1320" s="184"/>
      <c r="G1320" s="70"/>
      <c r="H1320" s="242">
        <v>183</v>
      </c>
      <c r="I1320" s="76" t="s">
        <v>2028</v>
      </c>
      <c r="J1320" s="70">
        <v>250</v>
      </c>
      <c r="K1320" s="559">
        <v>28.35</v>
      </c>
      <c r="L1320" s="559">
        <v>15.238095238095237</v>
      </c>
      <c r="M1320" s="559">
        <v>19.95</v>
      </c>
      <c r="N1320" s="72"/>
      <c r="O1320" s="73">
        <f t="shared" si="193"/>
        <v>21.179365079365081</v>
      </c>
      <c r="P1320" s="74">
        <f t="shared" si="194"/>
        <v>5.8831569664903001E-2</v>
      </c>
      <c r="Q1320" s="74"/>
      <c r="R1320" s="75"/>
      <c r="S1320" s="78"/>
      <c r="T1320" s="559"/>
      <c r="U1320" s="559"/>
      <c r="V1320" s="559"/>
      <c r="W1320" s="72"/>
      <c r="X1320" s="73"/>
      <c r="Y1320" s="74"/>
      <c r="Z1320" s="646"/>
      <c r="AA1320" s="676"/>
      <c r="AB1320" s="674"/>
    </row>
    <row r="1321" spans="1:28" s="7" customFormat="1" ht="13.9" customHeight="1" x14ac:dyDescent="0.2">
      <c r="A1321" s="260">
        <v>43024</v>
      </c>
      <c r="B1321" s="403">
        <v>0.63611111111111118</v>
      </c>
      <c r="C1321" s="454">
        <v>4</v>
      </c>
      <c r="D1321" s="263">
        <f>(MAX(K1321:M1321))/J1321/1.44</f>
        <v>0.5279166666666667</v>
      </c>
      <c r="E1321" s="264"/>
      <c r="F1321" s="181" t="s">
        <v>569</v>
      </c>
      <c r="G1321" s="69" t="s">
        <v>3136</v>
      </c>
      <c r="H1321" s="240">
        <v>184</v>
      </c>
      <c r="I1321" s="35" t="s">
        <v>685</v>
      </c>
      <c r="J1321" s="34">
        <v>250</v>
      </c>
      <c r="K1321" s="367">
        <v>190.05</v>
      </c>
      <c r="L1321" s="367">
        <v>73.333333333333329</v>
      </c>
      <c r="M1321" s="367">
        <v>106.05000000000001</v>
      </c>
      <c r="N1321" s="36" t="s">
        <v>3860</v>
      </c>
      <c r="O1321" s="37">
        <f t="shared" si="193"/>
        <v>123.14444444444445</v>
      </c>
      <c r="P1321" s="38">
        <f t="shared" si="194"/>
        <v>0.34206790123456793</v>
      </c>
      <c r="Q1321" s="77"/>
      <c r="R1321" s="40"/>
      <c r="S1321" s="81"/>
      <c r="T1321" s="367"/>
      <c r="U1321" s="367"/>
      <c r="V1321" s="367"/>
      <c r="W1321" s="36"/>
      <c r="X1321" s="37"/>
      <c r="Y1321" s="38"/>
      <c r="Z1321" s="645"/>
      <c r="AA1321" s="672">
        <f>P1321+Y1321</f>
        <v>0.34206790123456793</v>
      </c>
      <c r="AB1321" s="672">
        <f t="shared" si="242"/>
        <v>109.38121141975309</v>
      </c>
    </row>
    <row r="1322" spans="1:28" ht="13.15" customHeight="1" x14ac:dyDescent="0.2">
      <c r="A1322" s="265"/>
      <c r="B1322" s="405"/>
      <c r="C1322" s="448"/>
      <c r="D1322" s="266"/>
      <c r="E1322" s="266"/>
      <c r="F1322" s="182"/>
      <c r="G1322" s="24"/>
      <c r="H1322" s="241">
        <v>184</v>
      </c>
      <c r="I1322" s="22" t="s">
        <v>3861</v>
      </c>
      <c r="J1322" s="24">
        <v>250</v>
      </c>
      <c r="K1322" s="371">
        <v>14.700000000000001</v>
      </c>
      <c r="L1322" s="371">
        <v>4.7619047619047619</v>
      </c>
      <c r="M1322" s="371">
        <v>33.6</v>
      </c>
      <c r="N1322" s="21"/>
      <c r="O1322" s="25">
        <f t="shared" si="193"/>
        <v>17.687301587301587</v>
      </c>
      <c r="P1322" s="26">
        <f t="shared" si="194"/>
        <v>4.9131393298059968E-2</v>
      </c>
      <c r="Q1322" s="26"/>
      <c r="R1322" s="28"/>
      <c r="S1322" s="30"/>
      <c r="T1322" s="371"/>
      <c r="U1322" s="371"/>
      <c r="V1322" s="371"/>
      <c r="W1322" s="21"/>
      <c r="X1322" s="25"/>
      <c r="Y1322" s="26"/>
      <c r="Z1322" s="428"/>
      <c r="AA1322" s="673"/>
      <c r="AB1322" s="672"/>
    </row>
    <row r="1323" spans="1:28" ht="13.15" customHeight="1" x14ac:dyDescent="0.2">
      <c r="A1323" s="265"/>
      <c r="B1323" s="405"/>
      <c r="C1323" s="448"/>
      <c r="D1323" s="266"/>
      <c r="E1323" s="266"/>
      <c r="F1323" s="182"/>
      <c r="G1323" s="24"/>
      <c r="H1323" s="241">
        <v>184</v>
      </c>
      <c r="I1323" s="22" t="s">
        <v>3862</v>
      </c>
      <c r="J1323" s="24">
        <v>250</v>
      </c>
      <c r="K1323" s="371">
        <v>31.5</v>
      </c>
      <c r="L1323" s="371">
        <v>12.38095238095238</v>
      </c>
      <c r="M1323" s="371">
        <v>30.450000000000003</v>
      </c>
      <c r="N1323" s="21"/>
      <c r="O1323" s="25">
        <f t="shared" si="193"/>
        <v>24.776984126984129</v>
      </c>
      <c r="P1323" s="26">
        <f t="shared" si="194"/>
        <v>6.8824955908289256E-2</v>
      </c>
      <c r="Q1323" s="26"/>
      <c r="R1323" s="28"/>
      <c r="S1323" s="30"/>
      <c r="T1323" s="371"/>
      <c r="U1323" s="371"/>
      <c r="V1323" s="371"/>
      <c r="W1323" s="21"/>
      <c r="X1323" s="25"/>
      <c r="Y1323" s="26"/>
      <c r="Z1323" s="428"/>
      <c r="AA1323" s="673"/>
      <c r="AB1323" s="672"/>
    </row>
    <row r="1324" spans="1:28" ht="13.15" customHeight="1" x14ac:dyDescent="0.2">
      <c r="A1324" s="265"/>
      <c r="B1324" s="405"/>
      <c r="C1324" s="448"/>
      <c r="D1324" s="266"/>
      <c r="E1324" s="266"/>
      <c r="F1324" s="182"/>
      <c r="G1324" s="24"/>
      <c r="H1324" s="241">
        <v>184</v>
      </c>
      <c r="I1324" s="22" t="s">
        <v>3863</v>
      </c>
      <c r="J1324" s="24">
        <v>250</v>
      </c>
      <c r="K1324" s="371">
        <v>2.1</v>
      </c>
      <c r="L1324" s="371">
        <v>5.7142857142857144</v>
      </c>
      <c r="M1324" s="371">
        <v>15.75</v>
      </c>
      <c r="N1324" s="21"/>
      <c r="O1324" s="25">
        <f t="shared" si="193"/>
        <v>7.8547619047619053</v>
      </c>
      <c r="P1324" s="26">
        <f t="shared" si="194"/>
        <v>2.1818783068783074E-2</v>
      </c>
      <c r="Q1324" s="26"/>
      <c r="R1324" s="28"/>
      <c r="S1324" s="30"/>
      <c r="T1324" s="371"/>
      <c r="U1324" s="371"/>
      <c r="V1324" s="371"/>
      <c r="W1324" s="21"/>
      <c r="X1324" s="25"/>
      <c r="Y1324" s="26"/>
      <c r="Z1324" s="428"/>
      <c r="AA1324" s="673"/>
      <c r="AB1324" s="672"/>
    </row>
    <row r="1325" spans="1:28" ht="13.15" customHeight="1" x14ac:dyDescent="0.2">
      <c r="A1325" s="265"/>
      <c r="B1325" s="405"/>
      <c r="C1325" s="448"/>
      <c r="D1325" s="266"/>
      <c r="E1325" s="266"/>
      <c r="F1325" s="182"/>
      <c r="G1325" s="24"/>
      <c r="H1325" s="241">
        <v>184</v>
      </c>
      <c r="I1325" s="22" t="s">
        <v>2220</v>
      </c>
      <c r="J1325" s="24">
        <v>250</v>
      </c>
      <c r="K1325" s="371">
        <v>1.05</v>
      </c>
      <c r="L1325" s="371">
        <v>0</v>
      </c>
      <c r="M1325" s="371">
        <v>2.1</v>
      </c>
      <c r="N1325" s="21"/>
      <c r="O1325" s="25">
        <f t="shared" si="193"/>
        <v>1.05</v>
      </c>
      <c r="P1325" s="26">
        <f t="shared" si="194"/>
        <v>2.9166666666666672E-3</v>
      </c>
      <c r="Q1325" s="26"/>
      <c r="R1325" s="28"/>
      <c r="S1325" s="30"/>
      <c r="T1325" s="371"/>
      <c r="U1325" s="371"/>
      <c r="V1325" s="371"/>
      <c r="W1325" s="21"/>
      <c r="X1325" s="25"/>
      <c r="Y1325" s="26"/>
      <c r="Z1325" s="428"/>
      <c r="AA1325" s="673"/>
      <c r="AB1325" s="672"/>
    </row>
    <row r="1326" spans="1:28" ht="13.15" customHeight="1" x14ac:dyDescent="0.2">
      <c r="A1326" s="265"/>
      <c r="B1326" s="405"/>
      <c r="C1326" s="448"/>
      <c r="D1326" s="266"/>
      <c r="E1326" s="266"/>
      <c r="F1326" s="182"/>
      <c r="G1326" s="24"/>
      <c r="H1326" s="241">
        <v>184</v>
      </c>
      <c r="I1326" s="22" t="s">
        <v>2221</v>
      </c>
      <c r="J1326" s="24">
        <v>250</v>
      </c>
      <c r="K1326" s="371">
        <v>3.1500000000000004</v>
      </c>
      <c r="L1326" s="371">
        <v>7.6190476190476186</v>
      </c>
      <c r="M1326" s="371">
        <v>2.1</v>
      </c>
      <c r="N1326" s="21"/>
      <c r="O1326" s="25">
        <f>(K1326+L1326+M1326)/3</f>
        <v>4.2896825396825395</v>
      </c>
      <c r="P1326" s="26">
        <f>O1326/J1326/1.44</f>
        <v>1.1915784832451499E-2</v>
      </c>
      <c r="Q1326" s="26"/>
      <c r="R1326" s="28"/>
      <c r="S1326" s="30"/>
      <c r="T1326" s="371"/>
      <c r="U1326" s="371"/>
      <c r="V1326" s="371"/>
      <c r="W1326" s="21"/>
      <c r="X1326" s="25"/>
      <c r="Y1326" s="26"/>
      <c r="Z1326" s="428"/>
      <c r="AA1326" s="673"/>
      <c r="AB1326" s="672"/>
    </row>
    <row r="1327" spans="1:28" ht="13.15" customHeight="1" x14ac:dyDescent="0.2">
      <c r="A1327" s="265"/>
      <c r="B1327" s="405"/>
      <c r="C1327" s="448"/>
      <c r="D1327" s="266"/>
      <c r="E1327" s="266"/>
      <c r="F1327" s="182"/>
      <c r="G1327" s="24"/>
      <c r="H1327" s="241">
        <v>184</v>
      </c>
      <c r="I1327" s="22" t="s">
        <v>200</v>
      </c>
      <c r="J1327" s="24">
        <v>250</v>
      </c>
      <c r="K1327" s="371">
        <v>0</v>
      </c>
      <c r="L1327" s="371">
        <v>0</v>
      </c>
      <c r="M1327" s="371">
        <v>0</v>
      </c>
      <c r="N1327" s="21"/>
      <c r="O1327" s="25">
        <f t="shared" si="193"/>
        <v>0</v>
      </c>
      <c r="P1327" s="26">
        <f t="shared" si="194"/>
        <v>0</v>
      </c>
      <c r="Q1327" s="26"/>
      <c r="R1327" s="28"/>
      <c r="S1327" s="30"/>
      <c r="T1327" s="371"/>
      <c r="U1327" s="371"/>
      <c r="V1327" s="371"/>
      <c r="W1327" s="21"/>
      <c r="X1327" s="25"/>
      <c r="Y1327" s="26"/>
      <c r="Z1327" s="428"/>
      <c r="AA1327" s="673"/>
      <c r="AB1327" s="672"/>
    </row>
    <row r="1328" spans="1:28" ht="13.9" customHeight="1" thickBot="1" x14ac:dyDescent="0.25">
      <c r="A1328" s="267"/>
      <c r="B1328" s="406"/>
      <c r="C1328" s="449"/>
      <c r="D1328" s="268"/>
      <c r="E1328" s="269"/>
      <c r="F1328" s="184"/>
      <c r="G1328" s="70"/>
      <c r="H1328" s="242">
        <v>184</v>
      </c>
      <c r="I1328" s="76" t="s">
        <v>2968</v>
      </c>
      <c r="J1328" s="70">
        <v>250</v>
      </c>
      <c r="K1328" s="559">
        <v>3.1500000000000004</v>
      </c>
      <c r="L1328" s="559">
        <v>1.9047619047619047</v>
      </c>
      <c r="M1328" s="559">
        <v>2.1</v>
      </c>
      <c r="N1328" s="72"/>
      <c r="O1328" s="73">
        <f t="shared" si="193"/>
        <v>2.3849206349206349</v>
      </c>
      <c r="P1328" s="74">
        <f t="shared" si="194"/>
        <v>6.6247795414462081E-3</v>
      </c>
      <c r="Q1328" s="74"/>
      <c r="R1328" s="75"/>
      <c r="S1328" s="78"/>
      <c r="T1328" s="559"/>
      <c r="U1328" s="559"/>
      <c r="V1328" s="559"/>
      <c r="W1328" s="72"/>
      <c r="X1328" s="73"/>
      <c r="Y1328" s="74"/>
      <c r="Z1328" s="646"/>
      <c r="AA1328" s="673"/>
      <c r="AB1328" s="672"/>
    </row>
    <row r="1329" spans="1:28" s="7" customFormat="1" ht="14.45" customHeight="1" x14ac:dyDescent="0.2">
      <c r="A1329" s="270">
        <v>43049</v>
      </c>
      <c r="B1329" s="407">
        <v>0.82638888888888884</v>
      </c>
      <c r="C1329" s="450">
        <v>-2</v>
      </c>
      <c r="D1329" s="291">
        <f>(MAX(K1329:M1329))/J1329/1.44</f>
        <v>8.4656084656084665E-2</v>
      </c>
      <c r="E1329" s="272"/>
      <c r="F1329" s="193" t="s">
        <v>569</v>
      </c>
      <c r="G1329" s="114" t="s">
        <v>3126</v>
      </c>
      <c r="H1329" s="243">
        <v>185</v>
      </c>
      <c r="I1329" s="113" t="s">
        <v>685</v>
      </c>
      <c r="J1329" s="115">
        <v>250</v>
      </c>
      <c r="K1329" s="565">
        <v>21</v>
      </c>
      <c r="L1329" s="565">
        <v>30.476190476190474</v>
      </c>
      <c r="M1329" s="565">
        <v>30.450000000000003</v>
      </c>
      <c r="N1329" s="116" t="s">
        <v>4290</v>
      </c>
      <c r="O1329" s="117">
        <f t="shared" si="193"/>
        <v>27.308730158730157</v>
      </c>
      <c r="P1329" s="118">
        <f t="shared" si="194"/>
        <v>7.5857583774250434E-2</v>
      </c>
      <c r="Q1329" s="119" t="s">
        <v>495</v>
      </c>
      <c r="R1329" s="120"/>
      <c r="S1329" s="130"/>
      <c r="T1329" s="565"/>
      <c r="U1329" s="565"/>
      <c r="V1329" s="565"/>
      <c r="W1329" s="116"/>
      <c r="X1329" s="117"/>
      <c r="Y1329" s="118"/>
      <c r="Z1329" s="636"/>
      <c r="AA1329" s="671">
        <f>P1329+Y1329</f>
        <v>7.5857583774250434E-2</v>
      </c>
      <c r="AB1329" s="671">
        <f t="shared" si="242"/>
        <v>153.63867669753085</v>
      </c>
    </row>
    <row r="1330" spans="1:28" s="7" customFormat="1" ht="14.45" customHeight="1" x14ac:dyDescent="0.2">
      <c r="A1330" s="260"/>
      <c r="B1330" s="403"/>
      <c r="C1330" s="454"/>
      <c r="D1330" s="310"/>
      <c r="E1330" s="290"/>
      <c r="F1330" s="181"/>
      <c r="G1330" s="69"/>
      <c r="H1330" s="240">
        <v>185</v>
      </c>
      <c r="I1330" s="35" t="s">
        <v>4349</v>
      </c>
      <c r="J1330" s="34">
        <v>250</v>
      </c>
      <c r="K1330" s="367">
        <v>4.2</v>
      </c>
      <c r="L1330" s="367">
        <v>13.333333333333332</v>
      </c>
      <c r="M1330" s="367">
        <v>2.1</v>
      </c>
      <c r="N1330" s="36"/>
      <c r="O1330" s="37">
        <f t="shared" ref="O1330" si="245">(K1330+L1330+M1330)/3</f>
        <v>6.5444444444444443</v>
      </c>
      <c r="P1330" s="38">
        <f t="shared" si="194"/>
        <v>1.8179012345679011E-2</v>
      </c>
      <c r="Q1330" s="39"/>
      <c r="R1330" s="40"/>
      <c r="S1330" s="81"/>
      <c r="T1330" s="367"/>
      <c r="U1330" s="367"/>
      <c r="V1330" s="367"/>
      <c r="W1330" s="36"/>
      <c r="X1330" s="37"/>
      <c r="Y1330" s="38"/>
      <c r="Z1330" s="645"/>
      <c r="AA1330" s="672"/>
      <c r="AB1330" s="672"/>
    </row>
    <row r="1331" spans="1:28" s="7" customFormat="1" ht="14.45" customHeight="1" x14ac:dyDescent="0.2">
      <c r="A1331" s="260"/>
      <c r="B1331" s="403"/>
      <c r="C1331" s="454"/>
      <c r="D1331" s="289"/>
      <c r="E1331" s="290"/>
      <c r="F1331" s="181"/>
      <c r="G1331" s="69"/>
      <c r="H1331" s="240">
        <v>185</v>
      </c>
      <c r="I1331" s="35" t="s">
        <v>4350</v>
      </c>
      <c r="J1331" s="34">
        <v>250</v>
      </c>
      <c r="K1331" s="367">
        <v>24.150000000000002</v>
      </c>
      <c r="L1331" s="367">
        <v>15.238095238095237</v>
      </c>
      <c r="M1331" s="367">
        <v>29.400000000000002</v>
      </c>
      <c r="N1331" s="36"/>
      <c r="O1331" s="37">
        <f t="shared" ref="O1331:O1332" si="246">(K1331+L1331+M1331)/3</f>
        <v>22.929365079365081</v>
      </c>
      <c r="P1331" s="38">
        <f t="shared" ref="P1331:P1332" si="247">O1331/J1331/1.44</f>
        <v>6.3692680776014116E-2</v>
      </c>
      <c r="Q1331" s="39"/>
      <c r="R1331" s="40"/>
      <c r="S1331" s="81"/>
      <c r="T1331" s="367"/>
      <c r="U1331" s="367"/>
      <c r="V1331" s="367"/>
      <c r="W1331" s="36"/>
      <c r="X1331" s="37"/>
      <c r="Y1331" s="38"/>
      <c r="Z1331" s="645"/>
      <c r="AA1331" s="672"/>
      <c r="AB1331" s="672"/>
    </row>
    <row r="1332" spans="1:28" s="7" customFormat="1" ht="14.45" customHeight="1" thickBot="1" x14ac:dyDescent="0.25">
      <c r="A1332" s="256"/>
      <c r="B1332" s="408"/>
      <c r="C1332" s="454"/>
      <c r="D1332" s="282"/>
      <c r="E1332" s="290"/>
      <c r="F1332" s="195"/>
      <c r="G1332" s="171"/>
      <c r="H1332" s="247">
        <v>185</v>
      </c>
      <c r="I1332" s="132" t="s">
        <v>110</v>
      </c>
      <c r="J1332" s="131">
        <v>250</v>
      </c>
      <c r="K1332" s="618">
        <v>0</v>
      </c>
      <c r="L1332" s="618">
        <v>0</v>
      </c>
      <c r="M1332" s="618">
        <v>0</v>
      </c>
      <c r="N1332" s="133"/>
      <c r="O1332" s="134">
        <f t="shared" si="246"/>
        <v>0</v>
      </c>
      <c r="P1332" s="135">
        <f t="shared" si="247"/>
        <v>0</v>
      </c>
      <c r="Q1332" s="211"/>
      <c r="R1332" s="137"/>
      <c r="S1332" s="138"/>
      <c r="T1332" s="618"/>
      <c r="U1332" s="618"/>
      <c r="V1332" s="618"/>
      <c r="W1332" s="133"/>
      <c r="X1332" s="134"/>
      <c r="Y1332" s="135"/>
      <c r="Z1332" s="638"/>
      <c r="AA1332" s="674"/>
      <c r="AB1332" s="674"/>
    </row>
    <row r="1333" spans="1:28" s="7" customFormat="1" ht="13.9" customHeight="1" x14ac:dyDescent="0.2">
      <c r="A1333" s="270">
        <v>43053</v>
      </c>
      <c r="B1333" s="407">
        <v>0.58333333333333337</v>
      </c>
      <c r="C1333" s="450">
        <v>-3</v>
      </c>
      <c r="D1333" s="291">
        <f>(MAX(K1333:M1333))/J1333/1.44</f>
        <v>0.14814814814814814</v>
      </c>
      <c r="E1333" s="272"/>
      <c r="F1333" s="193" t="s">
        <v>569</v>
      </c>
      <c r="G1333" s="114" t="s">
        <v>3126</v>
      </c>
      <c r="H1333" s="243">
        <v>186</v>
      </c>
      <c r="I1333" s="113" t="s">
        <v>685</v>
      </c>
      <c r="J1333" s="115">
        <v>250</v>
      </c>
      <c r="K1333" s="565">
        <v>38.85</v>
      </c>
      <c r="L1333" s="565">
        <v>53.333333333333329</v>
      </c>
      <c r="M1333" s="565">
        <v>40.950000000000003</v>
      </c>
      <c r="N1333" s="116" t="s">
        <v>4351</v>
      </c>
      <c r="O1333" s="117">
        <f t="shared" si="193"/>
        <v>44.377777777777773</v>
      </c>
      <c r="P1333" s="118">
        <f t="shared" si="194"/>
        <v>0.12327160493827159</v>
      </c>
      <c r="Q1333" s="142"/>
      <c r="R1333" s="120"/>
      <c r="S1333" s="130"/>
      <c r="T1333" s="565"/>
      <c r="U1333" s="565"/>
      <c r="V1333" s="565"/>
      <c r="W1333" s="116"/>
      <c r="X1333" s="117"/>
      <c r="Y1333" s="118"/>
      <c r="Z1333" s="636"/>
      <c r="AA1333" s="672">
        <f>P1333+Y1333</f>
        <v>0.12327160493827159</v>
      </c>
      <c r="AB1333" s="672">
        <f t="shared" si="242"/>
        <v>145.75609567901233</v>
      </c>
    </row>
    <row r="1334" spans="1:28" s="7" customFormat="1" ht="13.9" customHeight="1" x14ac:dyDescent="0.2">
      <c r="A1334" s="265"/>
      <c r="B1334" s="405"/>
      <c r="C1334" s="448"/>
      <c r="D1334" s="266"/>
      <c r="E1334" s="266"/>
      <c r="F1334" s="187"/>
      <c r="G1334" s="22"/>
      <c r="H1334" s="241">
        <v>186</v>
      </c>
      <c r="I1334" s="22" t="s">
        <v>2990</v>
      </c>
      <c r="J1334" s="24">
        <v>250</v>
      </c>
      <c r="K1334" s="371">
        <v>2.1</v>
      </c>
      <c r="L1334" s="371">
        <v>0.95238095238095233</v>
      </c>
      <c r="M1334" s="371">
        <v>3.1500000000000004</v>
      </c>
      <c r="N1334" s="21"/>
      <c r="O1334" s="25">
        <f t="shared" ref="O1334:O1341" si="248">(K1334+L1334+M1334)/3</f>
        <v>2.0674603174603177</v>
      </c>
      <c r="P1334" s="26">
        <f t="shared" ref="P1334:P1341" si="249">O1334/J1334/1.44</f>
        <v>5.7429453262786605E-3</v>
      </c>
      <c r="Q1334" s="26"/>
      <c r="R1334" s="28"/>
      <c r="S1334" s="30"/>
      <c r="T1334" s="371"/>
      <c r="U1334" s="371"/>
      <c r="V1334" s="371"/>
      <c r="W1334" s="21"/>
      <c r="X1334" s="25"/>
      <c r="Y1334" s="26"/>
      <c r="Z1334" s="428"/>
      <c r="AA1334" s="673"/>
      <c r="AB1334" s="672"/>
    </row>
    <row r="1335" spans="1:28" s="7" customFormat="1" ht="13.9" customHeight="1" x14ac:dyDescent="0.2">
      <c r="A1335" s="265"/>
      <c r="B1335" s="405"/>
      <c r="C1335" s="448"/>
      <c r="D1335" s="266"/>
      <c r="E1335" s="266"/>
      <c r="F1335" s="187"/>
      <c r="G1335" s="22"/>
      <c r="H1335" s="241">
        <v>186</v>
      </c>
      <c r="I1335" s="22" t="s">
        <v>2332</v>
      </c>
      <c r="J1335" s="24">
        <v>250</v>
      </c>
      <c r="K1335" s="371">
        <v>31.5</v>
      </c>
      <c r="L1335" s="371">
        <v>54.285714285714285</v>
      </c>
      <c r="M1335" s="371">
        <v>36.75</v>
      </c>
      <c r="N1335" s="21"/>
      <c r="O1335" s="25">
        <f t="shared" si="248"/>
        <v>40.845238095238095</v>
      </c>
      <c r="P1335" s="26">
        <f t="shared" si="249"/>
        <v>0.1134589947089947</v>
      </c>
      <c r="Q1335" s="26"/>
      <c r="R1335" s="28"/>
      <c r="S1335" s="30"/>
      <c r="T1335" s="371"/>
      <c r="U1335" s="371"/>
      <c r="V1335" s="371"/>
      <c r="W1335" s="21"/>
      <c r="X1335" s="25"/>
      <c r="Y1335" s="26"/>
      <c r="Z1335" s="428"/>
      <c r="AA1335" s="673"/>
      <c r="AB1335" s="672"/>
    </row>
    <row r="1336" spans="1:28" s="7" customFormat="1" ht="13.9" customHeight="1" thickBot="1" x14ac:dyDescent="0.25">
      <c r="A1336" s="267"/>
      <c r="B1336" s="406"/>
      <c r="C1336" s="449"/>
      <c r="D1336" s="268"/>
      <c r="E1336" s="269"/>
      <c r="F1336" s="189"/>
      <c r="G1336" s="76"/>
      <c r="H1336" s="242">
        <v>186</v>
      </c>
      <c r="I1336" s="76" t="s">
        <v>367</v>
      </c>
      <c r="J1336" s="70">
        <v>250</v>
      </c>
      <c r="K1336" s="559">
        <v>0</v>
      </c>
      <c r="L1336" s="559">
        <v>0</v>
      </c>
      <c r="M1336" s="559">
        <v>0</v>
      </c>
      <c r="N1336" s="72"/>
      <c r="O1336" s="73">
        <f t="shared" si="248"/>
        <v>0</v>
      </c>
      <c r="P1336" s="74">
        <f t="shared" si="249"/>
        <v>0</v>
      </c>
      <c r="Q1336" s="74"/>
      <c r="R1336" s="75"/>
      <c r="S1336" s="78"/>
      <c r="T1336" s="559"/>
      <c r="U1336" s="559"/>
      <c r="V1336" s="559"/>
      <c r="W1336" s="72"/>
      <c r="X1336" s="73"/>
      <c r="Y1336" s="74"/>
      <c r="Z1336" s="646"/>
      <c r="AA1336" s="673"/>
      <c r="AB1336" s="672"/>
    </row>
    <row r="1337" spans="1:28" s="7" customFormat="1" ht="14.45" customHeight="1" x14ac:dyDescent="0.2">
      <c r="A1337" s="260">
        <v>43042</v>
      </c>
      <c r="B1337" s="403">
        <v>0.89930555555555547</v>
      </c>
      <c r="C1337" s="454">
        <v>0</v>
      </c>
      <c r="D1337" s="291">
        <f>(MAX(K1337:M1337))/J1337/1.44</f>
        <v>1.6534391534391533E-2</v>
      </c>
      <c r="E1337" s="272"/>
      <c r="F1337" s="192" t="s">
        <v>569</v>
      </c>
      <c r="G1337" s="169" t="s">
        <v>3126</v>
      </c>
      <c r="H1337" s="244">
        <v>187</v>
      </c>
      <c r="I1337" s="128" t="s">
        <v>685</v>
      </c>
      <c r="J1337" s="121">
        <v>160</v>
      </c>
      <c r="K1337" s="548">
        <v>2.1</v>
      </c>
      <c r="L1337" s="548">
        <v>3.8095238095238093</v>
      </c>
      <c r="M1337" s="548">
        <v>1.05</v>
      </c>
      <c r="N1337" s="123" t="s">
        <v>3887</v>
      </c>
      <c r="O1337" s="124">
        <f t="shared" si="248"/>
        <v>2.31984126984127</v>
      </c>
      <c r="P1337" s="125">
        <f t="shared" si="249"/>
        <v>1.0068755511463846E-2</v>
      </c>
      <c r="Q1337" s="139"/>
      <c r="R1337" s="126"/>
      <c r="S1337" s="127"/>
      <c r="T1337" s="548"/>
      <c r="U1337" s="548"/>
      <c r="V1337" s="548"/>
      <c r="W1337" s="123"/>
      <c r="X1337" s="124"/>
      <c r="Y1337" s="125"/>
      <c r="Z1337" s="634"/>
      <c r="AA1337" s="671">
        <f>P1337+Y1337</f>
        <v>1.0068755511463846E-2</v>
      </c>
      <c r="AB1337" s="671">
        <f t="shared" si="242"/>
        <v>105.32868441358023</v>
      </c>
    </row>
    <row r="1338" spans="1:28" s="7" customFormat="1" ht="14.45" customHeight="1" x14ac:dyDescent="0.2">
      <c r="A1338" s="273"/>
      <c r="B1338" s="403"/>
      <c r="C1338" s="451"/>
      <c r="D1338" s="310"/>
      <c r="E1338" s="391"/>
      <c r="F1338" s="250"/>
      <c r="G1338" s="169"/>
      <c r="H1338" s="244">
        <v>187</v>
      </c>
      <c r="I1338" s="128" t="s">
        <v>2991</v>
      </c>
      <c r="J1338" s="121">
        <v>160</v>
      </c>
      <c r="K1338" s="548">
        <v>0</v>
      </c>
      <c r="L1338" s="548">
        <v>0</v>
      </c>
      <c r="M1338" s="548">
        <v>0</v>
      </c>
      <c r="N1338" s="123"/>
      <c r="O1338" s="124">
        <f t="shared" si="248"/>
        <v>0</v>
      </c>
      <c r="P1338" s="125">
        <f t="shared" si="249"/>
        <v>0</v>
      </c>
      <c r="Q1338" s="139"/>
      <c r="R1338" s="126"/>
      <c r="S1338" s="127"/>
      <c r="T1338" s="548"/>
      <c r="U1338" s="548"/>
      <c r="V1338" s="548"/>
      <c r="W1338" s="123"/>
      <c r="X1338" s="124"/>
      <c r="Y1338" s="125"/>
      <c r="Z1338" s="634"/>
      <c r="AA1338" s="672"/>
      <c r="AB1338" s="672"/>
    </row>
    <row r="1339" spans="1:28" s="7" customFormat="1" ht="14.45" customHeight="1" x14ac:dyDescent="0.2">
      <c r="A1339" s="273"/>
      <c r="B1339" s="403"/>
      <c r="C1339" s="451"/>
      <c r="D1339" s="289"/>
      <c r="E1339" s="330"/>
      <c r="F1339" s="250"/>
      <c r="G1339" s="169"/>
      <c r="H1339" s="244">
        <v>187</v>
      </c>
      <c r="I1339" s="128" t="s">
        <v>2991</v>
      </c>
      <c r="J1339" s="121">
        <v>160</v>
      </c>
      <c r="K1339" s="548">
        <v>0</v>
      </c>
      <c r="L1339" s="548">
        <v>0</v>
      </c>
      <c r="M1339" s="548">
        <v>0</v>
      </c>
      <c r="N1339" s="123"/>
      <c r="O1339" s="124">
        <f t="shared" si="248"/>
        <v>0</v>
      </c>
      <c r="P1339" s="125">
        <f t="shared" si="249"/>
        <v>0</v>
      </c>
      <c r="Q1339" s="139"/>
      <c r="R1339" s="126"/>
      <c r="S1339" s="127"/>
      <c r="T1339" s="548"/>
      <c r="U1339" s="548"/>
      <c r="V1339" s="548"/>
      <c r="W1339" s="123"/>
      <c r="X1339" s="124"/>
      <c r="Y1339" s="125"/>
      <c r="Z1339" s="634"/>
      <c r="AA1339" s="672"/>
      <c r="AB1339" s="672"/>
    </row>
    <row r="1340" spans="1:28" s="7" customFormat="1" ht="14.45" customHeight="1" x14ac:dyDescent="0.2">
      <c r="A1340" s="273"/>
      <c r="B1340" s="403"/>
      <c r="C1340" s="451"/>
      <c r="D1340" s="289"/>
      <c r="E1340" s="330"/>
      <c r="F1340" s="250"/>
      <c r="G1340" s="169"/>
      <c r="H1340" s="244">
        <v>187</v>
      </c>
      <c r="I1340" s="128" t="s">
        <v>2991</v>
      </c>
      <c r="J1340" s="121">
        <v>160</v>
      </c>
      <c r="K1340" s="548">
        <v>0</v>
      </c>
      <c r="L1340" s="548">
        <v>0</v>
      </c>
      <c r="M1340" s="548">
        <v>0</v>
      </c>
      <c r="N1340" s="123"/>
      <c r="O1340" s="124">
        <f t="shared" si="248"/>
        <v>0</v>
      </c>
      <c r="P1340" s="125">
        <f t="shared" si="249"/>
        <v>0</v>
      </c>
      <c r="Q1340" s="139"/>
      <c r="R1340" s="126"/>
      <c r="S1340" s="127"/>
      <c r="T1340" s="548"/>
      <c r="U1340" s="548"/>
      <c r="V1340" s="548"/>
      <c r="W1340" s="123"/>
      <c r="X1340" s="124"/>
      <c r="Y1340" s="125"/>
      <c r="Z1340" s="634"/>
      <c r="AA1340" s="672"/>
      <c r="AB1340" s="672"/>
    </row>
    <row r="1341" spans="1:28" s="7" customFormat="1" ht="14.45" customHeight="1" thickBot="1" x14ac:dyDescent="0.25">
      <c r="A1341" s="275"/>
      <c r="B1341" s="408"/>
      <c r="C1341" s="459"/>
      <c r="D1341" s="282"/>
      <c r="E1341" s="392"/>
      <c r="F1341" s="76"/>
      <c r="G1341" s="102"/>
      <c r="H1341" s="242">
        <v>187</v>
      </c>
      <c r="I1341" s="76" t="s">
        <v>2991</v>
      </c>
      <c r="J1341" s="70">
        <v>160</v>
      </c>
      <c r="K1341" s="559">
        <v>0</v>
      </c>
      <c r="L1341" s="559">
        <v>0</v>
      </c>
      <c r="M1341" s="559">
        <v>0</v>
      </c>
      <c r="N1341" s="72"/>
      <c r="O1341" s="73">
        <f t="shared" si="248"/>
        <v>0</v>
      </c>
      <c r="P1341" s="74">
        <f t="shared" si="249"/>
        <v>0</v>
      </c>
      <c r="Q1341" s="103"/>
      <c r="R1341" s="75"/>
      <c r="S1341" s="78"/>
      <c r="T1341" s="559"/>
      <c r="U1341" s="559"/>
      <c r="V1341" s="559"/>
      <c r="W1341" s="72"/>
      <c r="X1341" s="73"/>
      <c r="Y1341" s="74"/>
      <c r="Z1341" s="646"/>
      <c r="AA1341" s="674"/>
      <c r="AB1341" s="674"/>
    </row>
    <row r="1342" spans="1:28" s="7" customFormat="1" ht="13.9" customHeight="1" x14ac:dyDescent="0.2">
      <c r="A1342" s="260">
        <v>43021</v>
      </c>
      <c r="B1342" s="403">
        <v>0.37638888888888888</v>
      </c>
      <c r="C1342" s="454">
        <v>4</v>
      </c>
      <c r="D1342" s="263">
        <f>(MAX(K1342:M1342))/J1342/1.44</f>
        <v>0.15162037037037038</v>
      </c>
      <c r="E1342" s="264"/>
      <c r="F1342" s="181" t="s">
        <v>569</v>
      </c>
      <c r="G1342" s="69" t="s">
        <v>3126</v>
      </c>
      <c r="H1342" s="240">
        <v>188</v>
      </c>
      <c r="I1342" s="35" t="s">
        <v>685</v>
      </c>
      <c r="J1342" s="34">
        <v>630</v>
      </c>
      <c r="K1342" s="367">
        <v>137.55000000000001</v>
      </c>
      <c r="L1342" s="367">
        <v>110.47619047619047</v>
      </c>
      <c r="M1342" s="367">
        <v>128.1</v>
      </c>
      <c r="N1342" s="36" t="s">
        <v>3953</v>
      </c>
      <c r="O1342" s="37">
        <f t="shared" si="193"/>
        <v>125.37539682539682</v>
      </c>
      <c r="P1342" s="38">
        <f t="shared" si="194"/>
        <v>0.13820039332605469</v>
      </c>
      <c r="Q1342" s="77"/>
      <c r="R1342" s="40"/>
      <c r="S1342" s="81"/>
      <c r="T1342" s="367"/>
      <c r="U1342" s="367"/>
      <c r="V1342" s="367"/>
      <c r="W1342" s="36"/>
      <c r="X1342" s="37"/>
      <c r="Y1342" s="38"/>
      <c r="Z1342" s="645"/>
      <c r="AA1342" s="672">
        <f>P1342+Y1342</f>
        <v>0.13820039332605469</v>
      </c>
      <c r="AB1342" s="672">
        <f t="shared" si="242"/>
        <v>361.05094521604934</v>
      </c>
    </row>
    <row r="1343" spans="1:28" ht="13.15" customHeight="1" x14ac:dyDescent="0.2">
      <c r="A1343" s="265"/>
      <c r="B1343" s="405"/>
      <c r="C1343" s="448"/>
      <c r="D1343" s="266"/>
      <c r="E1343" s="266"/>
      <c r="F1343" s="182"/>
      <c r="G1343" s="24"/>
      <c r="H1343" s="241">
        <v>188</v>
      </c>
      <c r="I1343" s="23">
        <v>1</v>
      </c>
      <c r="J1343" s="24">
        <v>630</v>
      </c>
      <c r="K1343" s="371">
        <v>0</v>
      </c>
      <c r="L1343" s="371">
        <v>0</v>
      </c>
      <c r="M1343" s="371">
        <v>0</v>
      </c>
      <c r="N1343" s="21"/>
      <c r="O1343" s="25">
        <f t="shared" si="193"/>
        <v>0</v>
      </c>
      <c r="P1343" s="26">
        <f t="shared" si="194"/>
        <v>0</v>
      </c>
      <c r="Q1343" s="26"/>
      <c r="R1343" s="33"/>
      <c r="S1343" s="30"/>
      <c r="T1343" s="371"/>
      <c r="U1343" s="371"/>
      <c r="V1343" s="371"/>
      <c r="W1343" s="21"/>
      <c r="X1343" s="25"/>
      <c r="Y1343" s="26"/>
      <c r="Z1343" s="428"/>
      <c r="AA1343" s="673"/>
      <c r="AB1343" s="672"/>
    </row>
    <row r="1344" spans="1:28" ht="13.15" customHeight="1" x14ac:dyDescent="0.2">
      <c r="A1344" s="265"/>
      <c r="B1344" s="405"/>
      <c r="C1344" s="448"/>
      <c r="D1344" s="266"/>
      <c r="E1344" s="266"/>
      <c r="F1344" s="182"/>
      <c r="G1344" s="24"/>
      <c r="H1344" s="241">
        <v>188</v>
      </c>
      <c r="I1344" s="23">
        <v>2</v>
      </c>
      <c r="J1344" s="24">
        <v>630</v>
      </c>
      <c r="K1344" s="371">
        <v>0</v>
      </c>
      <c r="L1344" s="371">
        <v>0</v>
      </c>
      <c r="M1344" s="371">
        <v>0</v>
      </c>
      <c r="N1344" s="21"/>
      <c r="O1344" s="25">
        <f>(K1344+L1344+M1344)/3</f>
        <v>0</v>
      </c>
      <c r="P1344" s="26">
        <f>O1344/J1344/1.44</f>
        <v>0</v>
      </c>
      <c r="Q1344" s="26"/>
      <c r="R1344" s="33"/>
      <c r="S1344" s="30"/>
      <c r="T1344" s="371"/>
      <c r="U1344" s="371"/>
      <c r="V1344" s="371"/>
      <c r="W1344" s="21"/>
      <c r="X1344" s="25"/>
      <c r="Y1344" s="26"/>
      <c r="Z1344" s="428"/>
      <c r="AA1344" s="673"/>
      <c r="AB1344" s="672"/>
    </row>
    <row r="1345" spans="1:28" ht="13.15" customHeight="1" x14ac:dyDescent="0.2">
      <c r="A1345" s="265"/>
      <c r="B1345" s="405"/>
      <c r="C1345" s="448"/>
      <c r="D1345" s="266"/>
      <c r="E1345" s="266"/>
      <c r="F1345" s="182"/>
      <c r="G1345" s="24"/>
      <c r="H1345" s="241">
        <v>188</v>
      </c>
      <c r="I1345" s="23">
        <v>3</v>
      </c>
      <c r="J1345" s="24">
        <v>630</v>
      </c>
      <c r="K1345" s="371">
        <v>0</v>
      </c>
      <c r="L1345" s="371">
        <v>0</v>
      </c>
      <c r="M1345" s="371">
        <v>0</v>
      </c>
      <c r="N1345" s="21"/>
      <c r="O1345" s="25">
        <f>(K1345+L1345+M1345)/3</f>
        <v>0</v>
      </c>
      <c r="P1345" s="26">
        <f>O1345/J1345/1.44</f>
        <v>0</v>
      </c>
      <c r="Q1345" s="26"/>
      <c r="R1345" s="33"/>
      <c r="S1345" s="30"/>
      <c r="T1345" s="371"/>
      <c r="U1345" s="371"/>
      <c r="V1345" s="371"/>
      <c r="W1345" s="21"/>
      <c r="X1345" s="25"/>
      <c r="Y1345" s="26"/>
      <c r="Z1345" s="428"/>
      <c r="AA1345" s="673"/>
      <c r="AB1345" s="672"/>
    </row>
    <row r="1346" spans="1:28" ht="13.15" customHeight="1" x14ac:dyDescent="0.2">
      <c r="A1346" s="265"/>
      <c r="B1346" s="405"/>
      <c r="C1346" s="448"/>
      <c r="D1346" s="266"/>
      <c r="E1346" s="266"/>
      <c r="F1346" s="182"/>
      <c r="G1346" s="24"/>
      <c r="H1346" s="241">
        <v>188</v>
      </c>
      <c r="I1346" s="22">
        <v>4</v>
      </c>
      <c r="J1346" s="24">
        <v>630</v>
      </c>
      <c r="K1346" s="371">
        <v>0</v>
      </c>
      <c r="L1346" s="371">
        <v>0</v>
      </c>
      <c r="M1346" s="371">
        <v>0</v>
      </c>
      <c r="N1346" s="21"/>
      <c r="O1346" s="25">
        <f t="shared" si="193"/>
        <v>0</v>
      </c>
      <c r="P1346" s="26">
        <f t="shared" si="194"/>
        <v>0</v>
      </c>
      <c r="Q1346" s="26"/>
      <c r="R1346" s="33"/>
      <c r="S1346" s="30"/>
      <c r="T1346" s="371"/>
      <c r="U1346" s="371"/>
      <c r="V1346" s="371"/>
      <c r="W1346" s="21"/>
      <c r="X1346" s="25"/>
      <c r="Y1346" s="26"/>
      <c r="Z1346" s="428"/>
      <c r="AA1346" s="673"/>
      <c r="AB1346" s="672"/>
    </row>
    <row r="1347" spans="1:28" ht="13.9" customHeight="1" thickBot="1" x14ac:dyDescent="0.25">
      <c r="A1347" s="267"/>
      <c r="B1347" s="406"/>
      <c r="C1347" s="449"/>
      <c r="D1347" s="268"/>
      <c r="E1347" s="279"/>
      <c r="F1347" s="184"/>
      <c r="G1347" s="70"/>
      <c r="H1347" s="242">
        <v>188</v>
      </c>
      <c r="I1347" s="76">
        <v>5</v>
      </c>
      <c r="J1347" s="70">
        <v>630</v>
      </c>
      <c r="K1347" s="559">
        <v>0</v>
      </c>
      <c r="L1347" s="559">
        <v>0</v>
      </c>
      <c r="M1347" s="559">
        <v>0</v>
      </c>
      <c r="N1347" s="72"/>
      <c r="O1347" s="73">
        <f>(K1347+L1347+M1347)/3</f>
        <v>0</v>
      </c>
      <c r="P1347" s="74">
        <f>O1347/J1347/1.44</f>
        <v>0</v>
      </c>
      <c r="Q1347" s="74"/>
      <c r="R1347" s="99"/>
      <c r="S1347" s="78"/>
      <c r="T1347" s="559"/>
      <c r="U1347" s="559"/>
      <c r="V1347" s="559"/>
      <c r="W1347" s="72"/>
      <c r="X1347" s="73"/>
      <c r="Y1347" s="74"/>
      <c r="Z1347" s="646"/>
      <c r="AA1347" s="673"/>
      <c r="AB1347" s="672"/>
    </row>
    <row r="1348" spans="1:28" s="7" customFormat="1" ht="13.9" customHeight="1" x14ac:dyDescent="0.2">
      <c r="A1348" s="260">
        <v>43044</v>
      </c>
      <c r="B1348" s="403">
        <v>0.81944444444444453</v>
      </c>
      <c r="C1348" s="454">
        <v>-2</v>
      </c>
      <c r="D1348" s="263">
        <f>(MAX(K1348:M1348))/J1348/1.44</f>
        <v>0.11111111111111113</v>
      </c>
      <c r="E1348" s="264">
        <f>(MAX(T1348:V1348))/S1348/1.44</f>
        <v>0.13310185185185186</v>
      </c>
      <c r="F1348" s="181" t="s">
        <v>1909</v>
      </c>
      <c r="G1348" s="69" t="s">
        <v>3126</v>
      </c>
      <c r="H1348" s="240">
        <v>189</v>
      </c>
      <c r="I1348" s="35" t="s">
        <v>685</v>
      </c>
      <c r="J1348" s="34">
        <v>630</v>
      </c>
      <c r="K1348" s="367">
        <v>100.80000000000001</v>
      </c>
      <c r="L1348" s="367">
        <v>77.142857142857139</v>
      </c>
      <c r="M1348" s="367">
        <v>86.100000000000009</v>
      </c>
      <c r="N1348" s="36" t="s">
        <v>4290</v>
      </c>
      <c r="O1348" s="37">
        <f t="shared" si="193"/>
        <v>88.01428571428572</v>
      </c>
      <c r="P1348" s="38">
        <f t="shared" si="194"/>
        <v>9.7017510707986906E-2</v>
      </c>
      <c r="Q1348" s="77" t="s">
        <v>492</v>
      </c>
      <c r="R1348" s="40" t="s">
        <v>686</v>
      </c>
      <c r="S1348" s="34">
        <v>630</v>
      </c>
      <c r="T1348" s="367">
        <v>107.61904761904762</v>
      </c>
      <c r="U1348" s="367">
        <v>120.75</v>
      </c>
      <c r="V1348" s="367">
        <v>105</v>
      </c>
      <c r="W1348" s="36" t="s">
        <v>3897</v>
      </c>
      <c r="X1348" s="37">
        <f t="shared" ref="X1348:X1354" si="250">(T1348+U1348+V1348)/3</f>
        <v>111.12301587301586</v>
      </c>
      <c r="Y1348" s="38">
        <f t="shared" ref="Y1348:Y1354" si="251">X1348/S1348/1.44</f>
        <v>0.12249009686178997</v>
      </c>
      <c r="Z1348" s="645" t="s">
        <v>492</v>
      </c>
      <c r="AA1348" s="671">
        <f>P1348+Y1348</f>
        <v>0.21950760756977689</v>
      </c>
      <c r="AB1348" s="671">
        <f t="shared" si="242"/>
        <v>653.9745756172839</v>
      </c>
    </row>
    <row r="1349" spans="1:28" ht="13.15" customHeight="1" x14ac:dyDescent="0.2">
      <c r="A1349" s="265"/>
      <c r="B1349" s="405"/>
      <c r="C1349" s="448"/>
      <c r="D1349" s="266"/>
      <c r="E1349" s="266"/>
      <c r="F1349" s="182"/>
      <c r="G1349" s="24"/>
      <c r="H1349" s="241">
        <v>189</v>
      </c>
      <c r="I1349" s="22" t="s">
        <v>1197</v>
      </c>
      <c r="J1349" s="24">
        <v>630</v>
      </c>
      <c r="K1349" s="371">
        <v>6.3000000000000007</v>
      </c>
      <c r="L1349" s="371">
        <v>4.7619047619047619</v>
      </c>
      <c r="M1349" s="371">
        <v>7.3500000000000005</v>
      </c>
      <c r="N1349" s="21"/>
      <c r="O1349" s="25">
        <f t="shared" si="193"/>
        <v>6.1373015873015886</v>
      </c>
      <c r="P1349" s="26">
        <f t="shared" si="194"/>
        <v>6.7651031606058079E-3</v>
      </c>
      <c r="Q1349" s="26"/>
      <c r="R1349" s="28" t="s">
        <v>2587</v>
      </c>
      <c r="S1349" s="24">
        <v>630</v>
      </c>
      <c r="T1349" s="371">
        <v>35.238095238095234</v>
      </c>
      <c r="U1349" s="371">
        <v>63</v>
      </c>
      <c r="V1349" s="371">
        <v>66.150000000000006</v>
      </c>
      <c r="W1349" s="21"/>
      <c r="X1349" s="25">
        <f t="shared" si="250"/>
        <v>54.796031746031751</v>
      </c>
      <c r="Y1349" s="26">
        <f t="shared" si="251"/>
        <v>6.0401269561322475E-2</v>
      </c>
      <c r="Z1349" s="428"/>
      <c r="AA1349" s="673"/>
      <c r="AB1349" s="672"/>
    </row>
    <row r="1350" spans="1:28" ht="13.15" customHeight="1" x14ac:dyDescent="0.2">
      <c r="A1350" s="265"/>
      <c r="B1350" s="405"/>
      <c r="C1350" s="448"/>
      <c r="D1350" s="266"/>
      <c r="E1350" s="266"/>
      <c r="F1350" s="182"/>
      <c r="G1350" s="24"/>
      <c r="H1350" s="241">
        <v>189</v>
      </c>
      <c r="I1350" s="22" t="s">
        <v>305</v>
      </c>
      <c r="J1350" s="24">
        <v>630</v>
      </c>
      <c r="K1350" s="371">
        <v>12.600000000000001</v>
      </c>
      <c r="L1350" s="371">
        <v>10.476190476190476</v>
      </c>
      <c r="M1350" s="371">
        <v>10.5</v>
      </c>
      <c r="N1350" s="21"/>
      <c r="O1350" s="25">
        <f t="shared" si="193"/>
        <v>11.192063492063491</v>
      </c>
      <c r="P1350" s="26">
        <f t="shared" si="194"/>
        <v>1.2336930657036477E-2</v>
      </c>
      <c r="Q1350" s="26"/>
      <c r="R1350" s="28" t="s">
        <v>2588</v>
      </c>
      <c r="S1350" s="24">
        <v>630</v>
      </c>
      <c r="T1350" s="371">
        <v>64.761904761904759</v>
      </c>
      <c r="U1350" s="371">
        <v>59.85</v>
      </c>
      <c r="V1350" s="371">
        <v>49.35</v>
      </c>
      <c r="W1350" s="21"/>
      <c r="X1350" s="25">
        <f t="shared" si="250"/>
        <v>57.98730158730158</v>
      </c>
      <c r="Y1350" s="26">
        <f t="shared" si="251"/>
        <v>6.391898323115254E-2</v>
      </c>
      <c r="Z1350" s="428"/>
      <c r="AA1350" s="673"/>
      <c r="AB1350" s="672"/>
    </row>
    <row r="1351" spans="1:28" ht="13.15" customHeight="1" x14ac:dyDescent="0.2">
      <c r="A1351" s="265"/>
      <c r="B1351" s="405"/>
      <c r="C1351" s="448"/>
      <c r="D1351" s="266"/>
      <c r="E1351" s="266"/>
      <c r="F1351" s="182"/>
      <c r="G1351" s="24"/>
      <c r="H1351" s="241">
        <v>189</v>
      </c>
      <c r="I1351" s="22" t="s">
        <v>575</v>
      </c>
      <c r="J1351" s="24">
        <v>630</v>
      </c>
      <c r="K1351" s="371">
        <v>0</v>
      </c>
      <c r="L1351" s="371">
        <v>0</v>
      </c>
      <c r="M1351" s="371">
        <v>0</v>
      </c>
      <c r="N1351" s="21"/>
      <c r="O1351" s="25">
        <f t="shared" si="193"/>
        <v>0</v>
      </c>
      <c r="P1351" s="26">
        <f t="shared" si="194"/>
        <v>0</v>
      </c>
      <c r="Q1351" s="26"/>
      <c r="R1351" s="28" t="s">
        <v>687</v>
      </c>
      <c r="S1351" s="24">
        <v>630</v>
      </c>
      <c r="T1351" s="371">
        <v>0</v>
      </c>
      <c r="U1351" s="371">
        <v>0</v>
      </c>
      <c r="V1351" s="371">
        <v>0</v>
      </c>
      <c r="W1351" s="21"/>
      <c r="X1351" s="25">
        <f t="shared" si="250"/>
        <v>0</v>
      </c>
      <c r="Y1351" s="26">
        <f t="shared" si="251"/>
        <v>0</v>
      </c>
      <c r="Z1351" s="428"/>
      <c r="AA1351" s="673"/>
      <c r="AB1351" s="672"/>
    </row>
    <row r="1352" spans="1:28" ht="13.15" customHeight="1" x14ac:dyDescent="0.2">
      <c r="A1352" s="265"/>
      <c r="B1352" s="405"/>
      <c r="C1352" s="448"/>
      <c r="D1352" s="266"/>
      <c r="E1352" s="266"/>
      <c r="F1352" s="182"/>
      <c r="G1352" s="24"/>
      <c r="H1352" s="241">
        <v>189</v>
      </c>
      <c r="I1352" s="22" t="s">
        <v>1948</v>
      </c>
      <c r="J1352" s="24">
        <v>630</v>
      </c>
      <c r="K1352" s="371">
        <v>0</v>
      </c>
      <c r="L1352" s="371">
        <v>0</v>
      </c>
      <c r="M1352" s="371">
        <v>0</v>
      </c>
      <c r="N1352" s="21"/>
      <c r="O1352" s="25">
        <f t="shared" si="193"/>
        <v>0</v>
      </c>
      <c r="P1352" s="26">
        <f t="shared" si="194"/>
        <v>0</v>
      </c>
      <c r="Q1352" s="26"/>
      <c r="R1352" s="28" t="s">
        <v>841</v>
      </c>
      <c r="S1352" s="24">
        <v>630</v>
      </c>
      <c r="T1352" s="371">
        <v>17.142857142857142</v>
      </c>
      <c r="U1352" s="371">
        <v>15.75</v>
      </c>
      <c r="V1352" s="371">
        <v>15.75</v>
      </c>
      <c r="W1352" s="21"/>
      <c r="X1352" s="25">
        <f t="shared" si="250"/>
        <v>16.214285714285712</v>
      </c>
      <c r="Y1352" s="26">
        <f t="shared" si="251"/>
        <v>1.7872889896699419E-2</v>
      </c>
      <c r="Z1352" s="428"/>
      <c r="AA1352" s="673"/>
      <c r="AB1352" s="672"/>
    </row>
    <row r="1353" spans="1:28" ht="13.15" customHeight="1" x14ac:dyDescent="0.2">
      <c r="A1353" s="265"/>
      <c r="B1353" s="405"/>
      <c r="C1353" s="448"/>
      <c r="D1353" s="266"/>
      <c r="E1353" s="266"/>
      <c r="F1353" s="182"/>
      <c r="G1353" s="24"/>
      <c r="H1353" s="241">
        <v>189</v>
      </c>
      <c r="I1353" s="22" t="s">
        <v>2585</v>
      </c>
      <c r="J1353" s="24">
        <v>630</v>
      </c>
      <c r="K1353" s="371">
        <v>45.15</v>
      </c>
      <c r="L1353" s="371">
        <v>42.857142857142854</v>
      </c>
      <c r="M1353" s="371">
        <v>32.550000000000004</v>
      </c>
      <c r="N1353" s="21"/>
      <c r="O1353" s="25">
        <f t="shared" si="193"/>
        <v>40.185714285714283</v>
      </c>
      <c r="P1353" s="26">
        <f t="shared" si="194"/>
        <v>4.4296422272612747E-2</v>
      </c>
      <c r="Q1353" s="26"/>
      <c r="R1353" s="28" t="s">
        <v>1969</v>
      </c>
      <c r="S1353" s="24">
        <v>630</v>
      </c>
      <c r="T1353" s="371">
        <v>0</v>
      </c>
      <c r="U1353" s="371">
        <v>0</v>
      </c>
      <c r="V1353" s="371">
        <v>0</v>
      </c>
      <c r="W1353" s="21"/>
      <c r="X1353" s="25">
        <f t="shared" si="250"/>
        <v>0</v>
      </c>
      <c r="Y1353" s="26">
        <f t="shared" si="251"/>
        <v>0</v>
      </c>
      <c r="Z1353" s="428"/>
      <c r="AA1353" s="673"/>
      <c r="AB1353" s="672"/>
    </row>
    <row r="1354" spans="1:28" ht="13.9" customHeight="1" thickBot="1" x14ac:dyDescent="0.25">
      <c r="A1354" s="267"/>
      <c r="B1354" s="406"/>
      <c r="C1354" s="449"/>
      <c r="D1354" s="268"/>
      <c r="E1354" s="269"/>
      <c r="F1354" s="184"/>
      <c r="G1354" s="70"/>
      <c r="H1354" s="242">
        <v>189</v>
      </c>
      <c r="I1354" s="76" t="s">
        <v>2586</v>
      </c>
      <c r="J1354" s="70">
        <v>630</v>
      </c>
      <c r="K1354" s="559">
        <v>39.9</v>
      </c>
      <c r="L1354" s="559">
        <v>43.80952380952381</v>
      </c>
      <c r="M1354" s="559">
        <v>44.1</v>
      </c>
      <c r="N1354" s="72"/>
      <c r="O1354" s="73">
        <f t="shared" si="193"/>
        <v>42.603174603174601</v>
      </c>
      <c r="P1354" s="74">
        <f t="shared" si="194"/>
        <v>4.6961171299795643E-2</v>
      </c>
      <c r="Q1354" s="74"/>
      <c r="R1354" s="75" t="s">
        <v>200</v>
      </c>
      <c r="S1354" s="70">
        <v>630</v>
      </c>
      <c r="T1354" s="559">
        <v>11.428571428571429</v>
      </c>
      <c r="U1354" s="559">
        <v>7.3500000000000005</v>
      </c>
      <c r="V1354" s="559">
        <v>8.4</v>
      </c>
      <c r="W1354" s="72"/>
      <c r="X1354" s="73">
        <f t="shared" si="250"/>
        <v>9.0595238095238102</v>
      </c>
      <c r="Y1354" s="74">
        <f t="shared" si="251"/>
        <v>9.9862475854539355E-3</v>
      </c>
      <c r="Z1354" s="646"/>
      <c r="AA1354" s="676"/>
      <c r="AB1354" s="674"/>
    </row>
    <row r="1355" spans="1:28" s="7" customFormat="1" ht="13.9" customHeight="1" x14ac:dyDescent="0.2">
      <c r="A1355" s="260">
        <v>43024</v>
      </c>
      <c r="B1355" s="403">
        <v>0.64930555555555558</v>
      </c>
      <c r="C1355" s="454">
        <v>4</v>
      </c>
      <c r="D1355" s="263">
        <f>(MAX(K1355:M1355))/J1355/1.44</f>
        <v>0.35583333333333333</v>
      </c>
      <c r="E1355" s="264"/>
      <c r="F1355" s="181" t="s">
        <v>1909</v>
      </c>
      <c r="G1355" s="69" t="s">
        <v>3136</v>
      </c>
      <c r="H1355" s="240">
        <v>190</v>
      </c>
      <c r="I1355" s="35" t="s">
        <v>685</v>
      </c>
      <c r="J1355" s="34">
        <v>250</v>
      </c>
      <c r="K1355" s="367">
        <v>92.4</v>
      </c>
      <c r="L1355" s="367">
        <v>80.952380952380949</v>
      </c>
      <c r="M1355" s="367">
        <v>128.1</v>
      </c>
      <c r="N1355" s="36" t="s">
        <v>3828</v>
      </c>
      <c r="O1355" s="37">
        <f t="shared" si="193"/>
        <v>100.48412698412699</v>
      </c>
      <c r="P1355" s="38">
        <f t="shared" si="194"/>
        <v>0.27912257495590831</v>
      </c>
      <c r="Q1355" s="77"/>
      <c r="R1355" s="40"/>
      <c r="S1355" s="34"/>
      <c r="T1355" s="367"/>
      <c r="U1355" s="367"/>
      <c r="V1355" s="367"/>
      <c r="W1355" s="36"/>
      <c r="X1355" s="37"/>
      <c r="Y1355" s="38"/>
      <c r="Z1355" s="645"/>
      <c r="AA1355" s="672">
        <f>P1355+Y1355</f>
        <v>0.27912257495590831</v>
      </c>
      <c r="AB1355" s="672">
        <f t="shared" si="242"/>
        <v>119.84587191358023</v>
      </c>
    </row>
    <row r="1356" spans="1:28" ht="13.15" customHeight="1" x14ac:dyDescent="0.2">
      <c r="A1356" s="265"/>
      <c r="B1356" s="405"/>
      <c r="C1356" s="448"/>
      <c r="D1356" s="266"/>
      <c r="E1356" s="266"/>
      <c r="F1356" s="182"/>
      <c r="G1356" s="24"/>
      <c r="H1356" s="241">
        <v>190</v>
      </c>
      <c r="I1356" s="22" t="s">
        <v>1862</v>
      </c>
      <c r="J1356" s="24">
        <v>250</v>
      </c>
      <c r="K1356" s="371">
        <v>0</v>
      </c>
      <c r="L1356" s="371">
        <v>0</v>
      </c>
      <c r="M1356" s="371">
        <v>0</v>
      </c>
      <c r="N1356" s="21"/>
      <c r="O1356" s="25">
        <f t="shared" si="193"/>
        <v>0</v>
      </c>
      <c r="P1356" s="26">
        <f t="shared" si="194"/>
        <v>0</v>
      </c>
      <c r="Q1356" s="26"/>
      <c r="R1356" s="28"/>
      <c r="S1356" s="24"/>
      <c r="T1356" s="371"/>
      <c r="U1356" s="371"/>
      <c r="V1356" s="371"/>
      <c r="W1356" s="21"/>
      <c r="X1356" s="25"/>
      <c r="Y1356" s="26"/>
      <c r="Z1356" s="428"/>
      <c r="AA1356" s="673"/>
      <c r="AB1356" s="672"/>
    </row>
    <row r="1357" spans="1:28" ht="13.15" customHeight="1" x14ac:dyDescent="0.2">
      <c r="A1357" s="265"/>
      <c r="B1357" s="405"/>
      <c r="C1357" s="448"/>
      <c r="D1357" s="266"/>
      <c r="E1357" s="266"/>
      <c r="F1357" s="182"/>
      <c r="G1357" s="24"/>
      <c r="H1357" s="241">
        <v>190</v>
      </c>
      <c r="I1357" s="22" t="s">
        <v>1863</v>
      </c>
      <c r="J1357" s="24">
        <v>250</v>
      </c>
      <c r="K1357" s="371">
        <v>0</v>
      </c>
      <c r="L1357" s="371">
        <v>0.95238095238095233</v>
      </c>
      <c r="M1357" s="371">
        <v>2.1</v>
      </c>
      <c r="N1357" s="21"/>
      <c r="O1357" s="25">
        <f t="shared" si="193"/>
        <v>1.0174603174603174</v>
      </c>
      <c r="P1357" s="26">
        <f t="shared" si="194"/>
        <v>2.8262786596119928E-3</v>
      </c>
      <c r="Q1357" s="26"/>
      <c r="R1357" s="28"/>
      <c r="S1357" s="24"/>
      <c r="T1357" s="371"/>
      <c r="U1357" s="371"/>
      <c r="V1357" s="371"/>
      <c r="W1357" s="21"/>
      <c r="X1357" s="25"/>
      <c r="Y1357" s="26"/>
      <c r="Z1357" s="428"/>
      <c r="AA1357" s="673"/>
      <c r="AB1357" s="672"/>
    </row>
    <row r="1358" spans="1:28" ht="13.15" customHeight="1" x14ac:dyDescent="0.2">
      <c r="A1358" s="265"/>
      <c r="B1358" s="405"/>
      <c r="C1358" s="448"/>
      <c r="D1358" s="266"/>
      <c r="E1358" s="266"/>
      <c r="F1358" s="182"/>
      <c r="G1358" s="24"/>
      <c r="H1358" s="241">
        <v>190</v>
      </c>
      <c r="I1358" s="22" t="s">
        <v>1488</v>
      </c>
      <c r="J1358" s="24">
        <v>250</v>
      </c>
      <c r="K1358" s="371">
        <v>9.4500000000000011</v>
      </c>
      <c r="L1358" s="371">
        <v>2.8571428571428572</v>
      </c>
      <c r="M1358" s="371">
        <v>13.65</v>
      </c>
      <c r="N1358" s="21"/>
      <c r="O1358" s="25">
        <f t="shared" si="193"/>
        <v>8.6523809523809536</v>
      </c>
      <c r="P1358" s="26">
        <f t="shared" si="194"/>
        <v>2.4034391534391537E-2</v>
      </c>
      <c r="Q1358" s="26"/>
      <c r="R1358" s="28"/>
      <c r="S1358" s="24"/>
      <c r="T1358" s="371"/>
      <c r="U1358" s="371"/>
      <c r="V1358" s="371"/>
      <c r="W1358" s="21"/>
      <c r="X1358" s="25"/>
      <c r="Y1358" s="26"/>
      <c r="Z1358" s="428"/>
      <c r="AA1358" s="673"/>
      <c r="AB1358" s="672"/>
    </row>
    <row r="1359" spans="1:28" ht="13.15" customHeight="1" x14ac:dyDescent="0.2">
      <c r="A1359" s="265"/>
      <c r="B1359" s="405"/>
      <c r="C1359" s="448"/>
      <c r="D1359" s="266"/>
      <c r="E1359" s="266"/>
      <c r="F1359" s="182"/>
      <c r="G1359" s="24"/>
      <c r="H1359" s="241">
        <v>190</v>
      </c>
      <c r="I1359" s="22" t="s">
        <v>1489</v>
      </c>
      <c r="J1359" s="24">
        <v>250</v>
      </c>
      <c r="K1359" s="371">
        <v>40.950000000000003</v>
      </c>
      <c r="L1359" s="371">
        <v>23.80952380952381</v>
      </c>
      <c r="M1359" s="371">
        <v>31.5</v>
      </c>
      <c r="N1359" s="21"/>
      <c r="O1359" s="25">
        <f t="shared" si="193"/>
        <v>32.086507936507935</v>
      </c>
      <c r="P1359" s="26">
        <f t="shared" si="194"/>
        <v>8.9129188712522039E-2</v>
      </c>
      <c r="Q1359" s="26"/>
      <c r="R1359" s="28"/>
      <c r="S1359" s="24"/>
      <c r="T1359" s="371"/>
      <c r="U1359" s="371"/>
      <c r="V1359" s="371"/>
      <c r="W1359" s="21"/>
      <c r="X1359" s="25"/>
      <c r="Y1359" s="26"/>
      <c r="Z1359" s="428"/>
      <c r="AA1359" s="673"/>
      <c r="AB1359" s="672"/>
    </row>
    <row r="1360" spans="1:28" ht="13.9" customHeight="1" thickBot="1" x14ac:dyDescent="0.25">
      <c r="A1360" s="267"/>
      <c r="B1360" s="406"/>
      <c r="C1360" s="449"/>
      <c r="D1360" s="268"/>
      <c r="E1360" s="269"/>
      <c r="F1360" s="184"/>
      <c r="G1360" s="70"/>
      <c r="H1360" s="242">
        <v>190</v>
      </c>
      <c r="I1360" s="76" t="s">
        <v>452</v>
      </c>
      <c r="J1360" s="70">
        <v>250</v>
      </c>
      <c r="K1360" s="559">
        <v>0</v>
      </c>
      <c r="L1360" s="559">
        <v>0</v>
      </c>
      <c r="M1360" s="559">
        <v>0</v>
      </c>
      <c r="N1360" s="72"/>
      <c r="O1360" s="73">
        <f t="shared" si="193"/>
        <v>0</v>
      </c>
      <c r="P1360" s="74">
        <f t="shared" si="194"/>
        <v>0</v>
      </c>
      <c r="Q1360" s="74"/>
      <c r="R1360" s="75"/>
      <c r="S1360" s="70"/>
      <c r="T1360" s="559"/>
      <c r="U1360" s="559"/>
      <c r="V1360" s="559"/>
      <c r="W1360" s="72"/>
      <c r="X1360" s="73"/>
      <c r="Y1360" s="74"/>
      <c r="Z1360" s="646"/>
      <c r="AA1360" s="673"/>
      <c r="AB1360" s="672"/>
    </row>
    <row r="1361" spans="1:28" s="7" customFormat="1" ht="13.9" customHeight="1" x14ac:dyDescent="0.2">
      <c r="A1361" s="260">
        <v>43044</v>
      </c>
      <c r="B1361" s="403">
        <v>0.79861111111111116</v>
      </c>
      <c r="C1361" s="454">
        <v>-2</v>
      </c>
      <c r="D1361" s="263">
        <f>(MAX(K1361:M1361))/J1361/1.44</f>
        <v>0.2479166666666667</v>
      </c>
      <c r="E1361" s="264"/>
      <c r="F1361" s="181" t="s">
        <v>569</v>
      </c>
      <c r="G1361" s="69" t="s">
        <v>3126</v>
      </c>
      <c r="H1361" s="240">
        <v>191</v>
      </c>
      <c r="I1361" s="35" t="s">
        <v>685</v>
      </c>
      <c r="J1361" s="34">
        <v>100</v>
      </c>
      <c r="K1361" s="367">
        <v>18.900000000000002</v>
      </c>
      <c r="L1361" s="367">
        <v>17.142857142857142</v>
      </c>
      <c r="M1361" s="367">
        <v>35.700000000000003</v>
      </c>
      <c r="N1361" s="36" t="s">
        <v>4064</v>
      </c>
      <c r="O1361" s="37">
        <f t="shared" ref="O1361:O1375" si="252">(K1361+L1361+M1361)/3</f>
        <v>23.914285714285715</v>
      </c>
      <c r="P1361" s="38">
        <f t="shared" ref="P1361:P1375" si="253">O1361/J1361/1.44</f>
        <v>0.16607142857142859</v>
      </c>
      <c r="Q1361" s="77" t="s">
        <v>494</v>
      </c>
      <c r="R1361" s="40"/>
      <c r="S1361" s="34"/>
      <c r="T1361" s="367"/>
      <c r="U1361" s="367"/>
      <c r="V1361" s="367"/>
      <c r="W1361" s="36"/>
      <c r="X1361" s="37"/>
      <c r="Y1361" s="38"/>
      <c r="Z1361" s="645"/>
      <c r="AA1361" s="671">
        <f>P1361+Y1361</f>
        <v>0.16607142857142859</v>
      </c>
      <c r="AB1361" s="671">
        <f t="shared" ref="AB1361:AB1415" si="254">IF(AA1361 &gt;1,0,(((J1361+S1361)*0.95)-((J1361+S1361)*0.95)*AA1361)*0.7)</f>
        <v>55.45624999999999</v>
      </c>
    </row>
    <row r="1362" spans="1:28" s="7" customFormat="1" ht="13.15" customHeight="1" x14ac:dyDescent="0.2">
      <c r="A1362" s="265"/>
      <c r="B1362" s="405"/>
      <c r="C1362" s="448"/>
      <c r="D1362" s="266"/>
      <c r="E1362" s="266"/>
      <c r="F1362" s="182"/>
      <c r="G1362" s="24"/>
      <c r="H1362" s="241">
        <v>191</v>
      </c>
      <c r="I1362" s="22" t="s">
        <v>2157</v>
      </c>
      <c r="J1362" s="24">
        <v>100</v>
      </c>
      <c r="K1362" s="371">
        <v>15.75</v>
      </c>
      <c r="L1362" s="371">
        <v>17.142857142857142</v>
      </c>
      <c r="M1362" s="371">
        <v>29.400000000000002</v>
      </c>
      <c r="N1362" s="21"/>
      <c r="O1362" s="25">
        <f t="shared" si="252"/>
        <v>20.764285714285716</v>
      </c>
      <c r="P1362" s="26">
        <f t="shared" si="253"/>
        <v>0.14419642857142859</v>
      </c>
      <c r="Q1362" s="26"/>
      <c r="R1362" s="28"/>
      <c r="S1362" s="24"/>
      <c r="T1362" s="371"/>
      <c r="U1362" s="371"/>
      <c r="V1362" s="371"/>
      <c r="W1362" s="21"/>
      <c r="X1362" s="25"/>
      <c r="Y1362" s="26"/>
      <c r="Z1362" s="428"/>
      <c r="AA1362" s="673"/>
      <c r="AB1362" s="672"/>
    </row>
    <row r="1363" spans="1:28" s="7" customFormat="1" ht="13.15" customHeight="1" x14ac:dyDescent="0.2">
      <c r="A1363" s="265"/>
      <c r="B1363" s="405"/>
      <c r="C1363" s="448"/>
      <c r="D1363" s="266"/>
      <c r="E1363" s="266"/>
      <c r="F1363" s="182"/>
      <c r="G1363" s="24"/>
      <c r="H1363" s="241">
        <v>191</v>
      </c>
      <c r="I1363" s="22" t="s">
        <v>404</v>
      </c>
      <c r="J1363" s="24">
        <v>100</v>
      </c>
      <c r="K1363" s="371">
        <v>2.1</v>
      </c>
      <c r="L1363" s="371">
        <v>0</v>
      </c>
      <c r="M1363" s="371">
        <v>0</v>
      </c>
      <c r="N1363" s="21"/>
      <c r="O1363" s="25">
        <f t="shared" si="252"/>
        <v>0.70000000000000007</v>
      </c>
      <c r="P1363" s="26">
        <f t="shared" si="253"/>
        <v>4.8611111111111121E-3</v>
      </c>
      <c r="Q1363" s="26"/>
      <c r="R1363" s="28"/>
      <c r="S1363" s="24"/>
      <c r="T1363" s="371"/>
      <c r="U1363" s="371"/>
      <c r="V1363" s="371"/>
      <c r="W1363" s="21"/>
      <c r="X1363" s="25"/>
      <c r="Y1363" s="26"/>
      <c r="Z1363" s="428"/>
      <c r="AA1363" s="673"/>
      <c r="AB1363" s="672"/>
    </row>
    <row r="1364" spans="1:28" s="7" customFormat="1" ht="13.9" customHeight="1" thickBot="1" x14ac:dyDescent="0.25">
      <c r="A1364" s="267"/>
      <c r="B1364" s="406"/>
      <c r="C1364" s="449"/>
      <c r="D1364" s="268"/>
      <c r="E1364" s="269"/>
      <c r="F1364" s="184"/>
      <c r="G1364" s="70"/>
      <c r="H1364" s="242">
        <v>191</v>
      </c>
      <c r="I1364" s="76" t="s">
        <v>1403</v>
      </c>
      <c r="J1364" s="70">
        <v>100</v>
      </c>
      <c r="K1364" s="559">
        <v>0</v>
      </c>
      <c r="L1364" s="559">
        <v>0</v>
      </c>
      <c r="M1364" s="559">
        <v>0</v>
      </c>
      <c r="N1364" s="72"/>
      <c r="O1364" s="73">
        <f t="shared" si="252"/>
        <v>0</v>
      </c>
      <c r="P1364" s="74">
        <f t="shared" si="253"/>
        <v>0</v>
      </c>
      <c r="Q1364" s="74"/>
      <c r="R1364" s="75"/>
      <c r="S1364" s="70"/>
      <c r="T1364" s="559"/>
      <c r="U1364" s="559"/>
      <c r="V1364" s="559"/>
      <c r="W1364" s="72"/>
      <c r="X1364" s="73"/>
      <c r="Y1364" s="74"/>
      <c r="Z1364" s="646"/>
      <c r="AA1364" s="676"/>
      <c r="AB1364" s="674"/>
    </row>
    <row r="1365" spans="1:28" s="7" customFormat="1" ht="13.9" customHeight="1" x14ac:dyDescent="0.2">
      <c r="A1365" s="260">
        <v>43044</v>
      </c>
      <c r="B1365" s="403">
        <v>0.77083333333333337</v>
      </c>
      <c r="C1365" s="454">
        <v>-2</v>
      </c>
      <c r="D1365" s="271">
        <f>(MAX(K1365:M1365))/J1365/1.44</f>
        <v>0.26796874999999998</v>
      </c>
      <c r="E1365" s="272">
        <f>(MAX(T1365:V1365))/S1365/1.44</f>
        <v>0.27116402116402116</v>
      </c>
      <c r="F1365" s="193" t="s">
        <v>1909</v>
      </c>
      <c r="G1365" s="114" t="s">
        <v>3126</v>
      </c>
      <c r="H1365" s="243">
        <v>192</v>
      </c>
      <c r="I1365" s="113" t="s">
        <v>685</v>
      </c>
      <c r="J1365" s="115">
        <v>400</v>
      </c>
      <c r="K1365" s="565">
        <v>122.85000000000001</v>
      </c>
      <c r="L1365" s="565">
        <v>98.095238095238088</v>
      </c>
      <c r="M1365" s="565">
        <v>154.35</v>
      </c>
      <c r="N1365" s="116" t="s">
        <v>3924</v>
      </c>
      <c r="O1365" s="117">
        <f>(K1365+L1365+M1365)/3</f>
        <v>125.0984126984127</v>
      </c>
      <c r="P1365" s="118">
        <f t="shared" si="253"/>
        <v>0.21718474426807763</v>
      </c>
      <c r="Q1365" s="142" t="s">
        <v>983</v>
      </c>
      <c r="R1365" s="120" t="s">
        <v>686</v>
      </c>
      <c r="S1365" s="115">
        <v>400</v>
      </c>
      <c r="T1365" s="565">
        <v>156.19047619047618</v>
      </c>
      <c r="U1365" s="565">
        <v>129.15</v>
      </c>
      <c r="V1365" s="565">
        <v>133.35</v>
      </c>
      <c r="W1365" s="116" t="s">
        <v>3986</v>
      </c>
      <c r="X1365" s="117">
        <f t="shared" ref="X1365:X1374" si="255">(T1365+U1365+V1365)/3</f>
        <v>139.56349206349205</v>
      </c>
      <c r="Y1365" s="118">
        <f t="shared" ref="Y1365:Y1374" si="256">X1365/S1365/1.44</f>
        <v>0.24229772927689594</v>
      </c>
      <c r="Z1365" s="636" t="s">
        <v>983</v>
      </c>
      <c r="AA1365" s="672">
        <f>P1365+Y1365</f>
        <v>0.45948247354497357</v>
      </c>
      <c r="AB1365" s="672">
        <f t="shared" si="254"/>
        <v>287.55532407407406</v>
      </c>
    </row>
    <row r="1366" spans="1:28" s="7" customFormat="1" ht="13.15" customHeight="1" x14ac:dyDescent="0.2">
      <c r="A1366" s="323"/>
      <c r="B1366" s="405"/>
      <c r="C1366" s="455"/>
      <c r="D1366" s="289"/>
      <c r="E1366" s="290"/>
      <c r="F1366" s="346"/>
      <c r="G1366" s="34"/>
      <c r="H1366" s="240">
        <v>192</v>
      </c>
      <c r="I1366" s="35" t="s">
        <v>1979</v>
      </c>
      <c r="J1366" s="34">
        <v>400</v>
      </c>
      <c r="K1366" s="367">
        <v>60.900000000000006</v>
      </c>
      <c r="L1366" s="367">
        <v>49.523809523809518</v>
      </c>
      <c r="M1366" s="367">
        <v>49.35</v>
      </c>
      <c r="N1366" s="36"/>
      <c r="O1366" s="37">
        <f>(K1366+L1366+M1366)/3</f>
        <v>53.257936507936506</v>
      </c>
      <c r="P1366" s="38">
        <f t="shared" si="253"/>
        <v>9.2461695326278667E-2</v>
      </c>
      <c r="Q1366" s="38"/>
      <c r="R1366" s="40" t="s">
        <v>1223</v>
      </c>
      <c r="S1366" s="34">
        <v>400</v>
      </c>
      <c r="T1366" s="367">
        <v>52.38095238095238</v>
      </c>
      <c r="U1366" s="367">
        <v>32.550000000000004</v>
      </c>
      <c r="V1366" s="367">
        <v>46.2</v>
      </c>
      <c r="W1366" s="36"/>
      <c r="X1366" s="37">
        <f t="shared" si="255"/>
        <v>43.710317460317469</v>
      </c>
      <c r="Y1366" s="38">
        <f t="shared" si="256"/>
        <v>7.5885967813051167E-2</v>
      </c>
      <c r="Z1366" s="645"/>
      <c r="AA1366" s="672"/>
      <c r="AB1366" s="672"/>
    </row>
    <row r="1367" spans="1:28" s="7" customFormat="1" ht="13.15" customHeight="1" x14ac:dyDescent="0.2">
      <c r="A1367" s="323"/>
      <c r="B1367" s="405"/>
      <c r="C1367" s="455"/>
      <c r="D1367" s="289"/>
      <c r="E1367" s="290"/>
      <c r="F1367" s="208"/>
      <c r="G1367" s="24"/>
      <c r="H1367" s="241">
        <v>192</v>
      </c>
      <c r="I1367" s="22" t="s">
        <v>1222</v>
      </c>
      <c r="J1367" s="24">
        <v>400</v>
      </c>
      <c r="K1367" s="371">
        <v>56.7</v>
      </c>
      <c r="L1367" s="371">
        <v>46.666666666666664</v>
      </c>
      <c r="M1367" s="371">
        <v>57.75</v>
      </c>
      <c r="N1367" s="21"/>
      <c r="O1367" s="25">
        <f t="shared" si="252"/>
        <v>53.705555555555556</v>
      </c>
      <c r="P1367" s="26">
        <f t="shared" si="253"/>
        <v>9.3238811728395057E-2</v>
      </c>
      <c r="Q1367" s="26"/>
      <c r="R1367" s="28" t="s">
        <v>1224</v>
      </c>
      <c r="S1367" s="24">
        <v>400</v>
      </c>
      <c r="T1367" s="371">
        <v>48.571428571428569</v>
      </c>
      <c r="U1367" s="371">
        <v>43.050000000000004</v>
      </c>
      <c r="V1367" s="371">
        <v>46.2</v>
      </c>
      <c r="W1367" s="21"/>
      <c r="X1367" s="25">
        <f t="shared" si="255"/>
        <v>45.940476190476183</v>
      </c>
      <c r="Y1367" s="26">
        <f t="shared" si="256"/>
        <v>7.9757771164021149E-2</v>
      </c>
      <c r="Z1367" s="428"/>
      <c r="AA1367" s="672"/>
      <c r="AB1367" s="672"/>
    </row>
    <row r="1368" spans="1:28" s="7" customFormat="1" ht="13.15" customHeight="1" x14ac:dyDescent="0.2">
      <c r="A1368" s="323"/>
      <c r="B1368" s="405"/>
      <c r="C1368" s="455"/>
      <c r="D1368" s="289"/>
      <c r="E1368" s="290"/>
      <c r="F1368" s="210"/>
      <c r="G1368" s="121"/>
      <c r="H1368" s="244">
        <v>192</v>
      </c>
      <c r="I1368" s="128" t="s">
        <v>2029</v>
      </c>
      <c r="J1368" s="121">
        <v>400</v>
      </c>
      <c r="K1368" s="548">
        <v>29.400000000000002</v>
      </c>
      <c r="L1368" s="548">
        <v>30.476190476190474</v>
      </c>
      <c r="M1368" s="548">
        <v>18.900000000000002</v>
      </c>
      <c r="N1368" s="123"/>
      <c r="O1368" s="124">
        <f t="shared" si="252"/>
        <v>26.25873015873016</v>
      </c>
      <c r="P1368" s="125">
        <f t="shared" si="253"/>
        <v>4.5588073192239863E-2</v>
      </c>
      <c r="Q1368" s="125"/>
      <c r="R1368" s="126" t="s">
        <v>2029</v>
      </c>
      <c r="S1368" s="121">
        <v>400</v>
      </c>
      <c r="T1368" s="548">
        <v>78.095238095238088</v>
      </c>
      <c r="U1368" s="548">
        <v>89.25</v>
      </c>
      <c r="V1368" s="548">
        <v>50.400000000000006</v>
      </c>
      <c r="W1368" s="123"/>
      <c r="X1368" s="124">
        <f t="shared" si="255"/>
        <v>72.581746031746022</v>
      </c>
      <c r="Y1368" s="125">
        <f t="shared" si="256"/>
        <v>0.12600997574955908</v>
      </c>
      <c r="Z1368" s="634"/>
      <c r="AA1368" s="672"/>
      <c r="AB1368" s="672"/>
    </row>
    <row r="1369" spans="1:28" s="7" customFormat="1" ht="13.15" customHeight="1" x14ac:dyDescent="0.2">
      <c r="A1369" s="323"/>
      <c r="B1369" s="405"/>
      <c r="C1369" s="455"/>
      <c r="D1369" s="289"/>
      <c r="E1369" s="290"/>
      <c r="F1369" s="210"/>
      <c r="G1369" s="121"/>
      <c r="H1369" s="244">
        <v>192</v>
      </c>
      <c r="I1369" s="128" t="s">
        <v>3216</v>
      </c>
      <c r="J1369" s="121">
        <v>400</v>
      </c>
      <c r="K1369" s="548">
        <v>0</v>
      </c>
      <c r="L1369" s="548">
        <v>4.7619047619047619</v>
      </c>
      <c r="M1369" s="548">
        <v>6.3000000000000007</v>
      </c>
      <c r="N1369" s="123"/>
      <c r="O1369" s="124">
        <f>(K1369+L1369+M1369)/3</f>
        <v>3.687301587301588</v>
      </c>
      <c r="P1369" s="125">
        <f>O1369/J1369/1.44</f>
        <v>6.4015652557319232E-3</v>
      </c>
      <c r="Q1369" s="125"/>
      <c r="R1369" s="126" t="s">
        <v>3048</v>
      </c>
      <c r="S1369" s="121">
        <v>400</v>
      </c>
      <c r="T1369" s="548">
        <v>3.8095238095238093</v>
      </c>
      <c r="U1369" s="548">
        <v>4.2</v>
      </c>
      <c r="V1369" s="548">
        <v>8.4</v>
      </c>
      <c r="W1369" s="123"/>
      <c r="X1369" s="124">
        <f t="shared" si="255"/>
        <v>5.4698412698412708</v>
      </c>
      <c r="Y1369" s="125">
        <f t="shared" si="256"/>
        <v>9.4962522045855414E-3</v>
      </c>
      <c r="Z1369" s="634"/>
      <c r="AA1369" s="672"/>
      <c r="AB1369" s="672"/>
    </row>
    <row r="1370" spans="1:28" s="7" customFormat="1" ht="13.15" customHeight="1" x14ac:dyDescent="0.2">
      <c r="A1370" s="323"/>
      <c r="B1370" s="405"/>
      <c r="C1370" s="455"/>
      <c r="D1370" s="289"/>
      <c r="E1370" s="290"/>
      <c r="F1370" s="210"/>
      <c r="G1370" s="121"/>
      <c r="H1370" s="244">
        <v>192</v>
      </c>
      <c r="I1370" s="128"/>
      <c r="J1370" s="121"/>
      <c r="K1370" s="548"/>
      <c r="L1370" s="548"/>
      <c r="M1370" s="548"/>
      <c r="N1370" s="123"/>
      <c r="O1370" s="124"/>
      <c r="P1370" s="125"/>
      <c r="Q1370" s="125"/>
      <c r="R1370" s="126" t="s">
        <v>3217</v>
      </c>
      <c r="S1370" s="121">
        <v>400</v>
      </c>
      <c r="T1370" s="548">
        <v>0</v>
      </c>
      <c r="U1370" s="548">
        <v>3.1500000000000004</v>
      </c>
      <c r="V1370" s="548">
        <v>0</v>
      </c>
      <c r="W1370" s="123"/>
      <c r="X1370" s="124">
        <f t="shared" si="255"/>
        <v>1.05</v>
      </c>
      <c r="Y1370" s="125">
        <f t="shared" si="256"/>
        <v>1.8229166666666669E-3</v>
      </c>
      <c r="Z1370" s="428"/>
      <c r="AA1370" s="672"/>
      <c r="AB1370" s="672"/>
    </row>
    <row r="1371" spans="1:28" s="7" customFormat="1" ht="13.9" customHeight="1" thickBot="1" x14ac:dyDescent="0.25">
      <c r="A1371" s="324"/>
      <c r="B1371" s="406"/>
      <c r="C1371" s="456"/>
      <c r="D1371" s="282"/>
      <c r="E1371" s="312"/>
      <c r="F1371" s="209"/>
      <c r="G1371" s="70"/>
      <c r="H1371" s="242">
        <v>192</v>
      </c>
      <c r="I1371" s="76"/>
      <c r="J1371" s="70"/>
      <c r="K1371" s="559"/>
      <c r="L1371" s="559"/>
      <c r="M1371" s="559"/>
      <c r="N1371" s="72"/>
      <c r="O1371" s="73"/>
      <c r="P1371" s="74"/>
      <c r="Q1371" s="74"/>
      <c r="R1371" s="75" t="s">
        <v>200</v>
      </c>
      <c r="S1371" s="70">
        <v>400</v>
      </c>
      <c r="T1371" s="559">
        <v>7.6190476190476186</v>
      </c>
      <c r="U1371" s="559">
        <v>7.3500000000000005</v>
      </c>
      <c r="V1371" s="559">
        <v>2.1</v>
      </c>
      <c r="W1371" s="72"/>
      <c r="X1371" s="73">
        <f t="shared" si="255"/>
        <v>5.6896825396825399</v>
      </c>
      <c r="Y1371" s="74">
        <f t="shared" si="256"/>
        <v>9.8779210758377436E-3</v>
      </c>
      <c r="Z1371" s="646"/>
      <c r="AA1371" s="672"/>
      <c r="AB1371" s="672"/>
    </row>
    <row r="1372" spans="1:28" s="7" customFormat="1" ht="13.9" customHeight="1" x14ac:dyDescent="0.2">
      <c r="A1372" s="260">
        <v>43045</v>
      </c>
      <c r="B1372" s="403">
        <v>0.88194444444444453</v>
      </c>
      <c r="C1372" s="454">
        <v>-3</v>
      </c>
      <c r="D1372" s="263">
        <f>(MAX(K1372:M1372))/J1372/1.44</f>
        <v>0.10208333333333333</v>
      </c>
      <c r="E1372" s="264">
        <f>(MAX(T1372:V1372))/S1372/1.44</f>
        <v>6.6137566137566148E-2</v>
      </c>
      <c r="F1372" s="346"/>
      <c r="G1372" s="69" t="s">
        <v>3126</v>
      </c>
      <c r="H1372" s="240">
        <v>193</v>
      </c>
      <c r="I1372" s="35" t="s">
        <v>685</v>
      </c>
      <c r="J1372" s="34">
        <v>250</v>
      </c>
      <c r="K1372" s="367">
        <v>22.05</v>
      </c>
      <c r="L1372" s="367">
        <v>19.047619047619047</v>
      </c>
      <c r="M1372" s="367">
        <v>36.75</v>
      </c>
      <c r="N1372" s="36" t="s">
        <v>4063</v>
      </c>
      <c r="O1372" s="117">
        <f t="shared" si="252"/>
        <v>25.949206349206349</v>
      </c>
      <c r="P1372" s="118">
        <f t="shared" si="253"/>
        <v>7.2081128747795417E-2</v>
      </c>
      <c r="Q1372" s="38"/>
      <c r="R1372" s="40" t="s">
        <v>686</v>
      </c>
      <c r="S1372" s="34">
        <v>250</v>
      </c>
      <c r="T1372" s="367">
        <v>23.80952380952381</v>
      </c>
      <c r="U1372" s="367">
        <v>15.75</v>
      </c>
      <c r="V1372" s="367">
        <v>9.4500000000000011</v>
      </c>
      <c r="W1372" s="36" t="s">
        <v>3889</v>
      </c>
      <c r="X1372" s="37">
        <f t="shared" si="255"/>
        <v>16.336507936507939</v>
      </c>
      <c r="Y1372" s="38">
        <f t="shared" si="256"/>
        <v>4.5379188712522049E-2</v>
      </c>
      <c r="Z1372" s="645"/>
      <c r="AA1372" s="671">
        <f>P1372+Y1372</f>
        <v>0.11746031746031746</v>
      </c>
      <c r="AB1372" s="671">
        <f t="shared" si="254"/>
        <v>293.44444444444446</v>
      </c>
    </row>
    <row r="1373" spans="1:28" s="7" customFormat="1" ht="13.9" customHeight="1" x14ac:dyDescent="0.2">
      <c r="A1373" s="347"/>
      <c r="B1373" s="416"/>
      <c r="C1373" s="455"/>
      <c r="D1373" s="310"/>
      <c r="E1373" s="311"/>
      <c r="F1373" s="182"/>
      <c r="G1373" s="24"/>
      <c r="H1373" s="241">
        <v>193</v>
      </c>
      <c r="I1373" s="22" t="s">
        <v>3218</v>
      </c>
      <c r="J1373" s="24">
        <v>250</v>
      </c>
      <c r="K1373" s="371">
        <v>0</v>
      </c>
      <c r="L1373" s="371">
        <v>0</v>
      </c>
      <c r="M1373" s="371">
        <v>0</v>
      </c>
      <c r="N1373" s="21"/>
      <c r="O1373" s="25">
        <f t="shared" si="252"/>
        <v>0</v>
      </c>
      <c r="P1373" s="26">
        <f t="shared" si="253"/>
        <v>0</v>
      </c>
      <c r="Q1373" s="26"/>
      <c r="R1373" s="22" t="s">
        <v>3218</v>
      </c>
      <c r="S1373" s="24">
        <v>250</v>
      </c>
      <c r="T1373" s="371">
        <v>0</v>
      </c>
      <c r="U1373" s="371">
        <v>0</v>
      </c>
      <c r="V1373" s="371">
        <v>0</v>
      </c>
      <c r="W1373" s="21"/>
      <c r="X1373" s="25">
        <f t="shared" si="255"/>
        <v>0</v>
      </c>
      <c r="Y1373" s="26">
        <f t="shared" si="256"/>
        <v>0</v>
      </c>
      <c r="Z1373" s="428"/>
      <c r="AA1373" s="672"/>
      <c r="AB1373" s="672"/>
    </row>
    <row r="1374" spans="1:28" s="7" customFormat="1" ht="13.9" customHeight="1" x14ac:dyDescent="0.2">
      <c r="A1374" s="347"/>
      <c r="B1374" s="416"/>
      <c r="C1374" s="455"/>
      <c r="D1374" s="289"/>
      <c r="E1374" s="290"/>
      <c r="F1374" s="393"/>
      <c r="G1374" s="131"/>
      <c r="H1374" s="247">
        <v>193</v>
      </c>
      <c r="I1374" s="132" t="s">
        <v>3219</v>
      </c>
      <c r="J1374" s="131">
        <v>250</v>
      </c>
      <c r="K1374" s="618">
        <v>0</v>
      </c>
      <c r="L1374" s="618">
        <v>0</v>
      </c>
      <c r="M1374" s="618">
        <v>0</v>
      </c>
      <c r="N1374" s="133"/>
      <c r="O1374" s="25">
        <f t="shared" si="252"/>
        <v>0</v>
      </c>
      <c r="P1374" s="26">
        <f t="shared" si="253"/>
        <v>0</v>
      </c>
      <c r="Q1374" s="135"/>
      <c r="R1374" s="132" t="s">
        <v>3219</v>
      </c>
      <c r="S1374" s="131">
        <v>250</v>
      </c>
      <c r="T1374" s="618">
        <v>0</v>
      </c>
      <c r="U1374" s="618">
        <v>0</v>
      </c>
      <c r="V1374" s="618">
        <v>0</v>
      </c>
      <c r="W1374" s="133"/>
      <c r="X1374" s="25">
        <f t="shared" si="255"/>
        <v>0</v>
      </c>
      <c r="Y1374" s="26">
        <f t="shared" si="256"/>
        <v>0</v>
      </c>
      <c r="Z1374" s="638"/>
      <c r="AA1374" s="672"/>
      <c r="AB1374" s="672"/>
    </row>
    <row r="1375" spans="1:28" s="7" customFormat="1" ht="13.9" customHeight="1" thickBot="1" x14ac:dyDescent="0.25">
      <c r="A1375" s="348"/>
      <c r="B1375" s="406"/>
      <c r="C1375" s="449"/>
      <c r="D1375" s="268"/>
      <c r="E1375" s="269"/>
      <c r="F1375" s="209"/>
      <c r="G1375" s="70"/>
      <c r="H1375" s="242">
        <v>193</v>
      </c>
      <c r="I1375" s="76" t="s">
        <v>110</v>
      </c>
      <c r="J1375" s="70">
        <v>250</v>
      </c>
      <c r="K1375" s="559">
        <v>0</v>
      </c>
      <c r="L1375" s="559">
        <v>0</v>
      </c>
      <c r="M1375" s="559">
        <v>0</v>
      </c>
      <c r="N1375" s="72"/>
      <c r="O1375" s="73">
        <f t="shared" si="252"/>
        <v>0</v>
      </c>
      <c r="P1375" s="74">
        <f t="shared" si="253"/>
        <v>0</v>
      </c>
      <c r="Q1375" s="74"/>
      <c r="R1375" s="75"/>
      <c r="S1375" s="70"/>
      <c r="T1375" s="559">
        <v>0</v>
      </c>
      <c r="U1375" s="559">
        <v>0</v>
      </c>
      <c r="V1375" s="559">
        <v>0</v>
      </c>
      <c r="W1375" s="72"/>
      <c r="X1375" s="73"/>
      <c r="Y1375" s="74"/>
      <c r="Z1375" s="646"/>
      <c r="AA1375" s="676"/>
      <c r="AB1375" s="674"/>
    </row>
    <row r="1376" spans="1:28" s="7" customFormat="1" ht="13.9" customHeight="1" x14ac:dyDescent="0.2">
      <c r="A1376" s="270">
        <v>43034</v>
      </c>
      <c r="B1376" s="407">
        <v>0.52777777777777779</v>
      </c>
      <c r="C1376" s="450">
        <v>1</v>
      </c>
      <c r="D1376" s="263">
        <f>(MAX(K1376:M1376))/J1376/1.44</f>
        <v>0.21000000000000005</v>
      </c>
      <c r="E1376" s="264"/>
      <c r="F1376" s="181" t="s">
        <v>569</v>
      </c>
      <c r="G1376" s="69" t="s">
        <v>3126</v>
      </c>
      <c r="H1376" s="240">
        <v>194</v>
      </c>
      <c r="I1376" s="35" t="s">
        <v>685</v>
      </c>
      <c r="J1376" s="34">
        <v>250</v>
      </c>
      <c r="K1376" s="367">
        <v>75.600000000000009</v>
      </c>
      <c r="L1376" s="367">
        <v>28.571428571428569</v>
      </c>
      <c r="M1376" s="367">
        <v>40.950000000000003</v>
      </c>
      <c r="N1376" s="36" t="s">
        <v>3872</v>
      </c>
      <c r="O1376" s="37">
        <f t="shared" si="193"/>
        <v>48.37380952380952</v>
      </c>
      <c r="P1376" s="38">
        <f t="shared" si="194"/>
        <v>0.13437169312169311</v>
      </c>
      <c r="Q1376" s="77" t="s">
        <v>492</v>
      </c>
      <c r="R1376" s="40"/>
      <c r="S1376" s="81"/>
      <c r="T1376" s="367"/>
      <c r="U1376" s="367"/>
      <c r="V1376" s="367"/>
      <c r="W1376" s="36"/>
      <c r="X1376" s="37"/>
      <c r="Y1376" s="38"/>
      <c r="Z1376" s="645"/>
      <c r="AA1376" s="672">
        <f>P1376+Y1376</f>
        <v>0.13437169312169311</v>
      </c>
      <c r="AB1376" s="672">
        <f t="shared" si="254"/>
        <v>143.91070601851851</v>
      </c>
    </row>
    <row r="1377" spans="1:28" s="7" customFormat="1" ht="13.15" customHeight="1" x14ac:dyDescent="0.2">
      <c r="A1377" s="265"/>
      <c r="B1377" s="405"/>
      <c r="C1377" s="448"/>
      <c r="D1377" s="266"/>
      <c r="E1377" s="266"/>
      <c r="F1377" s="187"/>
      <c r="G1377" s="22"/>
      <c r="H1377" s="241">
        <v>194</v>
      </c>
      <c r="I1377" s="22" t="s">
        <v>790</v>
      </c>
      <c r="J1377" s="24">
        <v>250</v>
      </c>
      <c r="K1377" s="371">
        <v>0</v>
      </c>
      <c r="L1377" s="371">
        <v>0</v>
      </c>
      <c r="M1377" s="371">
        <v>0</v>
      </c>
      <c r="N1377" s="21"/>
      <c r="O1377" s="25">
        <f>(K1377+L1377+M1377)/3</f>
        <v>0</v>
      </c>
      <c r="P1377" s="26">
        <f>O1377/J1377/1.44</f>
        <v>0</v>
      </c>
      <c r="Q1377" s="26"/>
      <c r="R1377" s="28"/>
      <c r="S1377" s="30"/>
      <c r="T1377" s="371"/>
      <c r="U1377" s="371"/>
      <c r="V1377" s="371"/>
      <c r="W1377" s="21"/>
      <c r="X1377" s="25"/>
      <c r="Y1377" s="26"/>
      <c r="Z1377" s="428"/>
      <c r="AA1377" s="673"/>
      <c r="AB1377" s="672"/>
    </row>
    <row r="1378" spans="1:28" s="7" customFormat="1" ht="13.15" customHeight="1" x14ac:dyDescent="0.2">
      <c r="A1378" s="265"/>
      <c r="B1378" s="405"/>
      <c r="C1378" s="448"/>
      <c r="D1378" s="266"/>
      <c r="E1378" s="266"/>
      <c r="F1378" s="187"/>
      <c r="G1378" s="22"/>
      <c r="H1378" s="241">
        <v>194</v>
      </c>
      <c r="I1378" s="22" t="s">
        <v>791</v>
      </c>
      <c r="J1378" s="24">
        <v>250</v>
      </c>
      <c r="K1378" s="371">
        <v>0</v>
      </c>
      <c r="L1378" s="371">
        <v>0</v>
      </c>
      <c r="M1378" s="371">
        <v>0</v>
      </c>
      <c r="N1378" s="21"/>
      <c r="O1378" s="25">
        <f>(K1378+L1378+M1378)/3</f>
        <v>0</v>
      </c>
      <c r="P1378" s="26">
        <f>O1378/J1378/1.44</f>
        <v>0</v>
      </c>
      <c r="Q1378" s="26"/>
      <c r="R1378" s="28"/>
      <c r="S1378" s="30"/>
      <c r="T1378" s="371"/>
      <c r="U1378" s="371"/>
      <c r="V1378" s="371"/>
      <c r="W1378" s="21"/>
      <c r="X1378" s="25"/>
      <c r="Y1378" s="26"/>
      <c r="Z1378" s="428"/>
      <c r="AA1378" s="673"/>
      <c r="AB1378" s="672"/>
    </row>
    <row r="1379" spans="1:28" s="7" customFormat="1" ht="13.15" customHeight="1" x14ac:dyDescent="0.2">
      <c r="A1379" s="265"/>
      <c r="B1379" s="405"/>
      <c r="C1379" s="448"/>
      <c r="D1379" s="266"/>
      <c r="E1379" s="266"/>
      <c r="F1379" s="187"/>
      <c r="G1379" s="22"/>
      <c r="H1379" s="241">
        <v>194</v>
      </c>
      <c r="I1379" s="22" t="s">
        <v>797</v>
      </c>
      <c r="J1379" s="24">
        <v>250</v>
      </c>
      <c r="K1379" s="371">
        <v>0</v>
      </c>
      <c r="L1379" s="371">
        <v>0</v>
      </c>
      <c r="M1379" s="371">
        <v>0</v>
      </c>
      <c r="N1379" s="21"/>
      <c r="O1379" s="25">
        <f>(K1379+L1379+M1379)/3</f>
        <v>0</v>
      </c>
      <c r="P1379" s="26">
        <f>O1379/J1379/1.44</f>
        <v>0</v>
      </c>
      <c r="Q1379" s="26"/>
      <c r="R1379" s="28"/>
      <c r="S1379" s="30"/>
      <c r="T1379" s="371"/>
      <c r="U1379" s="371"/>
      <c r="V1379" s="371"/>
      <c r="W1379" s="21"/>
      <c r="X1379" s="25"/>
      <c r="Y1379" s="26"/>
      <c r="Z1379" s="428"/>
      <c r="AA1379" s="673"/>
      <c r="AB1379" s="672"/>
    </row>
    <row r="1380" spans="1:28" s="7" customFormat="1" ht="13.9" customHeight="1" thickBot="1" x14ac:dyDescent="0.25">
      <c r="A1380" s="267"/>
      <c r="B1380" s="406"/>
      <c r="C1380" s="449"/>
      <c r="D1380" s="268"/>
      <c r="E1380" s="269"/>
      <c r="F1380" s="189"/>
      <c r="G1380" s="76"/>
      <c r="H1380" s="242">
        <v>194</v>
      </c>
      <c r="I1380" s="76" t="s">
        <v>452</v>
      </c>
      <c r="J1380" s="70">
        <v>250</v>
      </c>
      <c r="K1380" s="559">
        <v>0</v>
      </c>
      <c r="L1380" s="559">
        <v>0</v>
      </c>
      <c r="M1380" s="559">
        <v>0</v>
      </c>
      <c r="N1380" s="72"/>
      <c r="O1380" s="73">
        <f>(K1380+L1380+M1380)/3</f>
        <v>0</v>
      </c>
      <c r="P1380" s="74">
        <f>O1380/J1380/1.44</f>
        <v>0</v>
      </c>
      <c r="Q1380" s="74"/>
      <c r="R1380" s="75"/>
      <c r="S1380" s="78"/>
      <c r="T1380" s="559"/>
      <c r="U1380" s="559"/>
      <c r="V1380" s="559"/>
      <c r="W1380" s="72"/>
      <c r="X1380" s="73"/>
      <c r="Y1380" s="74"/>
      <c r="Z1380" s="646"/>
      <c r="AA1380" s="673"/>
      <c r="AB1380" s="672"/>
    </row>
    <row r="1381" spans="1:28" s="7" customFormat="1" ht="13.9" customHeight="1" x14ac:dyDescent="0.2">
      <c r="A1381" s="260">
        <v>43045</v>
      </c>
      <c r="B1381" s="403">
        <v>0.52430555555555558</v>
      </c>
      <c r="C1381" s="454">
        <v>-3</v>
      </c>
      <c r="D1381" s="263">
        <f>(MAX(K1381:M1381))/J1381/1.44</f>
        <v>0.2129166666666667</v>
      </c>
      <c r="E1381" s="264"/>
      <c r="F1381" s="181" t="s">
        <v>569</v>
      </c>
      <c r="G1381" s="69" t="s">
        <v>3126</v>
      </c>
      <c r="H1381" s="240">
        <v>195</v>
      </c>
      <c r="I1381" s="35" t="s">
        <v>685</v>
      </c>
      <c r="J1381" s="34">
        <v>250</v>
      </c>
      <c r="K1381" s="367">
        <v>76.650000000000006</v>
      </c>
      <c r="L1381" s="367">
        <v>47.61904761904762</v>
      </c>
      <c r="M1381" s="367">
        <v>37.800000000000004</v>
      </c>
      <c r="N1381" s="36" t="s">
        <v>4077</v>
      </c>
      <c r="O1381" s="37">
        <f t="shared" si="193"/>
        <v>54.023015873015879</v>
      </c>
      <c r="P1381" s="38">
        <f t="shared" si="194"/>
        <v>0.15006393298059967</v>
      </c>
      <c r="Q1381" s="39" t="s">
        <v>492</v>
      </c>
      <c r="R1381" s="40"/>
      <c r="S1381" s="81"/>
      <c r="T1381" s="367"/>
      <c r="U1381" s="367"/>
      <c r="V1381" s="367"/>
      <c r="W1381" s="36"/>
      <c r="X1381" s="37"/>
      <c r="Y1381" s="38"/>
      <c r="Z1381" s="645"/>
      <c r="AA1381" s="671">
        <f>P1381+Y1381</f>
        <v>0.15006393298059967</v>
      </c>
      <c r="AB1381" s="671">
        <f t="shared" si="254"/>
        <v>141.30187114197531</v>
      </c>
    </row>
    <row r="1382" spans="1:28" ht="13.15" customHeight="1" x14ac:dyDescent="0.2">
      <c r="A1382" s="265"/>
      <c r="B1382" s="405"/>
      <c r="C1382" s="448"/>
      <c r="D1382" s="266"/>
      <c r="E1382" s="266"/>
      <c r="F1382" s="182"/>
      <c r="G1382" s="24"/>
      <c r="H1382" s="241">
        <v>195</v>
      </c>
      <c r="I1382" s="22" t="s">
        <v>2333</v>
      </c>
      <c r="J1382" s="24">
        <v>250</v>
      </c>
      <c r="K1382" s="371">
        <v>45.15</v>
      </c>
      <c r="L1382" s="371">
        <v>40.952380952380949</v>
      </c>
      <c r="M1382" s="371">
        <v>26.25</v>
      </c>
      <c r="N1382" s="21"/>
      <c r="O1382" s="25">
        <f>(K1382+L1382+M1382)/3</f>
        <v>37.450793650793649</v>
      </c>
      <c r="P1382" s="26">
        <f>O1382/J1382/1.44</f>
        <v>0.1040299823633157</v>
      </c>
      <c r="Q1382" s="26"/>
      <c r="R1382" s="28"/>
      <c r="S1382" s="30"/>
      <c r="T1382" s="371"/>
      <c r="U1382" s="371"/>
      <c r="V1382" s="371"/>
      <c r="W1382" s="21"/>
      <c r="X1382" s="25"/>
      <c r="Y1382" s="26"/>
      <c r="Z1382" s="428"/>
      <c r="AA1382" s="673"/>
      <c r="AB1382" s="672"/>
    </row>
    <row r="1383" spans="1:28" ht="13.15" customHeight="1" x14ac:dyDescent="0.2">
      <c r="A1383" s="265"/>
      <c r="B1383" s="405"/>
      <c r="C1383" s="448"/>
      <c r="D1383" s="266"/>
      <c r="E1383" s="266"/>
      <c r="F1383" s="182"/>
      <c r="G1383" s="24"/>
      <c r="H1383" s="241">
        <v>195</v>
      </c>
      <c r="I1383" s="22" t="s">
        <v>2334</v>
      </c>
      <c r="J1383" s="24">
        <v>250</v>
      </c>
      <c r="K1383" s="371">
        <v>23.1</v>
      </c>
      <c r="L1383" s="371">
        <v>4.7619047619047619</v>
      </c>
      <c r="M1383" s="371">
        <v>5.25</v>
      </c>
      <c r="N1383" s="21"/>
      <c r="O1383" s="25">
        <f>(K1383+L1383+M1383)/3</f>
        <v>11.03730158730159</v>
      </c>
      <c r="P1383" s="26">
        <f>O1383/J1383/1.44</f>
        <v>3.0659171075837752E-2</v>
      </c>
      <c r="Q1383" s="26"/>
      <c r="R1383" s="28"/>
      <c r="S1383" s="30"/>
      <c r="T1383" s="371"/>
      <c r="U1383" s="371"/>
      <c r="V1383" s="371"/>
      <c r="W1383" s="21"/>
      <c r="X1383" s="25"/>
      <c r="Y1383" s="26"/>
      <c r="Z1383" s="428"/>
      <c r="AA1383" s="673"/>
      <c r="AB1383" s="672"/>
    </row>
    <row r="1384" spans="1:28" ht="13.9" customHeight="1" thickBot="1" x14ac:dyDescent="0.25">
      <c r="A1384" s="267"/>
      <c r="B1384" s="406"/>
      <c r="C1384" s="449"/>
      <c r="D1384" s="268"/>
      <c r="E1384" s="269"/>
      <c r="F1384" s="184"/>
      <c r="G1384" s="70"/>
      <c r="H1384" s="242">
        <v>195</v>
      </c>
      <c r="I1384" s="76" t="s">
        <v>784</v>
      </c>
      <c r="J1384" s="70">
        <v>250</v>
      </c>
      <c r="K1384" s="559">
        <v>2.1</v>
      </c>
      <c r="L1384" s="559">
        <v>0</v>
      </c>
      <c r="M1384" s="559">
        <v>1.05</v>
      </c>
      <c r="N1384" s="72"/>
      <c r="O1384" s="73">
        <f>(K1384+L1384+M1384)/3</f>
        <v>1.05</v>
      </c>
      <c r="P1384" s="74">
        <f>O1384/J1384/1.44</f>
        <v>2.9166666666666672E-3</v>
      </c>
      <c r="Q1384" s="74"/>
      <c r="R1384" s="75"/>
      <c r="S1384" s="78"/>
      <c r="T1384" s="559"/>
      <c r="U1384" s="559"/>
      <c r="V1384" s="559"/>
      <c r="W1384" s="72"/>
      <c r="X1384" s="73"/>
      <c r="Y1384" s="74"/>
      <c r="Z1384" s="646"/>
      <c r="AA1384" s="676"/>
      <c r="AB1384" s="674"/>
    </row>
    <row r="1385" spans="1:28" s="7" customFormat="1" ht="13.9" customHeight="1" x14ac:dyDescent="0.2">
      <c r="A1385" s="260">
        <v>43048</v>
      </c>
      <c r="B1385" s="403">
        <v>0.62152777777777779</v>
      </c>
      <c r="C1385" s="454">
        <v>-1</v>
      </c>
      <c r="D1385" s="263">
        <f>(MAX(K1385:M1385))/J1385/1.44</f>
        <v>0.19140625</v>
      </c>
      <c r="E1385" s="264">
        <f>(MAX(T1385:V1385))/S1385/1.44</f>
        <v>0</v>
      </c>
      <c r="F1385" s="181" t="s">
        <v>567</v>
      </c>
      <c r="G1385" s="69" t="s">
        <v>3136</v>
      </c>
      <c r="H1385" s="240">
        <v>196</v>
      </c>
      <c r="I1385" s="35" t="s">
        <v>685</v>
      </c>
      <c r="J1385" s="34">
        <v>160</v>
      </c>
      <c r="K1385" s="367">
        <v>44.1</v>
      </c>
      <c r="L1385" s="367">
        <v>3.8095238095238093</v>
      </c>
      <c r="M1385" s="367">
        <v>13.65</v>
      </c>
      <c r="N1385" s="36" t="s">
        <v>3927</v>
      </c>
      <c r="O1385" s="37">
        <f t="shared" si="193"/>
        <v>20.519841269841269</v>
      </c>
      <c r="P1385" s="38">
        <f t="shared" si="194"/>
        <v>8.9061811067019395E-2</v>
      </c>
      <c r="Q1385" s="39" t="s">
        <v>983</v>
      </c>
      <c r="R1385" s="40" t="s">
        <v>3811</v>
      </c>
      <c r="S1385" s="36">
        <v>630</v>
      </c>
      <c r="T1385" s="367"/>
      <c r="U1385" s="367"/>
      <c r="V1385" s="367"/>
      <c r="W1385" s="36"/>
      <c r="X1385" s="37"/>
      <c r="Y1385" s="38"/>
      <c r="Z1385" s="645"/>
      <c r="AA1385" s="672">
        <f>P1385+Y1385</f>
        <v>8.9061811067019395E-2</v>
      </c>
      <c r="AB1385" s="672">
        <f t="shared" si="254"/>
        <v>478.56137755594136</v>
      </c>
    </row>
    <row r="1386" spans="1:28" s="7" customFormat="1" ht="13.9" customHeight="1" x14ac:dyDescent="0.2">
      <c r="A1386" s="265"/>
      <c r="B1386" s="405"/>
      <c r="C1386" s="448"/>
      <c r="D1386" s="266"/>
      <c r="E1386" s="266"/>
      <c r="F1386" s="187"/>
      <c r="G1386" s="22"/>
      <c r="H1386" s="241">
        <v>196</v>
      </c>
      <c r="I1386" s="22" t="s">
        <v>2528</v>
      </c>
      <c r="J1386" s="34">
        <v>160</v>
      </c>
      <c r="K1386" s="371">
        <v>44.1</v>
      </c>
      <c r="L1386" s="371">
        <v>3.8095238095238093</v>
      </c>
      <c r="M1386" s="371">
        <v>13.65</v>
      </c>
      <c r="N1386" s="21"/>
      <c r="O1386" s="25">
        <f>(K1386+L1386+M1386)/3</f>
        <v>20.519841269841269</v>
      </c>
      <c r="P1386" s="26">
        <f t="shared" si="194"/>
        <v>8.9061811067019395E-2</v>
      </c>
      <c r="Q1386" s="27"/>
      <c r="R1386" s="28"/>
      <c r="S1386" s="30"/>
      <c r="T1386" s="371"/>
      <c r="U1386" s="371"/>
      <c r="V1386" s="371"/>
      <c r="W1386" s="21"/>
      <c r="X1386" s="25"/>
      <c r="Y1386" s="26"/>
      <c r="Z1386" s="428"/>
      <c r="AA1386" s="672"/>
      <c r="AB1386" s="672"/>
    </row>
    <row r="1387" spans="1:28" s="7" customFormat="1" ht="13.9" customHeight="1" x14ac:dyDescent="0.2">
      <c r="A1387" s="265"/>
      <c r="B1387" s="405"/>
      <c r="C1387" s="448"/>
      <c r="D1387" s="266"/>
      <c r="E1387" s="266"/>
      <c r="F1387" s="187"/>
      <c r="G1387" s="22"/>
      <c r="H1387" s="241">
        <v>196</v>
      </c>
      <c r="I1387" s="22" t="s">
        <v>1323</v>
      </c>
      <c r="J1387" s="34">
        <v>160</v>
      </c>
      <c r="K1387" s="371">
        <v>0</v>
      </c>
      <c r="L1387" s="371">
        <v>0</v>
      </c>
      <c r="M1387" s="371">
        <v>0</v>
      </c>
      <c r="N1387" s="21"/>
      <c r="O1387" s="25">
        <f>(K1387+L1387+M1387)/3</f>
        <v>0</v>
      </c>
      <c r="P1387" s="26">
        <f>O1387/J1387/1.44</f>
        <v>0</v>
      </c>
      <c r="Q1387" s="27"/>
      <c r="R1387" s="28"/>
      <c r="S1387" s="30"/>
      <c r="T1387" s="371"/>
      <c r="U1387" s="371"/>
      <c r="V1387" s="371"/>
      <c r="W1387" s="21"/>
      <c r="X1387" s="25"/>
      <c r="Y1387" s="26"/>
      <c r="Z1387" s="428"/>
      <c r="AA1387" s="672"/>
      <c r="AB1387" s="672"/>
    </row>
    <row r="1388" spans="1:28" s="7" customFormat="1" ht="13.9" customHeight="1" x14ac:dyDescent="0.2">
      <c r="A1388" s="265"/>
      <c r="B1388" s="405"/>
      <c r="C1388" s="448"/>
      <c r="D1388" s="266"/>
      <c r="E1388" s="266"/>
      <c r="F1388" s="187"/>
      <c r="G1388" s="22"/>
      <c r="H1388" s="241">
        <v>196</v>
      </c>
      <c r="I1388" s="22" t="s">
        <v>1324</v>
      </c>
      <c r="J1388" s="34">
        <v>160</v>
      </c>
      <c r="K1388" s="371">
        <v>0</v>
      </c>
      <c r="L1388" s="371">
        <v>0</v>
      </c>
      <c r="M1388" s="371">
        <v>0</v>
      </c>
      <c r="N1388" s="21"/>
      <c r="O1388" s="25">
        <f>(K1388+L1388+M1388)/3</f>
        <v>0</v>
      </c>
      <c r="P1388" s="26">
        <f>O1388/J1388/1.44</f>
        <v>0</v>
      </c>
      <c r="Q1388" s="27"/>
      <c r="R1388" s="28"/>
      <c r="S1388" s="30"/>
      <c r="T1388" s="371"/>
      <c r="U1388" s="371"/>
      <c r="V1388" s="371"/>
      <c r="W1388" s="21"/>
      <c r="X1388" s="25"/>
      <c r="Y1388" s="26"/>
      <c r="Z1388" s="428"/>
      <c r="AA1388" s="672"/>
      <c r="AB1388" s="672"/>
    </row>
    <row r="1389" spans="1:28" s="7" customFormat="1" ht="13.9" customHeight="1" thickBot="1" x14ac:dyDescent="0.25">
      <c r="A1389" s="267"/>
      <c r="B1389" s="406"/>
      <c r="C1389" s="449"/>
      <c r="D1389" s="268"/>
      <c r="E1389" s="269"/>
      <c r="F1389" s="189"/>
      <c r="G1389" s="76"/>
      <c r="H1389" s="242">
        <v>196</v>
      </c>
      <c r="I1389" s="76" t="s">
        <v>588</v>
      </c>
      <c r="J1389" s="70">
        <v>160</v>
      </c>
      <c r="K1389" s="559">
        <v>0</v>
      </c>
      <c r="L1389" s="559">
        <v>0</v>
      </c>
      <c r="M1389" s="559">
        <v>0</v>
      </c>
      <c r="N1389" s="72"/>
      <c r="O1389" s="73">
        <f>(K1389+L1389+M1389)/3</f>
        <v>0</v>
      </c>
      <c r="P1389" s="74">
        <f>O1389/J1389/1.44</f>
        <v>0</v>
      </c>
      <c r="Q1389" s="80"/>
      <c r="R1389" s="75"/>
      <c r="S1389" s="78"/>
      <c r="T1389" s="559"/>
      <c r="U1389" s="559"/>
      <c r="V1389" s="559"/>
      <c r="W1389" s="72"/>
      <c r="X1389" s="73"/>
      <c r="Y1389" s="74"/>
      <c r="Z1389" s="646"/>
      <c r="AA1389" s="672"/>
      <c r="AB1389" s="672"/>
    </row>
    <row r="1390" spans="1:28" s="7" customFormat="1" ht="14.45" customHeight="1" thickBot="1" x14ac:dyDescent="0.25">
      <c r="A1390" s="304">
        <v>43053</v>
      </c>
      <c r="B1390" s="404">
        <v>0.57986111111111105</v>
      </c>
      <c r="C1390" s="460">
        <v>-3</v>
      </c>
      <c r="D1390" s="282">
        <f>(MAX(K1390:M1390))/J1390/1.44</f>
        <v>0.51624999999999999</v>
      </c>
      <c r="E1390" s="283"/>
      <c r="F1390" s="179" t="s">
        <v>569</v>
      </c>
      <c r="G1390" s="91" t="s">
        <v>3126</v>
      </c>
      <c r="H1390" s="239">
        <v>197</v>
      </c>
      <c r="I1390" s="90" t="s">
        <v>685</v>
      </c>
      <c r="J1390" s="92">
        <v>250</v>
      </c>
      <c r="K1390" s="620">
        <v>183.75</v>
      </c>
      <c r="L1390" s="620">
        <v>155.23809523809524</v>
      </c>
      <c r="M1390" s="620">
        <v>185.85</v>
      </c>
      <c r="N1390" s="93" t="s">
        <v>3898</v>
      </c>
      <c r="O1390" s="94">
        <f t="shared" si="193"/>
        <v>174.94603174603174</v>
      </c>
      <c r="P1390" s="95">
        <f t="shared" si="194"/>
        <v>0.48596119929453263</v>
      </c>
      <c r="Q1390" s="109" t="s">
        <v>493</v>
      </c>
      <c r="R1390" s="97"/>
      <c r="S1390" s="98"/>
      <c r="T1390" s="620"/>
      <c r="U1390" s="620"/>
      <c r="V1390" s="620"/>
      <c r="W1390" s="93"/>
      <c r="X1390" s="94"/>
      <c r="Y1390" s="95"/>
      <c r="Z1390" s="635"/>
      <c r="AA1390" s="675">
        <f>P1390+Y1390</f>
        <v>0.48596119929453263</v>
      </c>
      <c r="AB1390" s="675">
        <f t="shared" si="254"/>
        <v>85.458950617283946</v>
      </c>
    </row>
    <row r="1391" spans="1:28" s="7" customFormat="1" ht="13.9" customHeight="1" x14ac:dyDescent="0.2">
      <c r="A1391" s="270">
        <v>43052</v>
      </c>
      <c r="B1391" s="407">
        <v>0.81944444444444453</v>
      </c>
      <c r="C1391" s="450">
        <v>-2</v>
      </c>
      <c r="D1391" s="263">
        <f>(MAX(K1391:M1391))/J1391/1.44</f>
        <v>0.67375000000000007</v>
      </c>
      <c r="E1391" s="264"/>
      <c r="F1391" s="193" t="s">
        <v>569</v>
      </c>
      <c r="G1391" s="114" t="s">
        <v>3126</v>
      </c>
      <c r="H1391" s="243">
        <v>198</v>
      </c>
      <c r="I1391" s="113" t="s">
        <v>685</v>
      </c>
      <c r="J1391" s="115">
        <v>250</v>
      </c>
      <c r="K1391" s="565">
        <v>242.55</v>
      </c>
      <c r="L1391" s="565">
        <v>169.52380952380952</v>
      </c>
      <c r="M1391" s="565">
        <v>238.35000000000002</v>
      </c>
      <c r="N1391" s="116" t="s">
        <v>4164</v>
      </c>
      <c r="O1391" s="117">
        <f t="shared" si="193"/>
        <v>216.80793650793649</v>
      </c>
      <c r="P1391" s="118">
        <f t="shared" si="194"/>
        <v>0.60224426807760134</v>
      </c>
      <c r="Q1391" s="141"/>
      <c r="R1391" s="115"/>
      <c r="S1391" s="116"/>
      <c r="T1391" s="565"/>
      <c r="U1391" s="565"/>
      <c r="V1391" s="565"/>
      <c r="W1391" s="117"/>
      <c r="X1391" s="118"/>
      <c r="Y1391" s="118"/>
      <c r="Z1391" s="636"/>
      <c r="AA1391" s="672">
        <f>P1391+Y1391</f>
        <v>0.60224426807760134</v>
      </c>
      <c r="AB1391" s="672">
        <f t="shared" si="254"/>
        <v>66.126890432098762</v>
      </c>
    </row>
    <row r="1392" spans="1:28" ht="13.15" customHeight="1" x14ac:dyDescent="0.2">
      <c r="A1392" s="265"/>
      <c r="B1392" s="405"/>
      <c r="C1392" s="448"/>
      <c r="D1392" s="266"/>
      <c r="E1392" s="266"/>
      <c r="F1392" s="194"/>
      <c r="G1392" s="34"/>
      <c r="H1392" s="240">
        <v>198</v>
      </c>
      <c r="I1392" s="35" t="s">
        <v>605</v>
      </c>
      <c r="J1392" s="34">
        <v>250</v>
      </c>
      <c r="K1392" s="367">
        <v>77.7</v>
      </c>
      <c r="L1392" s="367">
        <v>43.80952380952381</v>
      </c>
      <c r="M1392" s="367">
        <v>108.15</v>
      </c>
      <c r="N1392" s="36"/>
      <c r="O1392" s="37">
        <f t="shared" si="193"/>
        <v>76.553174603174611</v>
      </c>
      <c r="P1392" s="38">
        <f t="shared" si="194"/>
        <v>0.21264770723104059</v>
      </c>
      <c r="Q1392" s="35"/>
      <c r="R1392" s="34"/>
      <c r="S1392" s="36"/>
      <c r="T1392" s="367"/>
      <c r="U1392" s="367"/>
      <c r="V1392" s="367"/>
      <c r="W1392" s="37"/>
      <c r="X1392" s="38"/>
      <c r="Y1392" s="38"/>
      <c r="Z1392" s="645"/>
      <c r="AA1392" s="673"/>
      <c r="AB1392" s="672"/>
    </row>
    <row r="1393" spans="1:28" ht="13.15" customHeight="1" x14ac:dyDescent="0.2">
      <c r="A1393" s="265"/>
      <c r="B1393" s="405"/>
      <c r="C1393" s="448"/>
      <c r="D1393" s="266"/>
      <c r="E1393" s="266"/>
      <c r="F1393" s="182"/>
      <c r="G1393" s="24"/>
      <c r="H1393" s="241">
        <v>198</v>
      </c>
      <c r="I1393" s="22" t="s">
        <v>1602</v>
      </c>
      <c r="J1393" s="24">
        <v>250</v>
      </c>
      <c r="K1393" s="371">
        <v>89.25</v>
      </c>
      <c r="L1393" s="371">
        <v>53.333333333333329</v>
      </c>
      <c r="M1393" s="371">
        <v>55.650000000000006</v>
      </c>
      <c r="N1393" s="21"/>
      <c r="O1393" s="25">
        <f t="shared" si="193"/>
        <v>66.077777777777769</v>
      </c>
      <c r="P1393" s="26">
        <f t="shared" si="194"/>
        <v>0.18354938271604934</v>
      </c>
      <c r="Q1393" s="22"/>
      <c r="R1393" s="24"/>
      <c r="S1393" s="21"/>
      <c r="T1393" s="371"/>
      <c r="U1393" s="371"/>
      <c r="V1393" s="371"/>
      <c r="W1393" s="25"/>
      <c r="X1393" s="26"/>
      <c r="Y1393" s="26"/>
      <c r="Z1393" s="428"/>
      <c r="AA1393" s="673"/>
      <c r="AB1393" s="672"/>
    </row>
    <row r="1394" spans="1:28" ht="13.15" customHeight="1" x14ac:dyDescent="0.2">
      <c r="A1394" s="265"/>
      <c r="B1394" s="405"/>
      <c r="C1394" s="448"/>
      <c r="D1394" s="266"/>
      <c r="E1394" s="266"/>
      <c r="F1394" s="182"/>
      <c r="G1394" s="24"/>
      <c r="H1394" s="241">
        <v>198</v>
      </c>
      <c r="I1394" s="22" t="s">
        <v>3103</v>
      </c>
      <c r="J1394" s="24">
        <v>250</v>
      </c>
      <c r="K1394" s="371">
        <v>27.3</v>
      </c>
      <c r="L1394" s="371">
        <v>61.904761904761905</v>
      </c>
      <c r="M1394" s="371">
        <v>34.65</v>
      </c>
      <c r="N1394" s="21"/>
      <c r="O1394" s="25">
        <f t="shared" si="193"/>
        <v>41.284920634920638</v>
      </c>
      <c r="P1394" s="26">
        <f t="shared" si="194"/>
        <v>0.11468033509700178</v>
      </c>
      <c r="Q1394" s="22"/>
      <c r="R1394" s="24"/>
      <c r="S1394" s="21"/>
      <c r="T1394" s="371"/>
      <c r="U1394" s="371"/>
      <c r="V1394" s="371"/>
      <c r="W1394" s="25"/>
      <c r="X1394" s="26"/>
      <c r="Y1394" s="26"/>
      <c r="Z1394" s="428"/>
      <c r="AA1394" s="673"/>
      <c r="AB1394" s="672"/>
    </row>
    <row r="1395" spans="1:28" ht="13.15" customHeight="1" x14ac:dyDescent="0.2">
      <c r="A1395" s="265"/>
      <c r="B1395" s="405"/>
      <c r="C1395" s="448"/>
      <c r="D1395" s="266"/>
      <c r="E1395" s="266"/>
      <c r="F1395" s="182"/>
      <c r="G1395" s="24"/>
      <c r="H1395" s="241">
        <v>198</v>
      </c>
      <c r="I1395" s="22" t="s">
        <v>3499</v>
      </c>
      <c r="J1395" s="24">
        <v>250</v>
      </c>
      <c r="K1395" s="371">
        <v>0</v>
      </c>
      <c r="L1395" s="371">
        <v>0</v>
      </c>
      <c r="M1395" s="371">
        <v>3.1500000000000004</v>
      </c>
      <c r="N1395" s="21"/>
      <c r="O1395" s="25">
        <f t="shared" si="193"/>
        <v>1.05</v>
      </c>
      <c r="P1395" s="26">
        <f t="shared" si="194"/>
        <v>2.9166666666666672E-3</v>
      </c>
      <c r="Q1395" s="22"/>
      <c r="R1395" s="24"/>
      <c r="S1395" s="21"/>
      <c r="T1395" s="371"/>
      <c r="U1395" s="371"/>
      <c r="V1395" s="371"/>
      <c r="W1395" s="25"/>
      <c r="X1395" s="26"/>
      <c r="Y1395" s="26"/>
      <c r="Z1395" s="428"/>
      <c r="AA1395" s="673"/>
      <c r="AB1395" s="672"/>
    </row>
    <row r="1396" spans="1:28" ht="13.15" customHeight="1" x14ac:dyDescent="0.2">
      <c r="A1396" s="265"/>
      <c r="B1396" s="405"/>
      <c r="C1396" s="448"/>
      <c r="D1396" s="266"/>
      <c r="E1396" s="266"/>
      <c r="F1396" s="182"/>
      <c r="G1396" s="24"/>
      <c r="H1396" s="241">
        <v>198</v>
      </c>
      <c r="I1396" s="22" t="s">
        <v>606</v>
      </c>
      <c r="J1396" s="24">
        <v>250</v>
      </c>
      <c r="K1396" s="371">
        <v>0</v>
      </c>
      <c r="L1396" s="371">
        <v>0</v>
      </c>
      <c r="M1396" s="371">
        <v>0</v>
      </c>
      <c r="N1396" s="21"/>
      <c r="O1396" s="25">
        <f t="shared" si="193"/>
        <v>0</v>
      </c>
      <c r="P1396" s="26">
        <f t="shared" si="194"/>
        <v>0</v>
      </c>
      <c r="Q1396" s="22"/>
      <c r="R1396" s="24"/>
      <c r="S1396" s="21"/>
      <c r="T1396" s="371"/>
      <c r="U1396" s="371"/>
      <c r="V1396" s="371"/>
      <c r="W1396" s="25"/>
      <c r="X1396" s="26"/>
      <c r="Y1396" s="26"/>
      <c r="Z1396" s="428"/>
      <c r="AA1396" s="673"/>
      <c r="AB1396" s="672"/>
    </row>
    <row r="1397" spans="1:28" ht="13.15" customHeight="1" x14ac:dyDescent="0.2">
      <c r="A1397" s="265"/>
      <c r="B1397" s="405"/>
      <c r="C1397" s="448"/>
      <c r="D1397" s="266"/>
      <c r="E1397" s="266"/>
      <c r="F1397" s="182"/>
      <c r="G1397" s="24"/>
      <c r="H1397" s="241">
        <v>198</v>
      </c>
      <c r="I1397" s="22" t="s">
        <v>607</v>
      </c>
      <c r="J1397" s="24">
        <v>250</v>
      </c>
      <c r="K1397" s="371">
        <v>1.05</v>
      </c>
      <c r="L1397" s="371">
        <v>0</v>
      </c>
      <c r="M1397" s="371">
        <v>0</v>
      </c>
      <c r="N1397" s="21"/>
      <c r="O1397" s="25">
        <f t="shared" si="193"/>
        <v>0.35000000000000003</v>
      </c>
      <c r="P1397" s="26">
        <f t="shared" si="194"/>
        <v>9.7222222222222241E-4</v>
      </c>
      <c r="Q1397" s="22"/>
      <c r="R1397" s="24"/>
      <c r="S1397" s="21"/>
      <c r="T1397" s="371"/>
      <c r="U1397" s="371"/>
      <c r="V1397" s="371"/>
      <c r="W1397" s="25"/>
      <c r="X1397" s="26"/>
      <c r="Y1397" s="26"/>
      <c r="Z1397" s="428"/>
      <c r="AA1397" s="673"/>
      <c r="AB1397" s="672"/>
    </row>
    <row r="1398" spans="1:28" ht="13.15" customHeight="1" x14ac:dyDescent="0.2">
      <c r="A1398" s="265"/>
      <c r="B1398" s="405"/>
      <c r="C1398" s="448"/>
      <c r="D1398" s="266"/>
      <c r="E1398" s="266"/>
      <c r="F1398" s="182"/>
      <c r="G1398" s="24"/>
      <c r="H1398" s="241">
        <v>198</v>
      </c>
      <c r="I1398" s="22" t="s">
        <v>608</v>
      </c>
      <c r="J1398" s="24">
        <v>250</v>
      </c>
      <c r="K1398" s="371">
        <v>0</v>
      </c>
      <c r="L1398" s="371">
        <v>0</v>
      </c>
      <c r="M1398" s="371">
        <v>0</v>
      </c>
      <c r="N1398" s="21"/>
      <c r="O1398" s="25">
        <f t="shared" si="193"/>
        <v>0</v>
      </c>
      <c r="P1398" s="26">
        <f t="shared" si="194"/>
        <v>0</v>
      </c>
      <c r="Q1398" s="22"/>
      <c r="R1398" s="24"/>
      <c r="S1398" s="21"/>
      <c r="T1398" s="371"/>
      <c r="U1398" s="371"/>
      <c r="V1398" s="371"/>
      <c r="W1398" s="25"/>
      <c r="X1398" s="26"/>
      <c r="Y1398" s="26"/>
      <c r="Z1398" s="428"/>
      <c r="AA1398" s="673"/>
      <c r="AB1398" s="672"/>
    </row>
    <row r="1399" spans="1:28" ht="13.15" customHeight="1" x14ac:dyDescent="0.2">
      <c r="A1399" s="265"/>
      <c r="B1399" s="405"/>
      <c r="C1399" s="448"/>
      <c r="D1399" s="266"/>
      <c r="E1399" s="266"/>
      <c r="F1399" s="182"/>
      <c r="G1399" s="24"/>
      <c r="H1399" s="241">
        <v>198</v>
      </c>
      <c r="I1399" s="22" t="s">
        <v>609</v>
      </c>
      <c r="J1399" s="24">
        <v>250</v>
      </c>
      <c r="K1399" s="371">
        <v>0</v>
      </c>
      <c r="L1399" s="371">
        <v>0</v>
      </c>
      <c r="M1399" s="371">
        <v>0</v>
      </c>
      <c r="N1399" s="21"/>
      <c r="O1399" s="25">
        <f t="shared" si="193"/>
        <v>0</v>
      </c>
      <c r="P1399" s="26">
        <f t="shared" si="194"/>
        <v>0</v>
      </c>
      <c r="Q1399" s="22"/>
      <c r="R1399" s="24"/>
      <c r="S1399" s="21"/>
      <c r="T1399" s="371"/>
      <c r="U1399" s="371"/>
      <c r="V1399" s="371"/>
      <c r="W1399" s="25"/>
      <c r="X1399" s="26"/>
      <c r="Y1399" s="26"/>
      <c r="Z1399" s="428"/>
      <c r="AA1399" s="673"/>
      <c r="AB1399" s="672"/>
    </row>
    <row r="1400" spans="1:28" ht="13.15" customHeight="1" x14ac:dyDescent="0.2">
      <c r="A1400" s="265"/>
      <c r="B1400" s="405"/>
      <c r="C1400" s="448"/>
      <c r="D1400" s="266"/>
      <c r="E1400" s="266"/>
      <c r="F1400" s="182"/>
      <c r="G1400" s="24"/>
      <c r="H1400" s="241">
        <v>198</v>
      </c>
      <c r="I1400" s="22" t="s">
        <v>610</v>
      </c>
      <c r="J1400" s="24">
        <v>250</v>
      </c>
      <c r="K1400" s="371">
        <v>1.05</v>
      </c>
      <c r="L1400" s="371">
        <v>0</v>
      </c>
      <c r="M1400" s="371">
        <v>0</v>
      </c>
      <c r="N1400" s="21"/>
      <c r="O1400" s="25">
        <f t="shared" si="193"/>
        <v>0.35000000000000003</v>
      </c>
      <c r="P1400" s="26">
        <f t="shared" si="194"/>
        <v>9.7222222222222241E-4</v>
      </c>
      <c r="Q1400" s="22"/>
      <c r="R1400" s="24"/>
      <c r="S1400" s="21"/>
      <c r="T1400" s="371"/>
      <c r="U1400" s="371"/>
      <c r="V1400" s="371"/>
      <c r="W1400" s="25"/>
      <c r="X1400" s="26"/>
      <c r="Y1400" s="26"/>
      <c r="Z1400" s="428"/>
      <c r="AA1400" s="673"/>
      <c r="AB1400" s="672"/>
    </row>
    <row r="1401" spans="1:28" ht="13.15" customHeight="1" x14ac:dyDescent="0.2">
      <c r="A1401" s="265"/>
      <c r="B1401" s="405"/>
      <c r="C1401" s="448"/>
      <c r="D1401" s="266"/>
      <c r="E1401" s="266"/>
      <c r="F1401" s="182"/>
      <c r="G1401" s="24"/>
      <c r="H1401" s="241">
        <v>198</v>
      </c>
      <c r="I1401" s="22" t="s">
        <v>611</v>
      </c>
      <c r="J1401" s="24">
        <v>250</v>
      </c>
      <c r="K1401" s="371">
        <v>25.200000000000003</v>
      </c>
      <c r="L1401" s="371">
        <v>6.6666666666666661</v>
      </c>
      <c r="M1401" s="371">
        <v>30.450000000000003</v>
      </c>
      <c r="N1401" s="21"/>
      <c r="O1401" s="25">
        <f t="shared" si="193"/>
        <v>20.772222222222222</v>
      </c>
      <c r="P1401" s="26">
        <f t="shared" si="194"/>
        <v>5.7700617283950623E-2</v>
      </c>
      <c r="Q1401" s="22"/>
      <c r="R1401" s="24"/>
      <c r="S1401" s="21"/>
      <c r="T1401" s="371"/>
      <c r="U1401" s="371"/>
      <c r="V1401" s="371"/>
      <c r="W1401" s="25"/>
      <c r="X1401" s="26"/>
      <c r="Y1401" s="26"/>
      <c r="Z1401" s="428"/>
      <c r="AA1401" s="673"/>
      <c r="AB1401" s="672"/>
    </row>
    <row r="1402" spans="1:28" ht="13.9" customHeight="1" thickBot="1" x14ac:dyDescent="0.25">
      <c r="A1402" s="267"/>
      <c r="B1402" s="406"/>
      <c r="C1402" s="449"/>
      <c r="D1402" s="268"/>
      <c r="E1402" s="279"/>
      <c r="F1402" s="184"/>
      <c r="G1402" s="70"/>
      <c r="H1402" s="242">
        <v>198</v>
      </c>
      <c r="I1402" s="76" t="s">
        <v>4352</v>
      </c>
      <c r="J1402" s="70">
        <v>250</v>
      </c>
      <c r="K1402" s="559">
        <v>0</v>
      </c>
      <c r="L1402" s="559">
        <v>0</v>
      </c>
      <c r="M1402" s="559">
        <v>0</v>
      </c>
      <c r="N1402" s="72"/>
      <c r="O1402" s="73">
        <f t="shared" si="193"/>
        <v>0</v>
      </c>
      <c r="P1402" s="74">
        <f t="shared" si="194"/>
        <v>0</v>
      </c>
      <c r="Q1402" s="76"/>
      <c r="R1402" s="70"/>
      <c r="S1402" s="72"/>
      <c r="T1402" s="559"/>
      <c r="U1402" s="559"/>
      <c r="V1402" s="559"/>
      <c r="W1402" s="73"/>
      <c r="X1402" s="74"/>
      <c r="Y1402" s="74"/>
      <c r="Z1402" s="646"/>
      <c r="AA1402" s="673"/>
      <c r="AB1402" s="672"/>
    </row>
    <row r="1403" spans="1:28" s="7" customFormat="1" ht="13.9" customHeight="1" x14ac:dyDescent="0.2">
      <c r="A1403" s="260">
        <v>43045</v>
      </c>
      <c r="B1403" s="403">
        <v>0.51041666666666663</v>
      </c>
      <c r="C1403" s="454">
        <v>-3</v>
      </c>
      <c r="D1403" s="263">
        <f>(MAX(K1403:M1403))/J1403/1.44</f>
        <v>0.20052083333333334</v>
      </c>
      <c r="E1403" s="264"/>
      <c r="F1403" s="181" t="s">
        <v>569</v>
      </c>
      <c r="G1403" s="69" t="s">
        <v>3126</v>
      </c>
      <c r="H1403" s="240">
        <v>199</v>
      </c>
      <c r="I1403" s="35" t="s">
        <v>685</v>
      </c>
      <c r="J1403" s="34">
        <v>400</v>
      </c>
      <c r="K1403" s="367">
        <v>115.5</v>
      </c>
      <c r="L1403" s="367">
        <v>65.714285714285708</v>
      </c>
      <c r="M1403" s="367">
        <v>50.400000000000006</v>
      </c>
      <c r="N1403" s="36" t="s">
        <v>3887</v>
      </c>
      <c r="O1403" s="37">
        <f t="shared" si="193"/>
        <v>77.204761904761909</v>
      </c>
      <c r="P1403" s="38">
        <f t="shared" si="194"/>
        <v>0.13403604497354499</v>
      </c>
      <c r="Q1403" s="39" t="s">
        <v>983</v>
      </c>
      <c r="R1403" s="40"/>
      <c r="S1403" s="81"/>
      <c r="T1403" s="367"/>
      <c r="U1403" s="367"/>
      <c r="V1403" s="367"/>
      <c r="W1403" s="36"/>
      <c r="X1403" s="37"/>
      <c r="Y1403" s="38"/>
      <c r="Z1403" s="645"/>
      <c r="AA1403" s="671">
        <f>P1403+Y1403</f>
        <v>0.13403604497354499</v>
      </c>
      <c r="AB1403" s="671">
        <f t="shared" si="254"/>
        <v>230.34641203703703</v>
      </c>
    </row>
    <row r="1404" spans="1:28" ht="13.15" customHeight="1" x14ac:dyDescent="0.2">
      <c r="A1404" s="265"/>
      <c r="B1404" s="405"/>
      <c r="C1404" s="448"/>
      <c r="D1404" s="266"/>
      <c r="E1404" s="266"/>
      <c r="F1404" s="182"/>
      <c r="G1404" s="24"/>
      <c r="H1404" s="241">
        <v>199</v>
      </c>
      <c r="I1404" s="23" t="s">
        <v>1066</v>
      </c>
      <c r="J1404" s="24">
        <v>400</v>
      </c>
      <c r="K1404" s="371">
        <v>40.950000000000003</v>
      </c>
      <c r="L1404" s="371">
        <v>1.9047619047619047</v>
      </c>
      <c r="M1404" s="371">
        <v>1.05</v>
      </c>
      <c r="N1404" s="21"/>
      <c r="O1404" s="25">
        <f t="shared" si="193"/>
        <v>14.634920634920634</v>
      </c>
      <c r="P1404" s="26">
        <f t="shared" si="194"/>
        <v>2.5407848324514992E-2</v>
      </c>
      <c r="Q1404" s="26"/>
      <c r="R1404" s="28"/>
      <c r="S1404" s="30"/>
      <c r="T1404" s="371"/>
      <c r="U1404" s="371"/>
      <c r="V1404" s="371"/>
      <c r="W1404" s="21"/>
      <c r="X1404" s="25"/>
      <c r="Y1404" s="26"/>
      <c r="Z1404" s="428"/>
      <c r="AA1404" s="673"/>
      <c r="AB1404" s="672"/>
    </row>
    <row r="1405" spans="1:28" ht="13.15" customHeight="1" x14ac:dyDescent="0.2">
      <c r="A1405" s="265"/>
      <c r="B1405" s="405"/>
      <c r="C1405" s="448"/>
      <c r="D1405" s="266"/>
      <c r="E1405" s="266"/>
      <c r="F1405" s="186"/>
      <c r="G1405" s="121"/>
      <c r="H1405" s="244">
        <v>199</v>
      </c>
      <c r="I1405" s="128" t="s">
        <v>1067</v>
      </c>
      <c r="J1405" s="121">
        <v>400</v>
      </c>
      <c r="K1405" s="548">
        <v>10.5</v>
      </c>
      <c r="L1405" s="548">
        <v>2.8571428571428572</v>
      </c>
      <c r="M1405" s="548">
        <v>31.5</v>
      </c>
      <c r="N1405" s="123"/>
      <c r="O1405" s="25">
        <f t="shared" si="193"/>
        <v>14.952380952380954</v>
      </c>
      <c r="P1405" s="26">
        <f t="shared" si="194"/>
        <v>2.5958994708994713E-2</v>
      </c>
      <c r="Q1405" s="125"/>
      <c r="R1405" s="126"/>
      <c r="S1405" s="127"/>
      <c r="T1405" s="548"/>
      <c r="U1405" s="548"/>
      <c r="V1405" s="548"/>
      <c r="W1405" s="123"/>
      <c r="X1405" s="124"/>
      <c r="Y1405" s="125"/>
      <c r="Z1405" s="634"/>
      <c r="AA1405" s="673"/>
      <c r="AB1405" s="672"/>
    </row>
    <row r="1406" spans="1:28" ht="13.9" customHeight="1" thickBot="1" x14ac:dyDescent="0.25">
      <c r="A1406" s="267"/>
      <c r="B1406" s="406"/>
      <c r="C1406" s="449"/>
      <c r="D1406" s="268"/>
      <c r="E1406" s="269"/>
      <c r="F1406" s="184"/>
      <c r="G1406" s="70"/>
      <c r="H1406" s="242">
        <v>199</v>
      </c>
      <c r="I1406" s="108" t="s">
        <v>1068</v>
      </c>
      <c r="J1406" s="70">
        <v>400</v>
      </c>
      <c r="K1406" s="559">
        <v>48.300000000000004</v>
      </c>
      <c r="L1406" s="559">
        <v>60</v>
      </c>
      <c r="M1406" s="559">
        <v>10.5</v>
      </c>
      <c r="N1406" s="72"/>
      <c r="O1406" s="73">
        <f t="shared" si="193"/>
        <v>39.6</v>
      </c>
      <c r="P1406" s="74">
        <f t="shared" si="194"/>
        <v>6.8750000000000006E-2</v>
      </c>
      <c r="Q1406" s="74"/>
      <c r="R1406" s="75"/>
      <c r="S1406" s="78"/>
      <c r="T1406" s="559"/>
      <c r="U1406" s="559"/>
      <c r="V1406" s="559"/>
      <c r="W1406" s="72"/>
      <c r="X1406" s="73"/>
      <c r="Y1406" s="74"/>
      <c r="Z1406" s="646"/>
      <c r="AA1406" s="676"/>
      <c r="AB1406" s="674"/>
    </row>
    <row r="1407" spans="1:28" s="7" customFormat="1" ht="13.9" customHeight="1" x14ac:dyDescent="0.2">
      <c r="A1407" s="260">
        <v>43051</v>
      </c>
      <c r="B1407" s="403">
        <v>0.44444444444444442</v>
      </c>
      <c r="C1407" s="454">
        <v>-3</v>
      </c>
      <c r="D1407" s="263">
        <f>(MAX(K1407:M1407))/J1407/1.44</f>
        <v>0.14550264550264552</v>
      </c>
      <c r="E1407" s="264"/>
      <c r="F1407" s="181" t="s">
        <v>569</v>
      </c>
      <c r="G1407" s="69" t="s">
        <v>3136</v>
      </c>
      <c r="H1407" s="240">
        <v>200</v>
      </c>
      <c r="I1407" s="35" t="s">
        <v>685</v>
      </c>
      <c r="J1407" s="34">
        <v>250</v>
      </c>
      <c r="K1407" s="367">
        <v>34.65</v>
      </c>
      <c r="L1407" s="367">
        <v>52.38095238095238</v>
      </c>
      <c r="M1407" s="367">
        <v>32.550000000000004</v>
      </c>
      <c r="N1407" s="36" t="s">
        <v>3944</v>
      </c>
      <c r="O1407" s="37">
        <f t="shared" si="193"/>
        <v>39.860317460317468</v>
      </c>
      <c r="P1407" s="38">
        <f t="shared" si="194"/>
        <v>0.11072310405643743</v>
      </c>
      <c r="Q1407" s="77"/>
      <c r="R1407" s="40"/>
      <c r="S1407" s="81"/>
      <c r="T1407" s="367"/>
      <c r="U1407" s="367"/>
      <c r="V1407" s="367"/>
      <c r="W1407" s="36"/>
      <c r="X1407" s="37"/>
      <c r="Y1407" s="38"/>
      <c r="Z1407" s="645"/>
      <c r="AA1407" s="672">
        <f>P1407+Y1407</f>
        <v>0.11072310405643743</v>
      </c>
      <c r="AB1407" s="672">
        <f t="shared" si="254"/>
        <v>147.84228395061726</v>
      </c>
    </row>
    <row r="1408" spans="1:28" ht="13.15" customHeight="1" x14ac:dyDescent="0.2">
      <c r="A1408" s="265"/>
      <c r="B1408" s="405"/>
      <c r="C1408" s="448"/>
      <c r="D1408" s="266"/>
      <c r="E1408" s="266"/>
      <c r="F1408" s="182"/>
      <c r="G1408" s="24"/>
      <c r="H1408" s="241">
        <v>200</v>
      </c>
      <c r="I1408" s="22" t="s">
        <v>1630</v>
      </c>
      <c r="J1408" s="24">
        <v>250</v>
      </c>
      <c r="K1408" s="371">
        <v>0</v>
      </c>
      <c r="L1408" s="371">
        <v>0</v>
      </c>
      <c r="M1408" s="371">
        <v>0</v>
      </c>
      <c r="N1408" s="21"/>
      <c r="O1408" s="25">
        <f t="shared" ref="O1408:O1414" si="257">(K1408+L1408+M1408)/3</f>
        <v>0</v>
      </c>
      <c r="P1408" s="26">
        <f t="shared" ref="P1408:P1414" si="258">O1408/J1408/1.44</f>
        <v>0</v>
      </c>
      <c r="Q1408" s="26"/>
      <c r="R1408" s="28"/>
      <c r="S1408" s="30"/>
      <c r="T1408" s="371"/>
      <c r="U1408" s="371"/>
      <c r="V1408" s="371"/>
      <c r="W1408" s="21"/>
      <c r="X1408" s="25"/>
      <c r="Y1408" s="26"/>
      <c r="Z1408" s="428"/>
      <c r="AA1408" s="673"/>
      <c r="AB1408" s="672"/>
    </row>
    <row r="1409" spans="1:28" ht="13.15" customHeight="1" x14ac:dyDescent="0.2">
      <c r="A1409" s="265"/>
      <c r="B1409" s="405"/>
      <c r="C1409" s="448"/>
      <c r="D1409" s="266"/>
      <c r="E1409" s="266"/>
      <c r="F1409" s="182"/>
      <c r="G1409" s="24"/>
      <c r="H1409" s="241">
        <v>200</v>
      </c>
      <c r="I1409" s="22" t="s">
        <v>1371</v>
      </c>
      <c r="J1409" s="24">
        <v>250</v>
      </c>
      <c r="K1409" s="371">
        <v>0</v>
      </c>
      <c r="L1409" s="371">
        <v>0</v>
      </c>
      <c r="M1409" s="371">
        <v>0</v>
      </c>
      <c r="N1409" s="21"/>
      <c r="O1409" s="25">
        <f t="shared" si="257"/>
        <v>0</v>
      </c>
      <c r="P1409" s="26">
        <f t="shared" si="258"/>
        <v>0</v>
      </c>
      <c r="Q1409" s="26"/>
      <c r="R1409" s="28"/>
      <c r="S1409" s="30"/>
      <c r="T1409" s="371"/>
      <c r="U1409" s="371"/>
      <c r="V1409" s="371"/>
      <c r="W1409" s="21"/>
      <c r="X1409" s="25"/>
      <c r="Y1409" s="26"/>
      <c r="Z1409" s="428"/>
      <c r="AA1409" s="673"/>
      <c r="AB1409" s="672"/>
    </row>
    <row r="1410" spans="1:28" ht="13.15" customHeight="1" x14ac:dyDescent="0.2">
      <c r="A1410" s="265"/>
      <c r="B1410" s="405"/>
      <c r="C1410" s="448"/>
      <c r="D1410" s="266"/>
      <c r="E1410" s="266"/>
      <c r="F1410" s="182"/>
      <c r="G1410" s="24"/>
      <c r="H1410" s="241">
        <v>200</v>
      </c>
      <c r="I1410" s="22" t="s">
        <v>2082</v>
      </c>
      <c r="J1410" s="24">
        <v>250</v>
      </c>
      <c r="K1410" s="371">
        <v>0</v>
      </c>
      <c r="L1410" s="371">
        <v>0</v>
      </c>
      <c r="M1410" s="371">
        <v>0</v>
      </c>
      <c r="N1410" s="21"/>
      <c r="O1410" s="25">
        <f t="shared" si="257"/>
        <v>0</v>
      </c>
      <c r="P1410" s="26">
        <f t="shared" si="258"/>
        <v>0</v>
      </c>
      <c r="Q1410" s="26"/>
      <c r="R1410" s="28"/>
      <c r="S1410" s="30"/>
      <c r="T1410" s="371"/>
      <c r="U1410" s="371"/>
      <c r="V1410" s="371"/>
      <c r="W1410" s="21"/>
      <c r="X1410" s="25"/>
      <c r="Y1410" s="26"/>
      <c r="Z1410" s="428"/>
      <c r="AA1410" s="673"/>
      <c r="AB1410" s="672"/>
    </row>
    <row r="1411" spans="1:28" ht="13.15" customHeight="1" x14ac:dyDescent="0.2">
      <c r="A1411" s="265"/>
      <c r="B1411" s="405"/>
      <c r="C1411" s="448"/>
      <c r="D1411" s="266"/>
      <c r="E1411" s="266"/>
      <c r="F1411" s="182"/>
      <c r="G1411" s="24"/>
      <c r="H1411" s="241">
        <v>200</v>
      </c>
      <c r="I1411" s="22" t="s">
        <v>1372</v>
      </c>
      <c r="J1411" s="24">
        <v>250</v>
      </c>
      <c r="K1411" s="371">
        <v>0</v>
      </c>
      <c r="L1411" s="371">
        <v>0</v>
      </c>
      <c r="M1411" s="371">
        <v>0</v>
      </c>
      <c r="N1411" s="21"/>
      <c r="O1411" s="25">
        <f t="shared" si="257"/>
        <v>0</v>
      </c>
      <c r="P1411" s="26">
        <f t="shared" si="258"/>
        <v>0</v>
      </c>
      <c r="Q1411" s="26"/>
      <c r="R1411" s="28"/>
      <c r="S1411" s="30"/>
      <c r="T1411" s="371"/>
      <c r="U1411" s="371"/>
      <c r="V1411" s="371"/>
      <c r="W1411" s="21"/>
      <c r="X1411" s="25"/>
      <c r="Y1411" s="26"/>
      <c r="Z1411" s="428"/>
      <c r="AA1411" s="673"/>
      <c r="AB1411" s="672"/>
    </row>
    <row r="1412" spans="1:28" ht="13.15" customHeight="1" x14ac:dyDescent="0.2">
      <c r="A1412" s="265"/>
      <c r="B1412" s="405"/>
      <c r="C1412" s="448"/>
      <c r="D1412" s="266"/>
      <c r="E1412" s="266"/>
      <c r="F1412" s="182"/>
      <c r="G1412" s="24"/>
      <c r="H1412" s="241">
        <v>200</v>
      </c>
      <c r="I1412" s="22" t="s">
        <v>1373</v>
      </c>
      <c r="J1412" s="24">
        <v>250</v>
      </c>
      <c r="K1412" s="371">
        <v>0</v>
      </c>
      <c r="L1412" s="371">
        <v>0</v>
      </c>
      <c r="M1412" s="371">
        <v>0</v>
      </c>
      <c r="N1412" s="21"/>
      <c r="O1412" s="25">
        <f t="shared" si="257"/>
        <v>0</v>
      </c>
      <c r="P1412" s="26">
        <f t="shared" si="258"/>
        <v>0</v>
      </c>
      <c r="Q1412" s="26"/>
      <c r="R1412" s="28"/>
      <c r="S1412" s="30"/>
      <c r="T1412" s="371"/>
      <c r="U1412" s="371"/>
      <c r="V1412" s="371"/>
      <c r="W1412" s="21"/>
      <c r="X1412" s="25"/>
      <c r="Y1412" s="26"/>
      <c r="Z1412" s="428"/>
      <c r="AA1412" s="673"/>
      <c r="AB1412" s="672"/>
    </row>
    <row r="1413" spans="1:28" ht="13.15" customHeight="1" x14ac:dyDescent="0.2">
      <c r="A1413" s="265"/>
      <c r="B1413" s="405"/>
      <c r="C1413" s="448"/>
      <c r="D1413" s="266"/>
      <c r="E1413" s="266"/>
      <c r="F1413" s="182"/>
      <c r="G1413" s="24"/>
      <c r="H1413" s="241">
        <v>200</v>
      </c>
      <c r="I1413" s="22" t="s">
        <v>1374</v>
      </c>
      <c r="J1413" s="24">
        <v>250</v>
      </c>
      <c r="K1413" s="371">
        <v>0</v>
      </c>
      <c r="L1413" s="371">
        <v>0</v>
      </c>
      <c r="M1413" s="371">
        <v>0</v>
      </c>
      <c r="N1413" s="21"/>
      <c r="O1413" s="25">
        <f t="shared" si="257"/>
        <v>0</v>
      </c>
      <c r="P1413" s="26">
        <f t="shared" si="258"/>
        <v>0</v>
      </c>
      <c r="Q1413" s="26"/>
      <c r="R1413" s="28"/>
      <c r="S1413" s="30"/>
      <c r="T1413" s="371"/>
      <c r="U1413" s="371"/>
      <c r="V1413" s="371"/>
      <c r="W1413" s="21"/>
      <c r="X1413" s="25"/>
      <c r="Y1413" s="26"/>
      <c r="Z1413" s="428"/>
      <c r="AA1413" s="673"/>
      <c r="AB1413" s="672"/>
    </row>
    <row r="1414" spans="1:28" ht="13.9" customHeight="1" thickBot="1" x14ac:dyDescent="0.25">
      <c r="A1414" s="267"/>
      <c r="B1414" s="406"/>
      <c r="C1414" s="449"/>
      <c r="D1414" s="268"/>
      <c r="E1414" s="269"/>
      <c r="F1414" s="184"/>
      <c r="G1414" s="70"/>
      <c r="H1414" s="242">
        <v>200</v>
      </c>
      <c r="I1414" s="76" t="s">
        <v>148</v>
      </c>
      <c r="J1414" s="70">
        <v>250</v>
      </c>
      <c r="K1414" s="559">
        <v>0</v>
      </c>
      <c r="L1414" s="559">
        <v>0</v>
      </c>
      <c r="M1414" s="559">
        <v>0</v>
      </c>
      <c r="N1414" s="72"/>
      <c r="O1414" s="73">
        <f t="shared" si="257"/>
        <v>0</v>
      </c>
      <c r="P1414" s="74">
        <f t="shared" si="258"/>
        <v>0</v>
      </c>
      <c r="Q1414" s="74"/>
      <c r="R1414" s="75"/>
      <c r="S1414" s="78"/>
      <c r="T1414" s="559"/>
      <c r="U1414" s="559"/>
      <c r="V1414" s="559"/>
      <c r="W1414" s="72"/>
      <c r="X1414" s="73"/>
      <c r="Y1414" s="74"/>
      <c r="Z1414" s="646"/>
      <c r="AA1414" s="673"/>
      <c r="AB1414" s="672"/>
    </row>
    <row r="1415" spans="1:28" s="7" customFormat="1" ht="13.9" customHeight="1" x14ac:dyDescent="0.2">
      <c r="A1415" s="260">
        <v>43046</v>
      </c>
      <c r="B1415" s="403">
        <v>0.80902777777777779</v>
      </c>
      <c r="C1415" s="454">
        <v>0</v>
      </c>
      <c r="D1415" s="263">
        <f>(MAX(K1415:M1415))/J1415/1.44</f>
        <v>0.52208333333333334</v>
      </c>
      <c r="E1415" s="264"/>
      <c r="F1415" s="181" t="s">
        <v>569</v>
      </c>
      <c r="G1415" s="69" t="s">
        <v>3126</v>
      </c>
      <c r="H1415" s="240">
        <v>201</v>
      </c>
      <c r="I1415" s="35" t="s">
        <v>685</v>
      </c>
      <c r="J1415" s="34">
        <v>250</v>
      </c>
      <c r="K1415" s="367">
        <v>187.95000000000002</v>
      </c>
      <c r="L1415" s="367">
        <v>126.66666666666666</v>
      </c>
      <c r="M1415" s="367">
        <v>181.65</v>
      </c>
      <c r="N1415" s="36" t="s">
        <v>4353</v>
      </c>
      <c r="O1415" s="37">
        <f t="shared" si="193"/>
        <v>165.42222222222222</v>
      </c>
      <c r="P1415" s="38">
        <f t="shared" si="194"/>
        <v>0.45950617283950618</v>
      </c>
      <c r="Q1415" s="39" t="s">
        <v>492</v>
      </c>
      <c r="R1415" s="40"/>
      <c r="S1415" s="81"/>
      <c r="T1415" s="367"/>
      <c r="U1415" s="367"/>
      <c r="V1415" s="367"/>
      <c r="W1415" s="36"/>
      <c r="X1415" s="37"/>
      <c r="Y1415" s="38"/>
      <c r="Z1415" s="645"/>
      <c r="AA1415" s="671">
        <f>P1415+Y1415</f>
        <v>0.45950617283950618</v>
      </c>
      <c r="AB1415" s="671">
        <f t="shared" si="254"/>
        <v>89.857098765432085</v>
      </c>
    </row>
    <row r="1416" spans="1:28" ht="13.15" customHeight="1" x14ac:dyDescent="0.2">
      <c r="A1416" s="265"/>
      <c r="B1416" s="405"/>
      <c r="C1416" s="448"/>
      <c r="D1416" s="266"/>
      <c r="E1416" s="266"/>
      <c r="F1416" s="182"/>
      <c r="G1416" s="24"/>
      <c r="H1416" s="241">
        <v>201</v>
      </c>
      <c r="I1416" s="22" t="s">
        <v>712</v>
      </c>
      <c r="J1416" s="24">
        <v>250</v>
      </c>
      <c r="K1416" s="371">
        <v>16.8</v>
      </c>
      <c r="L1416" s="371">
        <v>1.9047619047619047</v>
      </c>
      <c r="M1416" s="371">
        <v>1.05</v>
      </c>
      <c r="N1416" s="21"/>
      <c r="O1416" s="25">
        <f t="shared" si="193"/>
        <v>6.5849206349206355</v>
      </c>
      <c r="P1416" s="26">
        <f t="shared" si="194"/>
        <v>1.8291446208112877E-2</v>
      </c>
      <c r="Q1416" s="26"/>
      <c r="R1416" s="28"/>
      <c r="S1416" s="30"/>
      <c r="T1416" s="371"/>
      <c r="U1416" s="371"/>
      <c r="V1416" s="371"/>
      <c r="W1416" s="21"/>
      <c r="X1416" s="25"/>
      <c r="Y1416" s="26"/>
      <c r="Z1416" s="428"/>
      <c r="AA1416" s="673"/>
      <c r="AB1416" s="672"/>
    </row>
    <row r="1417" spans="1:28" ht="13.15" customHeight="1" x14ac:dyDescent="0.2">
      <c r="A1417" s="265"/>
      <c r="B1417" s="405"/>
      <c r="C1417" s="448"/>
      <c r="D1417" s="266"/>
      <c r="E1417" s="266"/>
      <c r="F1417" s="182"/>
      <c r="G1417" s="24"/>
      <c r="H1417" s="241">
        <v>201</v>
      </c>
      <c r="I1417" s="23" t="s">
        <v>1384</v>
      </c>
      <c r="J1417" s="24">
        <v>250</v>
      </c>
      <c r="K1417" s="371">
        <v>0</v>
      </c>
      <c r="L1417" s="371">
        <v>0</v>
      </c>
      <c r="M1417" s="371">
        <v>1.05</v>
      </c>
      <c r="N1417" s="21"/>
      <c r="O1417" s="25">
        <f t="shared" si="193"/>
        <v>0.35000000000000003</v>
      </c>
      <c r="P1417" s="26">
        <f t="shared" si="194"/>
        <v>9.7222222222222241E-4</v>
      </c>
      <c r="Q1417" s="26"/>
      <c r="R1417" s="28"/>
      <c r="S1417" s="30"/>
      <c r="T1417" s="371"/>
      <c r="U1417" s="371"/>
      <c r="V1417" s="371"/>
      <c r="W1417" s="21"/>
      <c r="X1417" s="25"/>
      <c r="Y1417" s="26"/>
      <c r="Z1417" s="428"/>
      <c r="AA1417" s="673"/>
      <c r="AB1417" s="672"/>
    </row>
    <row r="1418" spans="1:28" ht="13.15" customHeight="1" x14ac:dyDescent="0.2">
      <c r="A1418" s="265"/>
      <c r="B1418" s="405"/>
      <c r="C1418" s="448"/>
      <c r="D1418" s="266"/>
      <c r="E1418" s="266"/>
      <c r="F1418" s="182"/>
      <c r="G1418" s="24"/>
      <c r="H1418" s="241">
        <v>201</v>
      </c>
      <c r="I1418" s="23" t="s">
        <v>2565</v>
      </c>
      <c r="J1418" s="24">
        <v>250</v>
      </c>
      <c r="K1418" s="371">
        <v>29.400000000000002</v>
      </c>
      <c r="L1418" s="371">
        <v>32.38095238095238</v>
      </c>
      <c r="M1418" s="371">
        <v>18.900000000000002</v>
      </c>
      <c r="N1418" s="21"/>
      <c r="O1418" s="25">
        <f t="shared" si="193"/>
        <v>26.893650793650796</v>
      </c>
      <c r="P1418" s="26">
        <f t="shared" si="194"/>
        <v>7.470458553791888E-2</v>
      </c>
      <c r="Q1418" s="26"/>
      <c r="R1418" s="28"/>
      <c r="S1418" s="30"/>
      <c r="T1418" s="371"/>
      <c r="U1418" s="371"/>
      <c r="V1418" s="371"/>
      <c r="W1418" s="21"/>
      <c r="X1418" s="25"/>
      <c r="Y1418" s="26"/>
      <c r="Z1418" s="428"/>
      <c r="AA1418" s="673"/>
      <c r="AB1418" s="672"/>
    </row>
    <row r="1419" spans="1:28" ht="13.15" customHeight="1" x14ac:dyDescent="0.2">
      <c r="A1419" s="265"/>
      <c r="B1419" s="405"/>
      <c r="C1419" s="448"/>
      <c r="D1419" s="266"/>
      <c r="E1419" s="266"/>
      <c r="F1419" s="182"/>
      <c r="G1419" s="24"/>
      <c r="H1419" s="241">
        <v>201</v>
      </c>
      <c r="I1419" s="22" t="s">
        <v>1331</v>
      </c>
      <c r="J1419" s="24">
        <v>250</v>
      </c>
      <c r="K1419" s="371">
        <v>14.700000000000001</v>
      </c>
      <c r="L1419" s="371">
        <v>11.428571428571429</v>
      </c>
      <c r="M1419" s="371">
        <v>21</v>
      </c>
      <c r="N1419" s="21"/>
      <c r="O1419" s="25">
        <f t="shared" si="193"/>
        <v>15.709523809523811</v>
      </c>
      <c r="P1419" s="26">
        <f t="shared" si="194"/>
        <v>4.3637566137566149E-2</v>
      </c>
      <c r="Q1419" s="26"/>
      <c r="R1419" s="28"/>
      <c r="S1419" s="30"/>
      <c r="T1419" s="371"/>
      <c r="U1419" s="371"/>
      <c r="V1419" s="371"/>
      <c r="W1419" s="21"/>
      <c r="X1419" s="25"/>
      <c r="Y1419" s="26"/>
      <c r="Z1419" s="428"/>
      <c r="AA1419" s="673"/>
      <c r="AB1419" s="672"/>
    </row>
    <row r="1420" spans="1:28" ht="13.15" customHeight="1" x14ac:dyDescent="0.2">
      <c r="A1420" s="265"/>
      <c r="B1420" s="405"/>
      <c r="C1420" s="448"/>
      <c r="D1420" s="266"/>
      <c r="E1420" s="266"/>
      <c r="F1420" s="182"/>
      <c r="G1420" s="24"/>
      <c r="H1420" s="241">
        <v>201</v>
      </c>
      <c r="I1420" s="22" t="s">
        <v>2563</v>
      </c>
      <c r="J1420" s="24">
        <v>250</v>
      </c>
      <c r="K1420" s="371">
        <v>23.1</v>
      </c>
      <c r="L1420" s="371">
        <v>0</v>
      </c>
      <c r="M1420" s="371">
        <v>0</v>
      </c>
      <c r="N1420" s="21"/>
      <c r="O1420" s="25">
        <f>(K1420+L1420+M1420)/3</f>
        <v>7.7</v>
      </c>
      <c r="P1420" s="26">
        <f>O1420/J1420/1.44</f>
        <v>2.1388888888888891E-2</v>
      </c>
      <c r="Q1420" s="26"/>
      <c r="R1420" s="28"/>
      <c r="S1420" s="30"/>
      <c r="T1420" s="371"/>
      <c r="U1420" s="371"/>
      <c r="V1420" s="371"/>
      <c r="W1420" s="21"/>
      <c r="X1420" s="25"/>
      <c r="Y1420" s="26"/>
      <c r="Z1420" s="428"/>
      <c r="AA1420" s="673"/>
      <c r="AB1420" s="672"/>
    </row>
    <row r="1421" spans="1:28" ht="13.15" customHeight="1" x14ac:dyDescent="0.2">
      <c r="A1421" s="265"/>
      <c r="B1421" s="405"/>
      <c r="C1421" s="448"/>
      <c r="D1421" s="266"/>
      <c r="E1421" s="266"/>
      <c r="F1421" s="182"/>
      <c r="G1421" s="24"/>
      <c r="H1421" s="241">
        <v>201</v>
      </c>
      <c r="I1421" s="22" t="s">
        <v>2564</v>
      </c>
      <c r="J1421" s="24">
        <v>250</v>
      </c>
      <c r="K1421" s="371">
        <v>0</v>
      </c>
      <c r="L1421" s="371">
        <v>6.6666666666666661</v>
      </c>
      <c r="M1421" s="371">
        <v>0</v>
      </c>
      <c r="N1421" s="21"/>
      <c r="O1421" s="25">
        <f>(K1421+L1421+M1421)/3</f>
        <v>2.2222222222222219</v>
      </c>
      <c r="P1421" s="26">
        <f>O1421/J1421/1.44</f>
        <v>6.1728395061728383E-3</v>
      </c>
      <c r="Q1421" s="26"/>
      <c r="R1421" s="28"/>
      <c r="S1421" s="30"/>
      <c r="T1421" s="371"/>
      <c r="U1421" s="371"/>
      <c r="V1421" s="371"/>
      <c r="W1421" s="21"/>
      <c r="X1421" s="25"/>
      <c r="Y1421" s="26"/>
      <c r="Z1421" s="428"/>
      <c r="AA1421" s="673"/>
      <c r="AB1421" s="672"/>
    </row>
    <row r="1422" spans="1:28" ht="13.15" customHeight="1" x14ac:dyDescent="0.2">
      <c r="A1422" s="265"/>
      <c r="B1422" s="405"/>
      <c r="C1422" s="448"/>
      <c r="D1422" s="266"/>
      <c r="E1422" s="266"/>
      <c r="F1422" s="182"/>
      <c r="G1422" s="24"/>
      <c r="H1422" s="241">
        <v>201</v>
      </c>
      <c r="I1422" s="22" t="s">
        <v>3517</v>
      </c>
      <c r="J1422" s="24">
        <v>250</v>
      </c>
      <c r="K1422" s="371">
        <v>133.35</v>
      </c>
      <c r="L1422" s="371">
        <v>77.142857142857139</v>
      </c>
      <c r="M1422" s="371">
        <v>100.80000000000001</v>
      </c>
      <c r="N1422" s="21"/>
      <c r="O1422" s="25">
        <f t="shared" si="193"/>
        <v>103.76428571428572</v>
      </c>
      <c r="P1422" s="26">
        <f t="shared" si="194"/>
        <v>0.28823412698412704</v>
      </c>
      <c r="Q1422" s="26"/>
      <c r="R1422" s="28"/>
      <c r="S1422" s="30"/>
      <c r="T1422" s="371"/>
      <c r="U1422" s="371"/>
      <c r="V1422" s="371"/>
      <c r="W1422" s="21"/>
      <c r="X1422" s="25"/>
      <c r="Y1422" s="26"/>
      <c r="Z1422" s="428"/>
      <c r="AA1422" s="673"/>
      <c r="AB1422" s="672"/>
    </row>
    <row r="1423" spans="1:28" ht="13.9" customHeight="1" thickBot="1" x14ac:dyDescent="0.25">
      <c r="A1423" s="267"/>
      <c r="B1423" s="406"/>
      <c r="C1423" s="449"/>
      <c r="D1423" s="268"/>
      <c r="E1423" s="269"/>
      <c r="F1423" s="184"/>
      <c r="G1423" s="70"/>
      <c r="H1423" s="242">
        <v>201</v>
      </c>
      <c r="I1423" s="76" t="s">
        <v>1039</v>
      </c>
      <c r="J1423" s="70">
        <v>250</v>
      </c>
      <c r="K1423" s="559">
        <v>19.95</v>
      </c>
      <c r="L1423" s="559">
        <v>0</v>
      </c>
      <c r="M1423" s="559">
        <v>14.700000000000001</v>
      </c>
      <c r="N1423" s="72"/>
      <c r="O1423" s="73">
        <f>(K1423+L1423+M1423)/3</f>
        <v>11.549999999999999</v>
      </c>
      <c r="P1423" s="74">
        <f>O1423/J1423/1.44</f>
        <v>3.2083333333333332E-2</v>
      </c>
      <c r="Q1423" s="74"/>
      <c r="R1423" s="75"/>
      <c r="S1423" s="78"/>
      <c r="T1423" s="559"/>
      <c r="U1423" s="559"/>
      <c r="V1423" s="559"/>
      <c r="W1423" s="72"/>
      <c r="X1423" s="73"/>
      <c r="Y1423" s="74"/>
      <c r="Z1423" s="646"/>
      <c r="AA1423" s="676"/>
      <c r="AB1423" s="674"/>
    </row>
    <row r="1424" spans="1:28" s="7" customFormat="1" ht="13.9" customHeight="1" x14ac:dyDescent="0.2">
      <c r="A1424" s="260">
        <v>43045</v>
      </c>
      <c r="B1424" s="403">
        <v>0.4861111111111111</v>
      </c>
      <c r="C1424" s="454">
        <v>-3</v>
      </c>
      <c r="D1424" s="263">
        <f>(MAX(K1424:M1424))/J1424/1.44</f>
        <v>0.13671875</v>
      </c>
      <c r="E1424" s="264"/>
      <c r="F1424" s="181" t="s">
        <v>569</v>
      </c>
      <c r="G1424" s="69" t="s">
        <v>3126</v>
      </c>
      <c r="H1424" s="240">
        <v>202</v>
      </c>
      <c r="I1424" s="35" t="s">
        <v>685</v>
      </c>
      <c r="J1424" s="34">
        <v>400</v>
      </c>
      <c r="K1424" s="367">
        <v>60.900000000000006</v>
      </c>
      <c r="L1424" s="367">
        <v>58.095238095238095</v>
      </c>
      <c r="M1424" s="367">
        <v>78.75</v>
      </c>
      <c r="N1424" s="36" t="s">
        <v>3891</v>
      </c>
      <c r="O1424" s="37">
        <f t="shared" si="193"/>
        <v>65.915079365079364</v>
      </c>
      <c r="P1424" s="38">
        <f t="shared" si="194"/>
        <v>0.11443590167548501</v>
      </c>
      <c r="Q1424" s="39" t="s">
        <v>495</v>
      </c>
      <c r="R1424" s="40"/>
      <c r="S1424" s="81"/>
      <c r="T1424" s="367"/>
      <c r="U1424" s="367"/>
      <c r="V1424" s="367"/>
      <c r="W1424" s="36"/>
      <c r="X1424" s="37"/>
      <c r="Y1424" s="38"/>
      <c r="Z1424" s="645"/>
      <c r="AA1424" s="672">
        <f>P1424+Y1424</f>
        <v>0.11443590167548501</v>
      </c>
      <c r="AB1424" s="672">
        <f t="shared" ref="AB1424:AB1475" si="259">IF(AA1424 &gt;1,0,(((J1424+S1424)*0.95)-((J1424+S1424)*0.95)*AA1424)*0.7)</f>
        <v>235.56005015432098</v>
      </c>
    </row>
    <row r="1425" spans="1:28" ht="13.9" customHeight="1" x14ac:dyDescent="0.2">
      <c r="A1425" s="265"/>
      <c r="B1425" s="405"/>
      <c r="C1425" s="448"/>
      <c r="D1425" s="266"/>
      <c r="E1425" s="266"/>
      <c r="F1425" s="182"/>
      <c r="G1425" s="24"/>
      <c r="H1425" s="241">
        <v>202</v>
      </c>
      <c r="I1425" s="23" t="s">
        <v>4356</v>
      </c>
      <c r="J1425" s="24">
        <v>400</v>
      </c>
      <c r="K1425" s="371">
        <v>33.6</v>
      </c>
      <c r="L1425" s="371">
        <v>36.19047619047619</v>
      </c>
      <c r="M1425" s="371">
        <v>31.5</v>
      </c>
      <c r="N1425" s="21"/>
      <c r="O1425" s="25">
        <f t="shared" si="193"/>
        <v>33.763492063492066</v>
      </c>
      <c r="P1425" s="26">
        <f t="shared" si="194"/>
        <v>5.8617173721340399E-2</v>
      </c>
      <c r="Q1425" s="26"/>
      <c r="R1425" s="28"/>
      <c r="S1425" s="30"/>
      <c r="T1425" s="371"/>
      <c r="U1425" s="371"/>
      <c r="V1425" s="371"/>
      <c r="W1425" s="21"/>
      <c r="X1425" s="25"/>
      <c r="Y1425" s="26"/>
      <c r="Z1425" s="428"/>
      <c r="AA1425" s="673"/>
      <c r="AB1425" s="672"/>
    </row>
    <row r="1426" spans="1:28" ht="13.9" customHeight="1" x14ac:dyDescent="0.2">
      <c r="A1426" s="265"/>
      <c r="B1426" s="405"/>
      <c r="C1426" s="448"/>
      <c r="D1426" s="266"/>
      <c r="E1426" s="266"/>
      <c r="F1426" s="182"/>
      <c r="G1426" s="24"/>
      <c r="H1426" s="241">
        <v>202</v>
      </c>
      <c r="I1426" s="23" t="s">
        <v>4354</v>
      </c>
      <c r="J1426" s="24">
        <v>400</v>
      </c>
      <c r="K1426" s="371">
        <v>13.65</v>
      </c>
      <c r="L1426" s="371">
        <v>14.285714285714285</v>
      </c>
      <c r="M1426" s="371">
        <v>19.95</v>
      </c>
      <c r="N1426" s="21"/>
      <c r="O1426" s="25">
        <f t="shared" si="193"/>
        <v>15.961904761904762</v>
      </c>
      <c r="P1426" s="26">
        <f t="shared" si="194"/>
        <v>2.7711640211640215E-2</v>
      </c>
      <c r="Q1426" s="26"/>
      <c r="R1426" s="28"/>
      <c r="S1426" s="30"/>
      <c r="T1426" s="371"/>
      <c r="U1426" s="371"/>
      <c r="V1426" s="371"/>
      <c r="W1426" s="21"/>
      <c r="X1426" s="25"/>
      <c r="Y1426" s="26"/>
      <c r="Z1426" s="428"/>
      <c r="AA1426" s="673"/>
      <c r="AB1426" s="672"/>
    </row>
    <row r="1427" spans="1:28" ht="13.9" customHeight="1" x14ac:dyDescent="0.2">
      <c r="A1427" s="265"/>
      <c r="B1427" s="405"/>
      <c r="C1427" s="448"/>
      <c r="D1427" s="266"/>
      <c r="E1427" s="266"/>
      <c r="F1427" s="182"/>
      <c r="G1427" s="24"/>
      <c r="H1427" s="241">
        <v>202</v>
      </c>
      <c r="I1427" s="23" t="s">
        <v>4355</v>
      </c>
      <c r="J1427" s="24">
        <v>400</v>
      </c>
      <c r="K1427" s="371">
        <v>1.05</v>
      </c>
      <c r="L1427" s="371">
        <v>5.7142857142857144</v>
      </c>
      <c r="M1427" s="371">
        <v>9.4500000000000011</v>
      </c>
      <c r="N1427" s="21"/>
      <c r="O1427" s="25">
        <f t="shared" si="193"/>
        <v>5.4047619047619051</v>
      </c>
      <c r="P1427" s="26">
        <f t="shared" si="194"/>
        <v>9.3832671957671965E-3</v>
      </c>
      <c r="Q1427" s="26"/>
      <c r="R1427" s="28"/>
      <c r="S1427" s="30"/>
      <c r="T1427" s="371"/>
      <c r="U1427" s="371"/>
      <c r="V1427" s="371"/>
      <c r="W1427" s="21"/>
      <c r="X1427" s="25"/>
      <c r="Y1427" s="26"/>
      <c r="Z1427" s="428"/>
      <c r="AA1427" s="673"/>
      <c r="AB1427" s="672"/>
    </row>
    <row r="1428" spans="1:28" ht="13.9" customHeight="1" x14ac:dyDescent="0.2">
      <c r="A1428" s="265"/>
      <c r="B1428" s="405"/>
      <c r="C1428" s="448"/>
      <c r="D1428" s="266"/>
      <c r="E1428" s="266"/>
      <c r="F1428" s="182"/>
      <c r="G1428" s="24"/>
      <c r="H1428" s="241">
        <v>202</v>
      </c>
      <c r="I1428" s="23" t="s">
        <v>499</v>
      </c>
      <c r="J1428" s="24">
        <v>400</v>
      </c>
      <c r="K1428" s="371">
        <v>0</v>
      </c>
      <c r="L1428" s="371">
        <v>0</v>
      </c>
      <c r="M1428" s="371">
        <v>0</v>
      </c>
      <c r="N1428" s="21"/>
      <c r="O1428" s="25">
        <f t="shared" si="193"/>
        <v>0</v>
      </c>
      <c r="P1428" s="26">
        <f t="shared" si="194"/>
        <v>0</v>
      </c>
      <c r="Q1428" s="26"/>
      <c r="R1428" s="28"/>
      <c r="S1428" s="30"/>
      <c r="T1428" s="371"/>
      <c r="U1428" s="371"/>
      <c r="V1428" s="371"/>
      <c r="W1428" s="21"/>
      <c r="X1428" s="25"/>
      <c r="Y1428" s="26"/>
      <c r="Z1428" s="428"/>
      <c r="AA1428" s="673"/>
      <c r="AB1428" s="672"/>
    </row>
    <row r="1429" spans="1:28" ht="13.9" customHeight="1" x14ac:dyDescent="0.2">
      <c r="A1429" s="265"/>
      <c r="B1429" s="405"/>
      <c r="C1429" s="448"/>
      <c r="D1429" s="266"/>
      <c r="E1429" s="266"/>
      <c r="F1429" s="182"/>
      <c r="G1429" s="24"/>
      <c r="H1429" s="241">
        <v>202</v>
      </c>
      <c r="I1429" s="22" t="s">
        <v>500</v>
      </c>
      <c r="J1429" s="24">
        <v>400</v>
      </c>
      <c r="K1429" s="371">
        <v>0</v>
      </c>
      <c r="L1429" s="371">
        <v>0</v>
      </c>
      <c r="M1429" s="371">
        <v>0</v>
      </c>
      <c r="N1429" s="21"/>
      <c r="O1429" s="25">
        <f>(K1429+L1429+M1429)/3</f>
        <v>0</v>
      </c>
      <c r="P1429" s="26">
        <f>O1429/J1429/1.44</f>
        <v>0</v>
      </c>
      <c r="Q1429" s="26"/>
      <c r="R1429" s="28"/>
      <c r="S1429" s="30"/>
      <c r="T1429" s="371"/>
      <c r="U1429" s="371"/>
      <c r="V1429" s="371"/>
      <c r="W1429" s="21"/>
      <c r="X1429" s="25"/>
      <c r="Y1429" s="26"/>
      <c r="Z1429" s="428"/>
      <c r="AA1429" s="673"/>
      <c r="AB1429" s="672"/>
    </row>
    <row r="1430" spans="1:28" ht="13.9" customHeight="1" x14ac:dyDescent="0.2">
      <c r="A1430" s="265"/>
      <c r="B1430" s="405"/>
      <c r="C1430" s="448"/>
      <c r="D1430" s="266"/>
      <c r="E1430" s="266"/>
      <c r="F1430" s="182"/>
      <c r="G1430" s="24"/>
      <c r="H1430" s="241">
        <v>202</v>
      </c>
      <c r="I1430" s="22" t="s">
        <v>3275</v>
      </c>
      <c r="J1430" s="24">
        <v>400</v>
      </c>
      <c r="K1430" s="371">
        <v>0</v>
      </c>
      <c r="L1430" s="371">
        <v>0</v>
      </c>
      <c r="M1430" s="371">
        <v>0</v>
      </c>
      <c r="N1430" s="21"/>
      <c r="O1430" s="25">
        <f>(K1430+L1430+M1430)/3</f>
        <v>0</v>
      </c>
      <c r="P1430" s="26">
        <f>O1430/J1430/1.44</f>
        <v>0</v>
      </c>
      <c r="Q1430" s="26"/>
      <c r="R1430" s="28"/>
      <c r="S1430" s="30"/>
      <c r="T1430" s="371"/>
      <c r="U1430" s="371"/>
      <c r="V1430" s="371"/>
      <c r="W1430" s="21"/>
      <c r="X1430" s="25"/>
      <c r="Y1430" s="26"/>
      <c r="Z1430" s="428"/>
      <c r="AA1430" s="673"/>
      <c r="AB1430" s="672"/>
    </row>
    <row r="1431" spans="1:28" ht="13.9" customHeight="1" thickBot="1" x14ac:dyDescent="0.25">
      <c r="A1431" s="267"/>
      <c r="B1431" s="406"/>
      <c r="C1431" s="449"/>
      <c r="D1431" s="268"/>
      <c r="E1431" s="269"/>
      <c r="F1431" s="184"/>
      <c r="G1431" s="70"/>
      <c r="H1431" s="242">
        <v>202</v>
      </c>
      <c r="I1431" s="76" t="s">
        <v>869</v>
      </c>
      <c r="J1431" s="70">
        <v>400</v>
      </c>
      <c r="K1431" s="559">
        <v>0</v>
      </c>
      <c r="L1431" s="559">
        <v>0</v>
      </c>
      <c r="M1431" s="559">
        <v>0</v>
      </c>
      <c r="N1431" s="72"/>
      <c r="O1431" s="73">
        <f>(K1431+L1431+M1431)/3</f>
        <v>0</v>
      </c>
      <c r="P1431" s="74">
        <f>O1431/J1431/1.44</f>
        <v>0</v>
      </c>
      <c r="Q1431" s="74"/>
      <c r="R1431" s="75"/>
      <c r="S1431" s="78"/>
      <c r="T1431" s="559"/>
      <c r="U1431" s="559"/>
      <c r="V1431" s="559"/>
      <c r="W1431" s="72"/>
      <c r="X1431" s="73"/>
      <c r="Y1431" s="74"/>
      <c r="Z1431" s="646"/>
      <c r="AA1431" s="673"/>
      <c r="AB1431" s="672"/>
    </row>
    <row r="1432" spans="1:28" s="7" customFormat="1" ht="14.45" customHeight="1" x14ac:dyDescent="0.2">
      <c r="A1432" s="260">
        <v>43045</v>
      </c>
      <c r="B1432" s="403">
        <v>0.5</v>
      </c>
      <c r="C1432" s="454">
        <v>-3</v>
      </c>
      <c r="D1432" s="291">
        <f>(MAX(K1432:M1432))/J1432/1.44</f>
        <v>2.9166666666666671E-2</v>
      </c>
      <c r="E1432" s="272"/>
      <c r="F1432" s="193" t="s">
        <v>569</v>
      </c>
      <c r="G1432" s="114" t="s">
        <v>3126</v>
      </c>
      <c r="H1432" s="243">
        <v>203</v>
      </c>
      <c r="I1432" s="113" t="s">
        <v>685</v>
      </c>
      <c r="J1432" s="115">
        <v>250</v>
      </c>
      <c r="K1432" s="565">
        <v>9.4500000000000011</v>
      </c>
      <c r="L1432" s="565">
        <v>10.476190476190476</v>
      </c>
      <c r="M1432" s="565">
        <v>10.5</v>
      </c>
      <c r="N1432" s="116" t="s">
        <v>3887</v>
      </c>
      <c r="O1432" s="117">
        <f t="shared" si="193"/>
        <v>10.142063492063492</v>
      </c>
      <c r="P1432" s="118">
        <f t="shared" si="194"/>
        <v>2.8172398589065256E-2</v>
      </c>
      <c r="Q1432" s="142"/>
      <c r="R1432" s="120"/>
      <c r="S1432" s="130"/>
      <c r="T1432" s="565"/>
      <c r="U1432" s="565"/>
      <c r="V1432" s="565"/>
      <c r="W1432" s="116"/>
      <c r="X1432" s="117"/>
      <c r="Y1432" s="118"/>
      <c r="Z1432" s="636"/>
      <c r="AA1432" s="671">
        <f>P1432+Y1432</f>
        <v>2.8172398589065256E-2</v>
      </c>
      <c r="AB1432" s="671">
        <f t="shared" si="259"/>
        <v>161.56633873456789</v>
      </c>
    </row>
    <row r="1433" spans="1:28" s="7" customFormat="1" ht="14.45" customHeight="1" x14ac:dyDescent="0.2">
      <c r="A1433" s="260"/>
      <c r="B1433" s="403"/>
      <c r="C1433" s="454"/>
      <c r="D1433" s="310"/>
      <c r="E1433" s="290"/>
      <c r="F1433" s="187"/>
      <c r="G1433" s="48"/>
      <c r="H1433" s="241">
        <v>203</v>
      </c>
      <c r="I1433" s="22" t="s">
        <v>3785</v>
      </c>
      <c r="J1433" s="24">
        <v>250</v>
      </c>
      <c r="K1433" s="371">
        <v>2.1</v>
      </c>
      <c r="L1433" s="371">
        <v>0.95238095238095233</v>
      </c>
      <c r="M1433" s="371">
        <v>0</v>
      </c>
      <c r="N1433" s="21"/>
      <c r="O1433" s="25">
        <f t="shared" si="193"/>
        <v>1.0174603174603174</v>
      </c>
      <c r="P1433" s="26">
        <f t="shared" si="194"/>
        <v>2.8262786596119928E-3</v>
      </c>
      <c r="Q1433" s="68"/>
      <c r="R1433" s="28"/>
      <c r="S1433" s="30"/>
      <c r="T1433" s="371"/>
      <c r="U1433" s="371"/>
      <c r="V1433" s="371"/>
      <c r="W1433" s="21"/>
      <c r="X1433" s="25"/>
      <c r="Y1433" s="26"/>
      <c r="Z1433" s="428"/>
      <c r="AA1433" s="672"/>
      <c r="AB1433" s="672"/>
    </row>
    <row r="1434" spans="1:28" s="7" customFormat="1" ht="14.45" customHeight="1" x14ac:dyDescent="0.2">
      <c r="A1434" s="260"/>
      <c r="B1434" s="403"/>
      <c r="C1434" s="454"/>
      <c r="D1434" s="289"/>
      <c r="E1434" s="290"/>
      <c r="F1434" s="187"/>
      <c r="G1434" s="48"/>
      <c r="H1434" s="241">
        <v>203</v>
      </c>
      <c r="I1434" s="22" t="s">
        <v>3786</v>
      </c>
      <c r="J1434" s="24">
        <v>250</v>
      </c>
      <c r="K1434" s="371">
        <v>6.3000000000000007</v>
      </c>
      <c r="L1434" s="371">
        <v>7.6190476190476186</v>
      </c>
      <c r="M1434" s="371">
        <v>9.4500000000000011</v>
      </c>
      <c r="N1434" s="21"/>
      <c r="O1434" s="25">
        <f t="shared" si="193"/>
        <v>7.7896825396825404</v>
      </c>
      <c r="P1434" s="26">
        <f>O1434/J1434/1.44</f>
        <v>2.1638007054673725E-2</v>
      </c>
      <c r="Q1434" s="68"/>
      <c r="R1434" s="28"/>
      <c r="S1434" s="30"/>
      <c r="T1434" s="371"/>
      <c r="U1434" s="371"/>
      <c r="V1434" s="371"/>
      <c r="W1434" s="21"/>
      <c r="X1434" s="25"/>
      <c r="Y1434" s="26"/>
      <c r="Z1434" s="428"/>
      <c r="AA1434" s="672"/>
      <c r="AB1434" s="672"/>
    </row>
    <row r="1435" spans="1:28" s="7" customFormat="1" ht="14.45" customHeight="1" thickBot="1" x14ac:dyDescent="0.25">
      <c r="A1435" s="260"/>
      <c r="B1435" s="403"/>
      <c r="C1435" s="454"/>
      <c r="D1435" s="282"/>
      <c r="E1435" s="290"/>
      <c r="F1435" s="195"/>
      <c r="G1435" s="171"/>
      <c r="H1435" s="247">
        <v>203</v>
      </c>
      <c r="I1435" s="132"/>
      <c r="J1435" s="131">
        <v>250</v>
      </c>
      <c r="K1435" s="618">
        <v>0</v>
      </c>
      <c r="L1435" s="618">
        <v>0</v>
      </c>
      <c r="M1435" s="618">
        <v>0</v>
      </c>
      <c r="N1435" s="133"/>
      <c r="O1435" s="25">
        <f>(K1435+L1435+M1435)/3</f>
        <v>0</v>
      </c>
      <c r="P1435" s="26">
        <f>O1435/J1435/1.44</f>
        <v>0</v>
      </c>
      <c r="Q1435" s="136"/>
      <c r="R1435" s="137"/>
      <c r="S1435" s="138"/>
      <c r="T1435" s="618"/>
      <c r="U1435" s="618"/>
      <c r="V1435" s="618"/>
      <c r="W1435" s="133"/>
      <c r="X1435" s="134"/>
      <c r="Y1435" s="135"/>
      <c r="Z1435" s="638"/>
      <c r="AA1435" s="674"/>
      <c r="AB1435" s="674"/>
    </row>
    <row r="1436" spans="1:28" s="7" customFormat="1" ht="13.9" customHeight="1" x14ac:dyDescent="0.2">
      <c r="A1436" s="270"/>
      <c r="B1436" s="407"/>
      <c r="C1436" s="450"/>
      <c r="D1436" s="291">
        <f>(MAX(K1436:M1436))/J1436/1.44</f>
        <v>0</v>
      </c>
      <c r="E1436" s="272">
        <f>(MAX(T1436:V1436))/S1436/1.44</f>
        <v>0</v>
      </c>
      <c r="F1436" s="193" t="s">
        <v>1909</v>
      </c>
      <c r="G1436" s="114" t="s">
        <v>3126</v>
      </c>
      <c r="H1436" s="243">
        <v>204</v>
      </c>
      <c r="I1436" s="113" t="s">
        <v>685</v>
      </c>
      <c r="J1436" s="115">
        <v>400</v>
      </c>
      <c r="K1436" s="565">
        <v>0</v>
      </c>
      <c r="L1436" s="565">
        <v>0</v>
      </c>
      <c r="M1436" s="565">
        <v>0</v>
      </c>
      <c r="N1436" s="116"/>
      <c r="O1436" s="117">
        <f t="shared" si="193"/>
        <v>0</v>
      </c>
      <c r="P1436" s="118">
        <f t="shared" si="194"/>
        <v>0</v>
      </c>
      <c r="Q1436" s="142" t="s">
        <v>792</v>
      </c>
      <c r="R1436" s="120" t="s">
        <v>686</v>
      </c>
      <c r="S1436" s="115">
        <v>250</v>
      </c>
      <c r="T1436" s="565">
        <v>0</v>
      </c>
      <c r="U1436" s="565">
        <v>0</v>
      </c>
      <c r="V1436" s="565">
        <v>0</v>
      </c>
      <c r="W1436" s="116"/>
      <c r="X1436" s="117">
        <f>(T1436+U1436+V1436)/3</f>
        <v>0</v>
      </c>
      <c r="Y1436" s="118">
        <f>X1436/S1436/1.44</f>
        <v>0</v>
      </c>
      <c r="Z1436" s="636" t="s">
        <v>792</v>
      </c>
      <c r="AA1436" s="672">
        <f>P1436+Y1436</f>
        <v>0</v>
      </c>
      <c r="AB1436" s="672">
        <f t="shared" si="259"/>
        <v>432.25</v>
      </c>
    </row>
    <row r="1437" spans="1:28" s="7" customFormat="1" ht="13.15" customHeight="1" x14ac:dyDescent="0.2">
      <c r="A1437" s="265"/>
      <c r="B1437" s="405"/>
      <c r="C1437" s="448"/>
      <c r="D1437" s="266"/>
      <c r="E1437" s="266"/>
      <c r="F1437" s="187"/>
      <c r="G1437" s="22"/>
      <c r="H1437" s="241">
        <v>204</v>
      </c>
      <c r="I1437" s="22" t="s">
        <v>1111</v>
      </c>
      <c r="J1437" s="24">
        <v>400</v>
      </c>
      <c r="K1437" s="371">
        <v>0</v>
      </c>
      <c r="L1437" s="371">
        <v>0</v>
      </c>
      <c r="M1437" s="371">
        <v>0</v>
      </c>
      <c r="N1437" s="21"/>
      <c r="O1437" s="25">
        <f t="shared" si="193"/>
        <v>0</v>
      </c>
      <c r="P1437" s="26">
        <f>O1437/J1437/1.44</f>
        <v>0</v>
      </c>
      <c r="Q1437" s="26"/>
      <c r="R1437" s="28" t="s">
        <v>1111</v>
      </c>
      <c r="S1437" s="24">
        <v>250</v>
      </c>
      <c r="T1437" s="371">
        <v>0</v>
      </c>
      <c r="U1437" s="371">
        <v>0</v>
      </c>
      <c r="V1437" s="371">
        <v>0</v>
      </c>
      <c r="W1437" s="21"/>
      <c r="X1437" s="25">
        <f>(T1437+U1437+V1437)/3</f>
        <v>0</v>
      </c>
      <c r="Y1437" s="26">
        <f>X1437/S1437/1.44</f>
        <v>0</v>
      </c>
      <c r="Z1437" s="428"/>
      <c r="AA1437" s="673"/>
      <c r="AB1437" s="672"/>
    </row>
    <row r="1438" spans="1:28" s="7" customFormat="1" ht="13.9" customHeight="1" thickBot="1" x14ac:dyDescent="0.25">
      <c r="A1438" s="267"/>
      <c r="B1438" s="406"/>
      <c r="C1438" s="449"/>
      <c r="D1438" s="268"/>
      <c r="E1438" s="269"/>
      <c r="F1438" s="189"/>
      <c r="G1438" s="76"/>
      <c r="H1438" s="242">
        <v>204</v>
      </c>
      <c r="I1438" s="76" t="s">
        <v>55</v>
      </c>
      <c r="J1438" s="70">
        <v>400</v>
      </c>
      <c r="K1438" s="559">
        <v>0</v>
      </c>
      <c r="L1438" s="559">
        <v>0</v>
      </c>
      <c r="M1438" s="559">
        <v>0</v>
      </c>
      <c r="N1438" s="72"/>
      <c r="O1438" s="73">
        <f t="shared" si="193"/>
        <v>0</v>
      </c>
      <c r="P1438" s="74">
        <f>O1438/J1438/1.44</f>
        <v>0</v>
      </c>
      <c r="Q1438" s="74"/>
      <c r="R1438" s="75"/>
      <c r="S1438" s="70"/>
      <c r="T1438" s="559"/>
      <c r="U1438" s="559"/>
      <c r="V1438" s="559"/>
      <c r="W1438" s="72"/>
      <c r="X1438" s="73"/>
      <c r="Y1438" s="74"/>
      <c r="Z1438" s="646"/>
      <c r="AA1438" s="673"/>
      <c r="AB1438" s="672"/>
    </row>
    <row r="1439" spans="1:28" s="7" customFormat="1" ht="13.9" customHeight="1" x14ac:dyDescent="0.2">
      <c r="A1439" s="260">
        <v>43022</v>
      </c>
      <c r="B1439" s="403">
        <v>0.69097222222222221</v>
      </c>
      <c r="C1439" s="454">
        <v>2</v>
      </c>
      <c r="D1439" s="263">
        <f>(MAX(K1439:M1439))/J1439/1.44</f>
        <v>0.45390625000000001</v>
      </c>
      <c r="E1439" s="264"/>
      <c r="F1439" s="181" t="s">
        <v>1909</v>
      </c>
      <c r="G1439" s="69" t="s">
        <v>3126</v>
      </c>
      <c r="H1439" s="240">
        <v>205</v>
      </c>
      <c r="I1439" s="35" t="s">
        <v>685</v>
      </c>
      <c r="J1439" s="34">
        <v>400</v>
      </c>
      <c r="K1439" s="367">
        <v>246.75</v>
      </c>
      <c r="L1439" s="367">
        <v>165.71428571428569</v>
      </c>
      <c r="M1439" s="367">
        <v>261.45</v>
      </c>
      <c r="N1439" s="36" t="s">
        <v>3942</v>
      </c>
      <c r="O1439" s="37">
        <f t="shared" si="193"/>
        <v>224.63809523809519</v>
      </c>
      <c r="P1439" s="38">
        <f t="shared" si="194"/>
        <v>0.38999669312169299</v>
      </c>
      <c r="Q1439" s="77"/>
      <c r="R1439" s="40"/>
      <c r="S1439" s="81"/>
      <c r="T1439" s="367"/>
      <c r="U1439" s="367"/>
      <c r="V1439" s="367"/>
      <c r="W1439" s="36"/>
      <c r="X1439" s="37"/>
      <c r="Y1439" s="38"/>
      <c r="Z1439" s="645"/>
      <c r="AA1439" s="671">
        <f>P1439+Y1439</f>
        <v>0.38999669312169299</v>
      </c>
      <c r="AB1439" s="671">
        <f t="shared" si="259"/>
        <v>162.26087962962964</v>
      </c>
    </row>
    <row r="1440" spans="1:28" ht="13.15" customHeight="1" x14ac:dyDescent="0.2">
      <c r="A1440" s="265"/>
      <c r="B1440" s="405"/>
      <c r="C1440" s="448"/>
      <c r="D1440" s="266"/>
      <c r="E1440" s="266"/>
      <c r="F1440" s="182"/>
      <c r="G1440" s="24"/>
      <c r="H1440" s="241">
        <v>205</v>
      </c>
      <c r="I1440" s="22" t="s">
        <v>204</v>
      </c>
      <c r="J1440" s="24">
        <v>400</v>
      </c>
      <c r="K1440" s="371">
        <v>0</v>
      </c>
      <c r="L1440" s="371">
        <v>0</v>
      </c>
      <c r="M1440" s="371">
        <v>0</v>
      </c>
      <c r="N1440" s="21"/>
      <c r="O1440" s="25">
        <f t="shared" si="193"/>
        <v>0</v>
      </c>
      <c r="P1440" s="26">
        <f t="shared" si="194"/>
        <v>0</v>
      </c>
      <c r="Q1440" s="26"/>
      <c r="R1440" s="28"/>
      <c r="S1440" s="30"/>
      <c r="T1440" s="371"/>
      <c r="U1440" s="371"/>
      <c r="V1440" s="371"/>
      <c r="W1440" s="21"/>
      <c r="X1440" s="25"/>
      <c r="Y1440" s="26"/>
      <c r="Z1440" s="428"/>
      <c r="AA1440" s="673"/>
      <c r="AB1440" s="672"/>
    </row>
    <row r="1441" spans="1:28" ht="13.15" customHeight="1" x14ac:dyDescent="0.2">
      <c r="A1441" s="265"/>
      <c r="B1441" s="405"/>
      <c r="C1441" s="448"/>
      <c r="D1441" s="266"/>
      <c r="E1441" s="266"/>
      <c r="F1441" s="182"/>
      <c r="G1441" s="24"/>
      <c r="H1441" s="241">
        <v>205</v>
      </c>
      <c r="I1441" s="22" t="s">
        <v>3127</v>
      </c>
      <c r="J1441" s="24">
        <v>400</v>
      </c>
      <c r="K1441" s="371">
        <v>38.85</v>
      </c>
      <c r="L1441" s="371">
        <v>41.904761904761905</v>
      </c>
      <c r="M1441" s="371">
        <v>42</v>
      </c>
      <c r="N1441" s="21"/>
      <c r="O1441" s="25">
        <f t="shared" si="193"/>
        <v>40.918253968253971</v>
      </c>
      <c r="P1441" s="26">
        <f t="shared" ref="P1441" si="260">O1441/J1441/1.44</f>
        <v>7.1038635361552041E-2</v>
      </c>
      <c r="Q1441" s="26"/>
      <c r="R1441" s="28"/>
      <c r="S1441" s="30"/>
      <c r="T1441" s="371"/>
      <c r="U1441" s="371"/>
      <c r="V1441" s="371"/>
      <c r="W1441" s="21"/>
      <c r="X1441" s="25"/>
      <c r="Y1441" s="26"/>
      <c r="Z1441" s="428"/>
      <c r="AA1441" s="673"/>
      <c r="AB1441" s="672"/>
    </row>
    <row r="1442" spans="1:28" ht="13.15" customHeight="1" x14ac:dyDescent="0.2">
      <c r="A1442" s="265"/>
      <c r="B1442" s="405"/>
      <c r="C1442" s="448"/>
      <c r="D1442" s="266"/>
      <c r="E1442" s="266"/>
      <c r="F1442" s="182"/>
      <c r="G1442" s="24"/>
      <c r="H1442" s="241">
        <v>205</v>
      </c>
      <c r="I1442" s="22" t="s">
        <v>3128</v>
      </c>
      <c r="J1442" s="24">
        <v>400</v>
      </c>
      <c r="K1442" s="371">
        <v>32.550000000000004</v>
      </c>
      <c r="L1442" s="371">
        <v>28.571428571428569</v>
      </c>
      <c r="M1442" s="371">
        <v>39.9</v>
      </c>
      <c r="N1442" s="21"/>
      <c r="O1442" s="25">
        <f t="shared" si="193"/>
        <v>33.673809523809524</v>
      </c>
      <c r="P1442" s="26">
        <f t="shared" si="194"/>
        <v>5.8461474867724871E-2</v>
      </c>
      <c r="Q1442" s="26"/>
      <c r="R1442" s="28"/>
      <c r="S1442" s="30"/>
      <c r="T1442" s="371"/>
      <c r="U1442" s="371"/>
      <c r="V1442" s="371"/>
      <c r="W1442" s="21"/>
      <c r="X1442" s="25"/>
      <c r="Y1442" s="26"/>
      <c r="Z1442" s="428"/>
      <c r="AA1442" s="673"/>
      <c r="AB1442" s="672"/>
    </row>
    <row r="1443" spans="1:28" ht="13.15" customHeight="1" x14ac:dyDescent="0.2">
      <c r="A1443" s="265"/>
      <c r="B1443" s="405"/>
      <c r="C1443" s="448"/>
      <c r="D1443" s="266"/>
      <c r="E1443" s="266"/>
      <c r="F1443" s="182"/>
      <c r="G1443" s="24"/>
      <c r="H1443" s="241">
        <v>205</v>
      </c>
      <c r="I1443" s="22" t="s">
        <v>3129</v>
      </c>
      <c r="J1443" s="24">
        <v>400</v>
      </c>
      <c r="K1443" s="371">
        <v>16.8</v>
      </c>
      <c r="L1443" s="371">
        <v>8.5714285714285712</v>
      </c>
      <c r="M1443" s="371">
        <v>23.1</v>
      </c>
      <c r="N1443" s="21"/>
      <c r="O1443" s="25">
        <f>(K1443+L1443+M1443)/3</f>
        <v>16.157142857142858</v>
      </c>
      <c r="P1443" s="26">
        <f>O1443/J1443/1.44</f>
        <v>2.8050595238095243E-2</v>
      </c>
      <c r="Q1443" s="26"/>
      <c r="R1443" s="28"/>
      <c r="S1443" s="30"/>
      <c r="T1443" s="371"/>
      <c r="U1443" s="371"/>
      <c r="V1443" s="371"/>
      <c r="W1443" s="21"/>
      <c r="X1443" s="25"/>
      <c r="Y1443" s="26"/>
      <c r="Z1443" s="428"/>
      <c r="AA1443" s="673"/>
      <c r="AB1443" s="672"/>
    </row>
    <row r="1444" spans="1:28" ht="13.15" customHeight="1" x14ac:dyDescent="0.2">
      <c r="A1444" s="265"/>
      <c r="B1444" s="405"/>
      <c r="C1444" s="448"/>
      <c r="D1444" s="266"/>
      <c r="E1444" s="266"/>
      <c r="F1444" s="182"/>
      <c r="G1444" s="24"/>
      <c r="H1444" s="241">
        <v>205</v>
      </c>
      <c r="I1444" s="22" t="s">
        <v>373</v>
      </c>
      <c r="J1444" s="24">
        <v>400</v>
      </c>
      <c r="K1444" s="371">
        <v>38.85</v>
      </c>
      <c r="L1444" s="371">
        <v>34.285714285714285</v>
      </c>
      <c r="M1444" s="371">
        <v>37.800000000000004</v>
      </c>
      <c r="N1444" s="21"/>
      <c r="O1444" s="25">
        <f>(K1444+L1444+M1444)/3</f>
        <v>36.978571428571428</v>
      </c>
      <c r="P1444" s="26">
        <f>O1444/J1444/1.44</f>
        <v>6.4198908730158724E-2</v>
      </c>
      <c r="Q1444" s="26"/>
      <c r="R1444" s="28"/>
      <c r="S1444" s="30"/>
      <c r="T1444" s="371"/>
      <c r="U1444" s="371"/>
      <c r="V1444" s="371"/>
      <c r="W1444" s="21"/>
      <c r="X1444" s="25"/>
      <c r="Y1444" s="26"/>
      <c r="Z1444" s="428"/>
      <c r="AA1444" s="673"/>
      <c r="AB1444" s="672"/>
    </row>
    <row r="1445" spans="1:28" ht="13.9" customHeight="1" thickBot="1" x14ac:dyDescent="0.25">
      <c r="A1445" s="267"/>
      <c r="B1445" s="406"/>
      <c r="C1445" s="449"/>
      <c r="D1445" s="268"/>
      <c r="E1445" s="269"/>
      <c r="F1445" s="184"/>
      <c r="G1445" s="70"/>
      <c r="H1445" s="242">
        <v>205</v>
      </c>
      <c r="I1445" s="76" t="s">
        <v>3130</v>
      </c>
      <c r="J1445" s="70">
        <v>400</v>
      </c>
      <c r="K1445" s="559">
        <v>0</v>
      </c>
      <c r="L1445" s="559">
        <v>0</v>
      </c>
      <c r="M1445" s="559">
        <v>0</v>
      </c>
      <c r="N1445" s="72"/>
      <c r="O1445" s="73">
        <f>(K1445+L1445+M1445)/3</f>
        <v>0</v>
      </c>
      <c r="P1445" s="74">
        <f>O1445/J1445/1.44</f>
        <v>0</v>
      </c>
      <c r="Q1445" s="74"/>
      <c r="R1445" s="75"/>
      <c r="S1445" s="78"/>
      <c r="T1445" s="559"/>
      <c r="U1445" s="559"/>
      <c r="V1445" s="559"/>
      <c r="W1445" s="72"/>
      <c r="X1445" s="73"/>
      <c r="Y1445" s="74"/>
      <c r="Z1445" s="646"/>
      <c r="AA1445" s="676"/>
      <c r="AB1445" s="674"/>
    </row>
    <row r="1446" spans="1:28" s="7" customFormat="1" ht="13.9" customHeight="1" x14ac:dyDescent="0.2">
      <c r="A1446" s="260">
        <v>43026</v>
      </c>
      <c r="B1446" s="403">
        <v>0.47222222222222227</v>
      </c>
      <c r="C1446" s="454">
        <v>5</v>
      </c>
      <c r="D1446" s="263">
        <f>(MAX(K1446:M1446))/J1446/1.44</f>
        <v>0.57166666666666677</v>
      </c>
      <c r="E1446" s="264">
        <f>(MAX(T1446:V1446))/S1446/1.44</f>
        <v>0.5804166666666668</v>
      </c>
      <c r="F1446" s="181" t="s">
        <v>1909</v>
      </c>
      <c r="G1446" s="69" t="s">
        <v>3126</v>
      </c>
      <c r="H1446" s="240">
        <v>206</v>
      </c>
      <c r="I1446" s="35" t="s">
        <v>685</v>
      </c>
      <c r="J1446" s="34">
        <v>250</v>
      </c>
      <c r="K1446" s="367">
        <v>205.8</v>
      </c>
      <c r="L1446" s="367">
        <v>164.76190476190476</v>
      </c>
      <c r="M1446" s="367">
        <v>159.6</v>
      </c>
      <c r="N1446" s="36" t="s">
        <v>3844</v>
      </c>
      <c r="O1446" s="37">
        <f t="shared" si="193"/>
        <v>176.72063492063492</v>
      </c>
      <c r="P1446" s="38">
        <f t="shared" si="194"/>
        <v>0.49089065255731923</v>
      </c>
      <c r="Q1446" s="39" t="s">
        <v>984</v>
      </c>
      <c r="R1446" s="40" t="s">
        <v>686</v>
      </c>
      <c r="S1446" s="34">
        <v>250</v>
      </c>
      <c r="T1446" s="367">
        <v>193.33333333333331</v>
      </c>
      <c r="U1446" s="367">
        <v>200.55</v>
      </c>
      <c r="V1446" s="367">
        <v>208.95000000000002</v>
      </c>
      <c r="W1446" s="36" t="s">
        <v>3899</v>
      </c>
      <c r="X1446" s="37">
        <f>(T1446+U1446+V1446)/3</f>
        <v>200.94444444444446</v>
      </c>
      <c r="Y1446" s="38">
        <f t="shared" ref="Y1446:Y1451" si="261">X1446/S1446/1.44</f>
        <v>0.55817901234567902</v>
      </c>
      <c r="Z1446" s="653" t="s">
        <v>983</v>
      </c>
      <c r="AA1446" s="672">
        <f>P1446+Y1446</f>
        <v>1.0490696649029982</v>
      </c>
      <c r="AB1446" s="672">
        <f t="shared" si="259"/>
        <v>0</v>
      </c>
    </row>
    <row r="1447" spans="1:28" ht="13.15" customHeight="1" x14ac:dyDescent="0.2">
      <c r="A1447" s="265"/>
      <c r="B1447" s="405"/>
      <c r="C1447" s="448"/>
      <c r="D1447" s="266"/>
      <c r="E1447" s="266"/>
      <c r="F1447" s="182"/>
      <c r="G1447" s="24"/>
      <c r="H1447" s="241">
        <v>206</v>
      </c>
      <c r="I1447" s="22" t="s">
        <v>3684</v>
      </c>
      <c r="J1447" s="24">
        <v>250</v>
      </c>
      <c r="K1447" s="371">
        <v>63</v>
      </c>
      <c r="L1447" s="371">
        <v>59.047619047619044</v>
      </c>
      <c r="M1447" s="371">
        <v>53.550000000000004</v>
      </c>
      <c r="N1447" s="21"/>
      <c r="O1447" s="25">
        <f t="shared" si="193"/>
        <v>58.532539682539685</v>
      </c>
      <c r="P1447" s="26">
        <f t="shared" si="194"/>
        <v>0.16259038800705469</v>
      </c>
      <c r="Q1447" s="26"/>
      <c r="R1447" s="33" t="s">
        <v>1692</v>
      </c>
      <c r="S1447" s="24">
        <v>250</v>
      </c>
      <c r="T1447" s="371">
        <v>53.333333333333329</v>
      </c>
      <c r="U1447" s="371">
        <v>56.7</v>
      </c>
      <c r="V1447" s="371">
        <v>50.400000000000006</v>
      </c>
      <c r="W1447" s="21"/>
      <c r="X1447" s="25">
        <f>(T1447+U1447+V1447)/3</f>
        <v>53.477777777777781</v>
      </c>
      <c r="Y1447" s="26">
        <f t="shared" si="261"/>
        <v>0.14854938271604939</v>
      </c>
      <c r="Z1447" s="428"/>
      <c r="AA1447" s="673"/>
      <c r="AB1447" s="672"/>
    </row>
    <row r="1448" spans="1:28" ht="13.15" customHeight="1" x14ac:dyDescent="0.2">
      <c r="A1448" s="265"/>
      <c r="B1448" s="405"/>
      <c r="C1448" s="448"/>
      <c r="D1448" s="266"/>
      <c r="E1448" s="266"/>
      <c r="F1448" s="182"/>
      <c r="G1448" s="24"/>
      <c r="H1448" s="241">
        <v>206</v>
      </c>
      <c r="I1448" s="22" t="s">
        <v>1385</v>
      </c>
      <c r="J1448" s="24">
        <v>250</v>
      </c>
      <c r="K1448" s="371">
        <v>7.3500000000000005</v>
      </c>
      <c r="L1448" s="371">
        <v>8.5714285714285712</v>
      </c>
      <c r="M1448" s="371">
        <v>7.3500000000000005</v>
      </c>
      <c r="N1448" s="21"/>
      <c r="O1448" s="25">
        <f t="shared" si="193"/>
        <v>7.7571428571428571</v>
      </c>
      <c r="P1448" s="26">
        <f t="shared" si="194"/>
        <v>2.1547619047619048E-2</v>
      </c>
      <c r="Q1448" s="26"/>
      <c r="R1448" s="28" t="s">
        <v>566</v>
      </c>
      <c r="S1448" s="24">
        <v>250</v>
      </c>
      <c r="T1448" s="371">
        <v>27.619047619047617</v>
      </c>
      <c r="U1448" s="371">
        <v>28.35</v>
      </c>
      <c r="V1448" s="371">
        <v>47.25</v>
      </c>
      <c r="W1448" s="21"/>
      <c r="X1448" s="25">
        <f>(T1448+U1448+V1448)/3</f>
        <v>34.406349206349205</v>
      </c>
      <c r="Y1448" s="26">
        <f t="shared" si="261"/>
        <v>9.5573192239858898E-2</v>
      </c>
      <c r="Z1448" s="428"/>
      <c r="AA1448" s="673"/>
      <c r="AB1448" s="672"/>
    </row>
    <row r="1449" spans="1:28" ht="13.15" customHeight="1" x14ac:dyDescent="0.2">
      <c r="A1449" s="265"/>
      <c r="B1449" s="405"/>
      <c r="C1449" s="448"/>
      <c r="D1449" s="266"/>
      <c r="E1449" s="266"/>
      <c r="F1449" s="182"/>
      <c r="G1449" s="24"/>
      <c r="H1449" s="241">
        <v>206</v>
      </c>
      <c r="I1449" s="22" t="s">
        <v>3683</v>
      </c>
      <c r="J1449" s="24">
        <v>250</v>
      </c>
      <c r="K1449" s="371">
        <v>0</v>
      </c>
      <c r="L1449" s="371">
        <v>0</v>
      </c>
      <c r="M1449" s="371">
        <v>0</v>
      </c>
      <c r="N1449" s="21"/>
      <c r="O1449" s="25">
        <f>(K1449+L1449+M1449)/3</f>
        <v>0</v>
      </c>
      <c r="P1449" s="26">
        <f>O1449/J1449/1.44</f>
        <v>0</v>
      </c>
      <c r="Q1449" s="26"/>
      <c r="R1449" s="28" t="s">
        <v>3687</v>
      </c>
      <c r="S1449" s="24">
        <v>250</v>
      </c>
      <c r="T1449" s="371">
        <v>11.428571428571429</v>
      </c>
      <c r="U1449" s="371">
        <v>12.600000000000001</v>
      </c>
      <c r="V1449" s="371">
        <v>7.3500000000000005</v>
      </c>
      <c r="W1449" s="21"/>
      <c r="X1449" s="25">
        <f>(T1449+U1449+V1449)/3</f>
        <v>10.459523809523811</v>
      </c>
      <c r="Y1449" s="26">
        <f t="shared" si="261"/>
        <v>2.9054232804232808E-2</v>
      </c>
      <c r="Z1449" s="428"/>
      <c r="AA1449" s="673"/>
      <c r="AB1449" s="672"/>
    </row>
    <row r="1450" spans="1:28" ht="13.15" customHeight="1" x14ac:dyDescent="0.2">
      <c r="A1450" s="265"/>
      <c r="B1450" s="405"/>
      <c r="C1450" s="448"/>
      <c r="D1450" s="266"/>
      <c r="E1450" s="266"/>
      <c r="F1450" s="182"/>
      <c r="G1450" s="24"/>
      <c r="H1450" s="241">
        <v>206</v>
      </c>
      <c r="I1450" s="23" t="s">
        <v>3685</v>
      </c>
      <c r="J1450" s="24">
        <v>250</v>
      </c>
      <c r="K1450" s="371">
        <v>56.7</v>
      </c>
      <c r="L1450" s="371">
        <v>61.904761904761905</v>
      </c>
      <c r="M1450" s="371">
        <v>82.95</v>
      </c>
      <c r="N1450" s="21"/>
      <c r="O1450" s="25">
        <f t="shared" si="193"/>
        <v>67.18492063492063</v>
      </c>
      <c r="P1450" s="26">
        <f t="shared" si="194"/>
        <v>0.18662477954144618</v>
      </c>
      <c r="Q1450" s="26"/>
      <c r="R1450" s="28" t="s">
        <v>3688</v>
      </c>
      <c r="S1450" s="24">
        <v>250</v>
      </c>
      <c r="T1450" s="371">
        <v>5.7142857142857144</v>
      </c>
      <c r="U1450" s="371">
        <v>0</v>
      </c>
      <c r="V1450" s="371">
        <v>30.450000000000003</v>
      </c>
      <c r="W1450" s="21"/>
      <c r="X1450" s="25">
        <f>(T1450+U1450+V1450)/3</f>
        <v>12.054761904761905</v>
      </c>
      <c r="Y1450" s="26">
        <f t="shared" si="261"/>
        <v>3.3485449735449736E-2</v>
      </c>
      <c r="Z1450" s="428"/>
      <c r="AA1450" s="673"/>
      <c r="AB1450" s="672"/>
    </row>
    <row r="1451" spans="1:28" ht="13.9" customHeight="1" thickBot="1" x14ac:dyDescent="0.25">
      <c r="A1451" s="267"/>
      <c r="B1451" s="406"/>
      <c r="C1451" s="449"/>
      <c r="D1451" s="268"/>
      <c r="E1451" s="269"/>
      <c r="F1451" s="184"/>
      <c r="G1451" s="70"/>
      <c r="H1451" s="242">
        <v>206</v>
      </c>
      <c r="I1451" s="71" t="s">
        <v>3686</v>
      </c>
      <c r="J1451" s="70">
        <v>250</v>
      </c>
      <c r="K1451" s="559">
        <v>28.35</v>
      </c>
      <c r="L1451" s="559">
        <v>33.333333333333329</v>
      </c>
      <c r="M1451" s="559">
        <v>18.900000000000002</v>
      </c>
      <c r="N1451" s="72"/>
      <c r="O1451" s="73">
        <f t="shared" si="193"/>
        <v>26.861111111111111</v>
      </c>
      <c r="P1451" s="74">
        <f t="shared" si="194"/>
        <v>7.4614197530864193E-2</v>
      </c>
      <c r="Q1451" s="74"/>
      <c r="R1451" s="75" t="s">
        <v>3689</v>
      </c>
      <c r="S1451" s="70">
        <v>250</v>
      </c>
      <c r="T1451" s="559">
        <v>72.38095238095238</v>
      </c>
      <c r="U1451" s="559">
        <v>87.15</v>
      </c>
      <c r="V1451" s="559">
        <v>85.05</v>
      </c>
      <c r="W1451" s="72"/>
      <c r="X1451" s="73">
        <f>(T1450+U1450+V1450)/3</f>
        <v>12.054761904761905</v>
      </c>
      <c r="Y1451" s="74">
        <f t="shared" si="261"/>
        <v>3.3485449735449736E-2</v>
      </c>
      <c r="Z1451" s="646"/>
      <c r="AA1451" s="673"/>
      <c r="AB1451" s="672"/>
    </row>
    <row r="1452" spans="1:28" s="7" customFormat="1" ht="13.9" customHeight="1" x14ac:dyDescent="0.2">
      <c r="A1452" s="260"/>
      <c r="B1452" s="403"/>
      <c r="C1452" s="454"/>
      <c r="D1452" s="263">
        <f>(MAX(K1452:M1452))/J1452/1.44</f>
        <v>0</v>
      </c>
      <c r="E1452" s="264"/>
      <c r="F1452" s="181" t="s">
        <v>1909</v>
      </c>
      <c r="G1452" s="69" t="s">
        <v>3126</v>
      </c>
      <c r="H1452" s="240">
        <v>207</v>
      </c>
      <c r="I1452" s="35" t="s">
        <v>685</v>
      </c>
      <c r="J1452" s="34">
        <v>320</v>
      </c>
      <c r="K1452" s="367">
        <v>0</v>
      </c>
      <c r="L1452" s="367">
        <v>0</v>
      </c>
      <c r="M1452" s="367">
        <v>0</v>
      </c>
      <c r="N1452" s="36"/>
      <c r="O1452" s="37">
        <f t="shared" si="193"/>
        <v>0</v>
      </c>
      <c r="P1452" s="38">
        <f t="shared" si="194"/>
        <v>0</v>
      </c>
      <c r="Q1452" s="39" t="s">
        <v>493</v>
      </c>
      <c r="R1452" s="40"/>
      <c r="S1452" s="81"/>
      <c r="T1452" s="367"/>
      <c r="U1452" s="367"/>
      <c r="V1452" s="367"/>
      <c r="W1452" s="36"/>
      <c r="X1452" s="37"/>
      <c r="Y1452" s="38"/>
      <c r="Z1452" s="645"/>
      <c r="AA1452" s="671">
        <f>P1452+Y1452</f>
        <v>0</v>
      </c>
      <c r="AB1452" s="671">
        <f t="shared" si="259"/>
        <v>212.79999999999998</v>
      </c>
    </row>
    <row r="1453" spans="1:28" ht="13.15" customHeight="1" x14ac:dyDescent="0.2">
      <c r="A1453" s="265"/>
      <c r="B1453" s="405"/>
      <c r="C1453" s="448"/>
      <c r="D1453" s="266"/>
      <c r="E1453" s="266"/>
      <c r="F1453" s="182"/>
      <c r="G1453" s="24"/>
      <c r="H1453" s="241">
        <v>207</v>
      </c>
      <c r="I1453" s="22" t="s">
        <v>1711</v>
      </c>
      <c r="J1453" s="24">
        <v>320</v>
      </c>
      <c r="K1453" s="371">
        <v>0</v>
      </c>
      <c r="L1453" s="371">
        <v>0</v>
      </c>
      <c r="M1453" s="371">
        <v>0</v>
      </c>
      <c r="N1453" s="21"/>
      <c r="O1453" s="25">
        <f t="shared" ref="O1453:O1464" si="262">(K1453+L1453+M1453)/3</f>
        <v>0</v>
      </c>
      <c r="P1453" s="26">
        <f t="shared" ref="P1453:P1464" si="263">O1453/J1453/1.44</f>
        <v>0</v>
      </c>
      <c r="Q1453" s="26"/>
      <c r="R1453" s="28"/>
      <c r="S1453" s="30"/>
      <c r="T1453" s="371"/>
      <c r="U1453" s="371"/>
      <c r="V1453" s="371"/>
      <c r="W1453" s="21"/>
      <c r="X1453" s="25"/>
      <c r="Y1453" s="26"/>
      <c r="Z1453" s="428"/>
      <c r="AA1453" s="673"/>
      <c r="AB1453" s="672"/>
    </row>
    <row r="1454" spans="1:28" ht="13.15" customHeight="1" x14ac:dyDescent="0.2">
      <c r="A1454" s="265"/>
      <c r="B1454" s="405"/>
      <c r="C1454" s="448"/>
      <c r="D1454" s="266"/>
      <c r="E1454" s="266"/>
      <c r="F1454" s="186"/>
      <c r="G1454" s="121"/>
      <c r="H1454" s="241">
        <v>207</v>
      </c>
      <c r="I1454" s="128" t="s">
        <v>2089</v>
      </c>
      <c r="J1454" s="24">
        <v>320</v>
      </c>
      <c r="K1454" s="548">
        <v>0</v>
      </c>
      <c r="L1454" s="548">
        <v>0</v>
      </c>
      <c r="M1454" s="548">
        <v>0</v>
      </c>
      <c r="N1454" s="123"/>
      <c r="O1454" s="25">
        <f t="shared" si="262"/>
        <v>0</v>
      </c>
      <c r="P1454" s="26">
        <f t="shared" si="263"/>
        <v>0</v>
      </c>
      <c r="Q1454" s="125"/>
      <c r="R1454" s="126"/>
      <c r="S1454" s="127"/>
      <c r="T1454" s="548"/>
      <c r="U1454" s="548"/>
      <c r="V1454" s="548"/>
      <c r="W1454" s="123"/>
      <c r="X1454" s="124"/>
      <c r="Y1454" s="125"/>
      <c r="Z1454" s="634"/>
      <c r="AA1454" s="673"/>
      <c r="AB1454" s="672"/>
    </row>
    <row r="1455" spans="1:28" ht="13.15" customHeight="1" x14ac:dyDescent="0.2">
      <c r="A1455" s="265"/>
      <c r="B1455" s="405"/>
      <c r="C1455" s="448"/>
      <c r="D1455" s="266"/>
      <c r="E1455" s="266"/>
      <c r="F1455" s="186"/>
      <c r="G1455" s="121"/>
      <c r="H1455" s="241">
        <v>207</v>
      </c>
      <c r="I1455" s="128" t="s">
        <v>2091</v>
      </c>
      <c r="J1455" s="24">
        <v>320</v>
      </c>
      <c r="K1455" s="548">
        <v>0</v>
      </c>
      <c r="L1455" s="548">
        <v>0</v>
      </c>
      <c r="M1455" s="548">
        <v>0</v>
      </c>
      <c r="N1455" s="123"/>
      <c r="O1455" s="25">
        <f t="shared" si="262"/>
        <v>0</v>
      </c>
      <c r="P1455" s="26">
        <f t="shared" si="263"/>
        <v>0</v>
      </c>
      <c r="Q1455" s="125"/>
      <c r="R1455" s="126"/>
      <c r="S1455" s="127"/>
      <c r="T1455" s="548"/>
      <c r="U1455" s="548"/>
      <c r="V1455" s="548"/>
      <c r="W1455" s="123"/>
      <c r="X1455" s="124"/>
      <c r="Y1455" s="125"/>
      <c r="Z1455" s="634"/>
      <c r="AA1455" s="673"/>
      <c r="AB1455" s="672"/>
    </row>
    <row r="1456" spans="1:28" ht="13.15" customHeight="1" x14ac:dyDescent="0.2">
      <c r="A1456" s="265"/>
      <c r="B1456" s="405"/>
      <c r="C1456" s="448"/>
      <c r="D1456" s="266"/>
      <c r="E1456" s="266"/>
      <c r="F1456" s="186"/>
      <c r="G1456" s="121"/>
      <c r="H1456" s="241">
        <v>207</v>
      </c>
      <c r="I1456" s="128" t="s">
        <v>2090</v>
      </c>
      <c r="J1456" s="24">
        <v>320</v>
      </c>
      <c r="K1456" s="548">
        <v>0</v>
      </c>
      <c r="L1456" s="548">
        <v>0</v>
      </c>
      <c r="M1456" s="548">
        <v>0</v>
      </c>
      <c r="N1456" s="123"/>
      <c r="O1456" s="25">
        <f t="shared" si="262"/>
        <v>0</v>
      </c>
      <c r="P1456" s="26">
        <f t="shared" si="263"/>
        <v>0</v>
      </c>
      <c r="Q1456" s="125"/>
      <c r="R1456" s="126"/>
      <c r="S1456" s="127"/>
      <c r="T1456" s="548"/>
      <c r="U1456" s="548"/>
      <c r="V1456" s="548"/>
      <c r="W1456" s="123"/>
      <c r="X1456" s="124"/>
      <c r="Y1456" s="125"/>
      <c r="Z1456" s="634"/>
      <c r="AA1456" s="673"/>
      <c r="AB1456" s="672"/>
    </row>
    <row r="1457" spans="1:28" ht="13.15" customHeight="1" x14ac:dyDescent="0.2">
      <c r="A1457" s="265"/>
      <c r="B1457" s="405"/>
      <c r="C1457" s="448"/>
      <c r="D1457" s="266"/>
      <c r="E1457" s="266"/>
      <c r="F1457" s="186"/>
      <c r="G1457" s="121"/>
      <c r="H1457" s="244">
        <v>207</v>
      </c>
      <c r="I1457" s="128" t="s">
        <v>1462</v>
      </c>
      <c r="J1457" s="121">
        <v>320</v>
      </c>
      <c r="K1457" s="548">
        <v>0</v>
      </c>
      <c r="L1457" s="548">
        <v>0</v>
      </c>
      <c r="M1457" s="548">
        <v>0</v>
      </c>
      <c r="N1457" s="123"/>
      <c r="O1457" s="25">
        <f t="shared" si="262"/>
        <v>0</v>
      </c>
      <c r="P1457" s="26">
        <f t="shared" si="263"/>
        <v>0</v>
      </c>
      <c r="Q1457" s="125"/>
      <c r="R1457" s="126"/>
      <c r="S1457" s="127"/>
      <c r="T1457" s="548"/>
      <c r="U1457" s="548"/>
      <c r="V1457" s="548"/>
      <c r="W1457" s="123"/>
      <c r="X1457" s="124"/>
      <c r="Y1457" s="125"/>
      <c r="Z1457" s="634"/>
      <c r="AA1457" s="673"/>
      <c r="AB1457" s="672"/>
    </row>
    <row r="1458" spans="1:28" ht="13.9" customHeight="1" thickBot="1" x14ac:dyDescent="0.25">
      <c r="A1458" s="267"/>
      <c r="B1458" s="406"/>
      <c r="C1458" s="449"/>
      <c r="D1458" s="268"/>
      <c r="E1458" s="269"/>
      <c r="F1458" s="184"/>
      <c r="G1458" s="70"/>
      <c r="H1458" s="242">
        <v>207</v>
      </c>
      <c r="I1458" s="76" t="s">
        <v>2092</v>
      </c>
      <c r="J1458" s="70">
        <v>320</v>
      </c>
      <c r="K1458" s="559">
        <v>0</v>
      </c>
      <c r="L1458" s="559">
        <v>0</v>
      </c>
      <c r="M1458" s="559">
        <v>0</v>
      </c>
      <c r="N1458" s="72"/>
      <c r="O1458" s="73">
        <f t="shared" si="262"/>
        <v>0</v>
      </c>
      <c r="P1458" s="74">
        <f t="shared" si="263"/>
        <v>0</v>
      </c>
      <c r="Q1458" s="74"/>
      <c r="R1458" s="75"/>
      <c r="S1458" s="78"/>
      <c r="T1458" s="559"/>
      <c r="U1458" s="559"/>
      <c r="V1458" s="559"/>
      <c r="W1458" s="72"/>
      <c r="X1458" s="73"/>
      <c r="Y1458" s="74"/>
      <c r="Z1458" s="646"/>
      <c r="AA1458" s="676"/>
      <c r="AB1458" s="674"/>
    </row>
    <row r="1459" spans="1:28" ht="13.9" customHeight="1" x14ac:dyDescent="0.2">
      <c r="A1459" s="260">
        <v>43022</v>
      </c>
      <c r="B1459" s="403">
        <v>0.71180555555555547</v>
      </c>
      <c r="C1459" s="454">
        <v>2</v>
      </c>
      <c r="D1459" s="263">
        <f>(MAX(K1459:M1459))/J1459/1.44</f>
        <v>0.11044973544973545</v>
      </c>
      <c r="E1459" s="264">
        <f>(MAX(T1459:V1459))/S1459/1.44</f>
        <v>0</v>
      </c>
      <c r="F1459" s="181" t="s">
        <v>1909</v>
      </c>
      <c r="G1459" s="34" t="s">
        <v>3126</v>
      </c>
      <c r="H1459" s="240">
        <v>208</v>
      </c>
      <c r="I1459" s="35" t="s">
        <v>3810</v>
      </c>
      <c r="J1459" s="34">
        <v>1000</v>
      </c>
      <c r="K1459" s="367">
        <v>127.05000000000001</v>
      </c>
      <c r="L1459" s="367">
        <v>159.04761904761904</v>
      </c>
      <c r="M1459" s="367">
        <v>154.35</v>
      </c>
      <c r="N1459" s="36" t="s">
        <v>3954</v>
      </c>
      <c r="O1459" s="37">
        <f t="shared" si="262"/>
        <v>146.815873015873</v>
      </c>
      <c r="P1459" s="38">
        <f t="shared" si="263"/>
        <v>0.10195546737213403</v>
      </c>
      <c r="Q1459" s="77" t="s">
        <v>492</v>
      </c>
      <c r="R1459" s="40" t="s">
        <v>3308</v>
      </c>
      <c r="S1459" s="36">
        <v>1000</v>
      </c>
      <c r="T1459" s="367">
        <v>0</v>
      </c>
      <c r="U1459" s="367">
        <v>0</v>
      </c>
      <c r="V1459" s="367">
        <v>0</v>
      </c>
      <c r="W1459" s="36"/>
      <c r="X1459" s="37">
        <f>(T1459+U1459+V1459)/3</f>
        <v>0</v>
      </c>
      <c r="Y1459" s="38">
        <f>X1459/S1459/1.44</f>
        <v>0</v>
      </c>
      <c r="Z1459" s="645" t="s">
        <v>492</v>
      </c>
      <c r="AA1459" s="672">
        <f>P1459+Y1459</f>
        <v>0.10195546737213403</v>
      </c>
      <c r="AB1459" s="672">
        <f t="shared" si="259"/>
        <v>1194.3992283950618</v>
      </c>
    </row>
    <row r="1460" spans="1:28" ht="13.15" customHeight="1" x14ac:dyDescent="0.2">
      <c r="A1460" s="265"/>
      <c r="B1460" s="405"/>
      <c r="C1460" s="448"/>
      <c r="D1460" s="266"/>
      <c r="E1460" s="266"/>
      <c r="F1460" s="187"/>
      <c r="G1460" s="24"/>
      <c r="H1460" s="241">
        <v>208</v>
      </c>
      <c r="I1460" s="22" t="s">
        <v>1769</v>
      </c>
      <c r="J1460" s="34">
        <v>1000</v>
      </c>
      <c r="K1460" s="371">
        <v>0</v>
      </c>
      <c r="L1460" s="371">
        <v>0</v>
      </c>
      <c r="M1460" s="371">
        <v>0</v>
      </c>
      <c r="N1460" s="21"/>
      <c r="O1460" s="25">
        <f t="shared" si="262"/>
        <v>0</v>
      </c>
      <c r="P1460" s="26">
        <f t="shared" si="263"/>
        <v>0</v>
      </c>
      <c r="Q1460" s="68"/>
      <c r="R1460" s="28" t="s">
        <v>826</v>
      </c>
      <c r="S1460" s="21">
        <v>1000</v>
      </c>
      <c r="T1460" s="371">
        <v>0</v>
      </c>
      <c r="U1460" s="371">
        <v>0</v>
      </c>
      <c r="V1460" s="371">
        <v>0</v>
      </c>
      <c r="W1460" s="21"/>
      <c r="X1460" s="37">
        <f>(T1460+U1460+V1460)/3</f>
        <v>0</v>
      </c>
      <c r="Y1460" s="38">
        <f>X1460/S1460/1.44</f>
        <v>0</v>
      </c>
      <c r="Z1460" s="428"/>
      <c r="AA1460" s="672"/>
      <c r="AB1460" s="672"/>
    </row>
    <row r="1461" spans="1:28" ht="13.15" customHeight="1" x14ac:dyDescent="0.2">
      <c r="A1461" s="265"/>
      <c r="B1461" s="405"/>
      <c r="C1461" s="448"/>
      <c r="D1461" s="266"/>
      <c r="E1461" s="266"/>
      <c r="F1461" s="192"/>
      <c r="G1461" s="121"/>
      <c r="H1461" s="241">
        <v>208</v>
      </c>
      <c r="I1461" s="128" t="s">
        <v>2619</v>
      </c>
      <c r="J1461" s="34">
        <v>1000</v>
      </c>
      <c r="K1461" s="548">
        <v>0</v>
      </c>
      <c r="L1461" s="548">
        <v>0</v>
      </c>
      <c r="M1461" s="548">
        <v>0</v>
      </c>
      <c r="N1461" s="123"/>
      <c r="O1461" s="25">
        <f>(K1461+L1461+M1461)/3</f>
        <v>0</v>
      </c>
      <c r="P1461" s="26">
        <f>O1461/J1461/1.44</f>
        <v>0</v>
      </c>
      <c r="Q1461" s="139"/>
      <c r="R1461" s="126" t="s">
        <v>301</v>
      </c>
      <c r="S1461" s="21">
        <v>1000</v>
      </c>
      <c r="T1461" s="548">
        <v>0</v>
      </c>
      <c r="U1461" s="548">
        <v>0</v>
      </c>
      <c r="V1461" s="548">
        <v>0</v>
      </c>
      <c r="W1461" s="123"/>
      <c r="X1461" s="37">
        <f>(T1461+U1461+V1461)/3</f>
        <v>0</v>
      </c>
      <c r="Y1461" s="38">
        <f>X1461/S1461/1.44</f>
        <v>0</v>
      </c>
      <c r="Z1461" s="634"/>
      <c r="AA1461" s="672"/>
      <c r="AB1461" s="672"/>
    </row>
    <row r="1462" spans="1:28" ht="13.15" customHeight="1" x14ac:dyDescent="0.2">
      <c r="A1462" s="265"/>
      <c r="B1462" s="405"/>
      <c r="C1462" s="448"/>
      <c r="D1462" s="266"/>
      <c r="E1462" s="266"/>
      <c r="F1462" s="192"/>
      <c r="G1462" s="121"/>
      <c r="H1462" s="241">
        <v>208</v>
      </c>
      <c r="I1462" s="128" t="s">
        <v>3518</v>
      </c>
      <c r="J1462" s="34">
        <v>1000</v>
      </c>
      <c r="K1462" s="548">
        <v>0</v>
      </c>
      <c r="L1462" s="548">
        <v>0</v>
      </c>
      <c r="M1462" s="548">
        <v>0</v>
      </c>
      <c r="N1462" s="123"/>
      <c r="O1462" s="25">
        <f>(K1462+L1462+M1462)/3</f>
        <v>0</v>
      </c>
      <c r="P1462" s="26">
        <f>O1462/J1462/1.44</f>
        <v>0</v>
      </c>
      <c r="Q1462" s="139"/>
      <c r="R1462" s="126" t="s">
        <v>2621</v>
      </c>
      <c r="S1462" s="21">
        <v>1000</v>
      </c>
      <c r="T1462" s="548">
        <v>0</v>
      </c>
      <c r="U1462" s="548">
        <v>0</v>
      </c>
      <c r="V1462" s="548">
        <v>0</v>
      </c>
      <c r="W1462" s="123"/>
      <c r="X1462" s="37">
        <f>(T1462+U1462+V1462)/3</f>
        <v>0</v>
      </c>
      <c r="Y1462" s="38">
        <f>X1462/S1462/1.44</f>
        <v>0</v>
      </c>
      <c r="Z1462" s="634"/>
      <c r="AA1462" s="672"/>
      <c r="AB1462" s="672"/>
    </row>
    <row r="1463" spans="1:28" ht="13.15" customHeight="1" x14ac:dyDescent="0.2">
      <c r="A1463" s="265"/>
      <c r="B1463" s="405"/>
      <c r="C1463" s="448"/>
      <c r="D1463" s="266"/>
      <c r="E1463" s="266"/>
      <c r="F1463" s="192"/>
      <c r="G1463" s="121"/>
      <c r="H1463" s="241">
        <v>208</v>
      </c>
      <c r="I1463" s="128" t="s">
        <v>1472</v>
      </c>
      <c r="J1463" s="34">
        <v>1000</v>
      </c>
      <c r="K1463" s="548">
        <v>0</v>
      </c>
      <c r="L1463" s="548">
        <v>0</v>
      </c>
      <c r="M1463" s="548">
        <v>0</v>
      </c>
      <c r="N1463" s="123"/>
      <c r="O1463" s="25">
        <f>(K1463+L1463+M1463)/3</f>
        <v>0</v>
      </c>
      <c r="P1463" s="26">
        <f>O1463/J1463/1.44</f>
        <v>0</v>
      </c>
      <c r="Q1463" s="139"/>
      <c r="R1463" s="126" t="s">
        <v>2622</v>
      </c>
      <c r="S1463" s="21">
        <v>1000</v>
      </c>
      <c r="T1463" s="548">
        <v>0</v>
      </c>
      <c r="U1463" s="548">
        <v>0</v>
      </c>
      <c r="V1463" s="548">
        <v>0</v>
      </c>
      <c r="W1463" s="123"/>
      <c r="X1463" s="37">
        <f>(T1463+U1463+V1463)/3</f>
        <v>0</v>
      </c>
      <c r="Y1463" s="38">
        <f>X1463/S1463/1.44</f>
        <v>0</v>
      </c>
      <c r="Z1463" s="634"/>
      <c r="AA1463" s="672"/>
      <c r="AB1463" s="672"/>
    </row>
    <row r="1464" spans="1:28" ht="13.9" customHeight="1" thickBot="1" x14ac:dyDescent="0.25">
      <c r="A1464" s="267"/>
      <c r="B1464" s="406"/>
      <c r="C1464" s="449"/>
      <c r="D1464" s="268"/>
      <c r="E1464" s="269"/>
      <c r="F1464" s="189"/>
      <c r="G1464" s="70"/>
      <c r="H1464" s="242">
        <v>208</v>
      </c>
      <c r="I1464" s="76" t="s">
        <v>2620</v>
      </c>
      <c r="J1464" s="70">
        <v>1000</v>
      </c>
      <c r="K1464" s="559">
        <v>0</v>
      </c>
      <c r="L1464" s="559">
        <v>0</v>
      </c>
      <c r="M1464" s="559">
        <v>0</v>
      </c>
      <c r="N1464" s="72"/>
      <c r="O1464" s="73">
        <f t="shared" si="262"/>
        <v>0</v>
      </c>
      <c r="P1464" s="74">
        <f t="shared" si="263"/>
        <v>0</v>
      </c>
      <c r="Q1464" s="103"/>
      <c r="R1464" s="75"/>
      <c r="S1464" s="72"/>
      <c r="T1464" s="559"/>
      <c r="U1464" s="559"/>
      <c r="V1464" s="559"/>
      <c r="W1464" s="72"/>
      <c r="X1464" s="73"/>
      <c r="Y1464" s="74"/>
      <c r="Z1464" s="646"/>
      <c r="AA1464" s="672"/>
      <c r="AB1464" s="672"/>
    </row>
    <row r="1465" spans="1:28" s="7" customFormat="1" ht="13.9" customHeight="1" x14ac:dyDescent="0.2">
      <c r="A1465" s="260">
        <v>43033</v>
      </c>
      <c r="B1465" s="403">
        <v>0.63194444444444442</v>
      </c>
      <c r="C1465" s="454">
        <v>2</v>
      </c>
      <c r="D1465" s="263">
        <f>(MAX(K1465:M1465))/J1465/1.44</f>
        <v>0.59791666666666665</v>
      </c>
      <c r="E1465" s="264">
        <f>(MAX(T1465:V1465))/S1465/1.44</f>
        <v>0.46666666666666673</v>
      </c>
      <c r="F1465" s="181" t="s">
        <v>1909</v>
      </c>
      <c r="G1465" s="69" t="s">
        <v>3126</v>
      </c>
      <c r="H1465" s="240">
        <v>209</v>
      </c>
      <c r="I1465" s="35" t="s">
        <v>685</v>
      </c>
      <c r="J1465" s="34">
        <v>250</v>
      </c>
      <c r="K1465" s="367">
        <v>215.25</v>
      </c>
      <c r="L1465" s="367">
        <v>171.42857142857142</v>
      </c>
      <c r="M1465" s="367">
        <v>201.60000000000002</v>
      </c>
      <c r="N1465" s="36" t="s">
        <v>3894</v>
      </c>
      <c r="O1465" s="37">
        <f t="shared" si="193"/>
        <v>196.09285714285716</v>
      </c>
      <c r="P1465" s="38">
        <f t="shared" si="194"/>
        <v>0.54470238095238099</v>
      </c>
      <c r="Q1465" s="39" t="s">
        <v>495</v>
      </c>
      <c r="R1465" s="40" t="s">
        <v>686</v>
      </c>
      <c r="S1465" s="34">
        <v>250</v>
      </c>
      <c r="T1465" s="367">
        <v>117.14285714285714</v>
      </c>
      <c r="U1465" s="367">
        <v>168</v>
      </c>
      <c r="V1465" s="367">
        <v>143.85</v>
      </c>
      <c r="W1465" s="36" t="s">
        <v>3829</v>
      </c>
      <c r="X1465" s="37">
        <f t="shared" ref="X1465:X1474" si="264">(T1465+U1465+V1465)/3</f>
        <v>142.99761904761905</v>
      </c>
      <c r="Y1465" s="38">
        <f t="shared" ref="Y1465:Y1475" si="265">X1465/S1465/1.44</f>
        <v>0.39721560846560844</v>
      </c>
      <c r="Z1465" s="653" t="s">
        <v>495</v>
      </c>
      <c r="AA1465" s="671">
        <f>P1465+Y1465</f>
        <v>0.94191798941798943</v>
      </c>
      <c r="AB1465" s="671">
        <f t="shared" si="259"/>
        <v>19.312268518518525</v>
      </c>
    </row>
    <row r="1466" spans="1:28" ht="13.15" customHeight="1" x14ac:dyDescent="0.2">
      <c r="A1466" s="265"/>
      <c r="B1466" s="405"/>
      <c r="C1466" s="448"/>
      <c r="D1466" s="266"/>
      <c r="E1466" s="266"/>
      <c r="F1466" s="182"/>
      <c r="G1466" s="24"/>
      <c r="H1466" s="241">
        <v>209</v>
      </c>
      <c r="I1466" s="22" t="s">
        <v>1386</v>
      </c>
      <c r="J1466" s="24">
        <v>250</v>
      </c>
      <c r="K1466" s="371">
        <v>86.100000000000009</v>
      </c>
      <c r="L1466" s="371">
        <v>91.428571428571431</v>
      </c>
      <c r="M1466" s="371">
        <v>88.2</v>
      </c>
      <c r="N1466" s="21"/>
      <c r="O1466" s="25">
        <f t="shared" si="193"/>
        <v>88.57619047619049</v>
      </c>
      <c r="P1466" s="26">
        <f t="shared" si="194"/>
        <v>0.24604497354497359</v>
      </c>
      <c r="Q1466" s="26"/>
      <c r="R1466" s="28" t="s">
        <v>1386</v>
      </c>
      <c r="S1466" s="24">
        <v>250</v>
      </c>
      <c r="T1466" s="371">
        <v>0</v>
      </c>
      <c r="U1466" s="371">
        <v>0</v>
      </c>
      <c r="V1466" s="371">
        <v>0</v>
      </c>
      <c r="W1466" s="21"/>
      <c r="X1466" s="25">
        <f t="shared" si="264"/>
        <v>0</v>
      </c>
      <c r="Y1466" s="26">
        <f t="shared" si="265"/>
        <v>0</v>
      </c>
      <c r="Z1466" s="428"/>
      <c r="AA1466" s="673"/>
      <c r="AB1466" s="672"/>
    </row>
    <row r="1467" spans="1:28" ht="13.15" customHeight="1" x14ac:dyDescent="0.2">
      <c r="A1467" s="265"/>
      <c r="B1467" s="405"/>
      <c r="C1467" s="448"/>
      <c r="D1467" s="266"/>
      <c r="E1467" s="266"/>
      <c r="F1467" s="182"/>
      <c r="G1467" s="24"/>
      <c r="H1467" s="241">
        <v>209</v>
      </c>
      <c r="I1467" s="22" t="s">
        <v>1387</v>
      </c>
      <c r="J1467" s="24">
        <v>250</v>
      </c>
      <c r="K1467" s="371">
        <v>30.450000000000003</v>
      </c>
      <c r="L1467" s="371">
        <v>19.047619047619047</v>
      </c>
      <c r="M1467" s="371">
        <v>22.05</v>
      </c>
      <c r="N1467" s="21"/>
      <c r="O1467" s="25">
        <f t="shared" si="193"/>
        <v>23.849206349206352</v>
      </c>
      <c r="P1467" s="26">
        <f t="shared" si="194"/>
        <v>6.6247795414462088E-2</v>
      </c>
      <c r="Q1467" s="26"/>
      <c r="R1467" s="33" t="s">
        <v>501</v>
      </c>
      <c r="S1467" s="24">
        <v>250</v>
      </c>
      <c r="T1467" s="371">
        <v>19.047619047619047</v>
      </c>
      <c r="U1467" s="371">
        <v>40.950000000000003</v>
      </c>
      <c r="V1467" s="371">
        <v>28.35</v>
      </c>
      <c r="W1467" s="21"/>
      <c r="X1467" s="25">
        <f t="shared" si="264"/>
        <v>29.449206349206349</v>
      </c>
      <c r="Y1467" s="26">
        <f t="shared" si="265"/>
        <v>8.1803350970017646E-2</v>
      </c>
      <c r="Z1467" s="428"/>
      <c r="AA1467" s="673"/>
      <c r="AB1467" s="672"/>
    </row>
    <row r="1468" spans="1:28" ht="13.15" customHeight="1" x14ac:dyDescent="0.2">
      <c r="A1468" s="265"/>
      <c r="B1468" s="405"/>
      <c r="C1468" s="448"/>
      <c r="D1468" s="266"/>
      <c r="E1468" s="266"/>
      <c r="F1468" s="182"/>
      <c r="G1468" s="24"/>
      <c r="H1468" s="241">
        <v>209</v>
      </c>
      <c r="I1468" s="23" t="s">
        <v>1388</v>
      </c>
      <c r="J1468" s="24">
        <v>250</v>
      </c>
      <c r="K1468" s="371">
        <v>16.8</v>
      </c>
      <c r="L1468" s="371">
        <v>23.80952380952381</v>
      </c>
      <c r="M1468" s="371">
        <v>26.25</v>
      </c>
      <c r="N1468" s="21"/>
      <c r="O1468" s="25">
        <f t="shared" si="193"/>
        <v>22.286507936507935</v>
      </c>
      <c r="P1468" s="26">
        <f t="shared" si="194"/>
        <v>6.1906966490299822E-2</v>
      </c>
      <c r="Q1468" s="26"/>
      <c r="R1468" s="33" t="s">
        <v>2146</v>
      </c>
      <c r="S1468" s="24">
        <v>250</v>
      </c>
      <c r="T1468" s="371">
        <v>35.238095238095234</v>
      </c>
      <c r="U1468" s="371">
        <v>30.450000000000003</v>
      </c>
      <c r="V1468" s="371">
        <v>40.950000000000003</v>
      </c>
      <c r="W1468" s="21"/>
      <c r="X1468" s="25">
        <f t="shared" si="264"/>
        <v>35.546031746031744</v>
      </c>
      <c r="Y1468" s="26">
        <f t="shared" si="265"/>
        <v>9.8738977072310399E-2</v>
      </c>
      <c r="Z1468" s="428"/>
      <c r="AA1468" s="673"/>
      <c r="AB1468" s="672"/>
    </row>
    <row r="1469" spans="1:28" ht="13.15" customHeight="1" x14ac:dyDescent="0.2">
      <c r="A1469" s="265"/>
      <c r="B1469" s="405"/>
      <c r="C1469" s="448"/>
      <c r="D1469" s="266"/>
      <c r="E1469" s="266"/>
      <c r="F1469" s="182"/>
      <c r="G1469" s="24"/>
      <c r="H1469" s="241">
        <v>209</v>
      </c>
      <c r="I1469" s="23" t="s">
        <v>3500</v>
      </c>
      <c r="J1469" s="24">
        <v>250</v>
      </c>
      <c r="K1469" s="371">
        <v>39.9</v>
      </c>
      <c r="L1469" s="371">
        <v>26.666666666666664</v>
      </c>
      <c r="M1469" s="371">
        <v>34.65</v>
      </c>
      <c r="N1469" s="21"/>
      <c r="O1469" s="25">
        <f t="shared" si="193"/>
        <v>33.738888888888887</v>
      </c>
      <c r="P1469" s="26">
        <f t="shared" si="194"/>
        <v>9.3719135802469142E-2</v>
      </c>
      <c r="Q1469" s="26"/>
      <c r="R1469" s="33" t="s">
        <v>1061</v>
      </c>
      <c r="S1469" s="24">
        <v>250</v>
      </c>
      <c r="T1469" s="371">
        <v>33.333333333333329</v>
      </c>
      <c r="U1469" s="371">
        <v>54.6</v>
      </c>
      <c r="V1469" s="371">
        <v>66.150000000000006</v>
      </c>
      <c r="W1469" s="21"/>
      <c r="X1469" s="25">
        <f t="shared" si="264"/>
        <v>51.361111111111114</v>
      </c>
      <c r="Y1469" s="26">
        <f t="shared" si="265"/>
        <v>0.14266975308641977</v>
      </c>
      <c r="Z1469" s="428"/>
      <c r="AA1469" s="673"/>
      <c r="AB1469" s="672"/>
    </row>
    <row r="1470" spans="1:28" ht="13.15" customHeight="1" x14ac:dyDescent="0.2">
      <c r="A1470" s="265"/>
      <c r="B1470" s="405"/>
      <c r="C1470" s="448"/>
      <c r="D1470" s="266"/>
      <c r="E1470" s="266"/>
      <c r="F1470" s="182"/>
      <c r="G1470" s="24"/>
      <c r="H1470" s="241">
        <v>209</v>
      </c>
      <c r="I1470" s="23" t="s">
        <v>3070</v>
      </c>
      <c r="J1470" s="24">
        <v>250</v>
      </c>
      <c r="K1470" s="371">
        <v>3.1500000000000004</v>
      </c>
      <c r="L1470" s="371">
        <v>0</v>
      </c>
      <c r="M1470" s="371">
        <v>5.25</v>
      </c>
      <c r="N1470" s="21"/>
      <c r="O1470" s="25">
        <f t="shared" si="193"/>
        <v>2.8000000000000003</v>
      </c>
      <c r="P1470" s="26">
        <f t="shared" si="194"/>
        <v>7.7777777777777793E-3</v>
      </c>
      <c r="Q1470" s="26"/>
      <c r="R1470" s="28" t="s">
        <v>1389</v>
      </c>
      <c r="S1470" s="24">
        <v>250</v>
      </c>
      <c r="T1470" s="371">
        <v>0</v>
      </c>
      <c r="U1470" s="371">
        <v>0</v>
      </c>
      <c r="V1470" s="371">
        <v>0</v>
      </c>
      <c r="W1470" s="21"/>
      <c r="X1470" s="25">
        <f t="shared" si="264"/>
        <v>0</v>
      </c>
      <c r="Y1470" s="26">
        <f t="shared" si="265"/>
        <v>0</v>
      </c>
      <c r="Z1470" s="428"/>
      <c r="AA1470" s="673"/>
      <c r="AB1470" s="672"/>
    </row>
    <row r="1471" spans="1:28" ht="13.15" customHeight="1" x14ac:dyDescent="0.2">
      <c r="A1471" s="265"/>
      <c r="B1471" s="405"/>
      <c r="C1471" s="448"/>
      <c r="D1471" s="266"/>
      <c r="E1471" s="266"/>
      <c r="F1471" s="182"/>
      <c r="G1471" s="24"/>
      <c r="H1471" s="241">
        <v>209</v>
      </c>
      <c r="I1471" s="23" t="s">
        <v>3501</v>
      </c>
      <c r="J1471" s="24">
        <v>250</v>
      </c>
      <c r="K1471" s="371">
        <v>38.85</v>
      </c>
      <c r="L1471" s="371">
        <v>11.428571428571429</v>
      </c>
      <c r="M1471" s="371">
        <v>24.150000000000002</v>
      </c>
      <c r="N1471" s="21"/>
      <c r="O1471" s="25">
        <f t="shared" si="193"/>
        <v>24.80952380952381</v>
      </c>
      <c r="P1471" s="26">
        <f t="shared" si="194"/>
        <v>6.8915343915343916E-2</v>
      </c>
      <c r="Q1471" s="26"/>
      <c r="R1471" s="33" t="s">
        <v>200</v>
      </c>
      <c r="S1471" s="24">
        <v>250</v>
      </c>
      <c r="T1471" s="371">
        <v>0</v>
      </c>
      <c r="U1471" s="371">
        <v>0</v>
      </c>
      <c r="V1471" s="371">
        <v>0</v>
      </c>
      <c r="W1471" s="21"/>
      <c r="X1471" s="25">
        <f t="shared" si="264"/>
        <v>0</v>
      </c>
      <c r="Y1471" s="26">
        <f t="shared" si="265"/>
        <v>0</v>
      </c>
      <c r="Z1471" s="428"/>
      <c r="AA1471" s="673"/>
      <c r="AB1471" s="672"/>
    </row>
    <row r="1472" spans="1:28" ht="13.15" customHeight="1" x14ac:dyDescent="0.2">
      <c r="A1472" s="265"/>
      <c r="B1472" s="405"/>
      <c r="C1472" s="448"/>
      <c r="D1472" s="266"/>
      <c r="E1472" s="266"/>
      <c r="F1472" s="186"/>
      <c r="G1472" s="121"/>
      <c r="H1472" s="241">
        <v>209</v>
      </c>
      <c r="I1472" s="128" t="s">
        <v>2529</v>
      </c>
      <c r="J1472" s="121">
        <v>250</v>
      </c>
      <c r="K1472" s="548">
        <v>0</v>
      </c>
      <c r="L1472" s="548">
        <v>0</v>
      </c>
      <c r="M1472" s="548">
        <v>0</v>
      </c>
      <c r="N1472" s="123"/>
      <c r="O1472" s="124">
        <f>(K1472+L1472+M1472)/3</f>
        <v>0</v>
      </c>
      <c r="P1472" s="125">
        <f>O1472/J1472/1.44</f>
        <v>0</v>
      </c>
      <c r="Q1472" s="125"/>
      <c r="R1472" s="126" t="s">
        <v>1698</v>
      </c>
      <c r="S1472" s="121">
        <v>250</v>
      </c>
      <c r="T1472" s="371">
        <v>35.238095238095234</v>
      </c>
      <c r="U1472" s="371">
        <v>30.450000000000003</v>
      </c>
      <c r="V1472" s="371">
        <v>37.800000000000004</v>
      </c>
      <c r="W1472" s="123"/>
      <c r="X1472" s="124">
        <f>(T1472+U1472+V1472)/3</f>
        <v>34.496031746031747</v>
      </c>
      <c r="Y1472" s="125">
        <f>X1472/S1472/1.44</f>
        <v>9.5822310405643749E-2</v>
      </c>
      <c r="Z1472" s="634"/>
      <c r="AA1472" s="673"/>
      <c r="AB1472" s="672"/>
    </row>
    <row r="1473" spans="1:28" ht="13.15" customHeight="1" x14ac:dyDescent="0.2">
      <c r="A1473" s="265"/>
      <c r="B1473" s="405"/>
      <c r="C1473" s="448"/>
      <c r="D1473" s="266"/>
      <c r="E1473" s="266"/>
      <c r="F1473" s="186"/>
      <c r="G1473" s="121"/>
      <c r="H1473" s="241">
        <v>209</v>
      </c>
      <c r="I1473" s="128" t="s">
        <v>3502</v>
      </c>
      <c r="J1473" s="121">
        <v>250</v>
      </c>
      <c r="K1473" s="548">
        <v>0</v>
      </c>
      <c r="L1473" s="548">
        <v>0</v>
      </c>
      <c r="M1473" s="548">
        <v>0</v>
      </c>
      <c r="N1473" s="123"/>
      <c r="O1473" s="124">
        <f t="shared" si="193"/>
        <v>0</v>
      </c>
      <c r="P1473" s="125">
        <f>O1473/J1473/1.44</f>
        <v>0</v>
      </c>
      <c r="Q1473" s="125"/>
      <c r="R1473" s="126" t="s">
        <v>3503</v>
      </c>
      <c r="S1473" s="121">
        <v>250</v>
      </c>
      <c r="T1473" s="371">
        <v>0</v>
      </c>
      <c r="U1473" s="371">
        <v>0</v>
      </c>
      <c r="V1473" s="371">
        <v>0</v>
      </c>
      <c r="W1473" s="123"/>
      <c r="X1473" s="124">
        <f t="shared" si="264"/>
        <v>0</v>
      </c>
      <c r="Y1473" s="125">
        <f t="shared" si="265"/>
        <v>0</v>
      </c>
      <c r="Z1473" s="634"/>
      <c r="AA1473" s="673"/>
      <c r="AB1473" s="672"/>
    </row>
    <row r="1474" spans="1:28" ht="13.9" customHeight="1" thickBot="1" x14ac:dyDescent="0.25">
      <c r="A1474" s="267"/>
      <c r="B1474" s="406"/>
      <c r="C1474" s="449"/>
      <c r="D1474" s="268"/>
      <c r="E1474" s="269"/>
      <c r="F1474" s="184"/>
      <c r="G1474" s="70"/>
      <c r="H1474" s="242">
        <v>209</v>
      </c>
      <c r="I1474" s="76"/>
      <c r="J1474" s="70">
        <v>250</v>
      </c>
      <c r="K1474" s="559">
        <v>0</v>
      </c>
      <c r="L1474" s="559">
        <v>0</v>
      </c>
      <c r="M1474" s="559">
        <v>0</v>
      </c>
      <c r="N1474" s="72"/>
      <c r="O1474" s="73"/>
      <c r="P1474" s="74"/>
      <c r="Q1474" s="74"/>
      <c r="R1474" s="75" t="s">
        <v>3071</v>
      </c>
      <c r="S1474" s="70">
        <v>250</v>
      </c>
      <c r="T1474" s="559">
        <v>0</v>
      </c>
      <c r="U1474" s="559">
        <v>0</v>
      </c>
      <c r="V1474" s="559">
        <v>0</v>
      </c>
      <c r="W1474" s="72"/>
      <c r="X1474" s="73">
        <f t="shared" si="264"/>
        <v>0</v>
      </c>
      <c r="Y1474" s="74">
        <f t="shared" si="265"/>
        <v>0</v>
      </c>
      <c r="Z1474" s="646"/>
      <c r="AA1474" s="676"/>
      <c r="AB1474" s="674"/>
    </row>
    <row r="1475" spans="1:28" s="7" customFormat="1" ht="13.9" customHeight="1" x14ac:dyDescent="0.2">
      <c r="A1475" s="260">
        <v>43022</v>
      </c>
      <c r="B1475" s="403">
        <v>0.62152777777777779</v>
      </c>
      <c r="C1475" s="454">
        <v>2</v>
      </c>
      <c r="D1475" s="263">
        <f>(MAX(K1475:M1475))/J1475/1.44</f>
        <v>0.66840277777777779</v>
      </c>
      <c r="E1475" s="264">
        <f>(MAX(T1475:V1475))/S1475/1.44</f>
        <v>0.22166666666666665</v>
      </c>
      <c r="F1475" s="181" t="s">
        <v>1909</v>
      </c>
      <c r="G1475" s="69" t="s">
        <v>3126</v>
      </c>
      <c r="H1475" s="240">
        <v>211</v>
      </c>
      <c r="I1475" s="35" t="s">
        <v>685</v>
      </c>
      <c r="J1475" s="34">
        <v>180</v>
      </c>
      <c r="K1475" s="367">
        <v>107.10000000000001</v>
      </c>
      <c r="L1475" s="367">
        <v>110.47619047619047</v>
      </c>
      <c r="M1475" s="367">
        <v>173.25</v>
      </c>
      <c r="N1475" s="36" t="s">
        <v>3831</v>
      </c>
      <c r="O1475" s="37">
        <f t="shared" si="193"/>
        <v>130.27539682539683</v>
      </c>
      <c r="P1475" s="38">
        <f t="shared" si="194"/>
        <v>0.50260569762884577</v>
      </c>
      <c r="Q1475" s="39" t="s">
        <v>983</v>
      </c>
      <c r="R1475" s="40" t="s">
        <v>686</v>
      </c>
      <c r="S1475" s="34">
        <v>250</v>
      </c>
      <c r="T1475" s="367">
        <v>55.238095238095234</v>
      </c>
      <c r="U1475" s="367">
        <v>79.8</v>
      </c>
      <c r="V1475" s="367">
        <v>54.6</v>
      </c>
      <c r="W1475" s="36" t="s">
        <v>3955</v>
      </c>
      <c r="X1475" s="37">
        <f>(T1475+U1475+V1475)/3</f>
        <v>63.212698412698408</v>
      </c>
      <c r="Y1475" s="38">
        <f t="shared" si="265"/>
        <v>0.17559082892416228</v>
      </c>
      <c r="Z1475" s="653" t="s">
        <v>494</v>
      </c>
      <c r="AA1475" s="672">
        <f>P1475+Y1475</f>
        <v>0.67819652655300811</v>
      </c>
      <c r="AB1475" s="672">
        <f t="shared" si="259"/>
        <v>92.01970323216733</v>
      </c>
    </row>
    <row r="1476" spans="1:28" ht="13.15" customHeight="1" x14ac:dyDescent="0.2">
      <c r="A1476" s="265"/>
      <c r="B1476" s="405"/>
      <c r="C1476" s="448"/>
      <c r="D1476" s="266"/>
      <c r="E1476" s="266"/>
      <c r="F1476" s="182"/>
      <c r="G1476" s="24"/>
      <c r="H1476" s="241">
        <v>211</v>
      </c>
      <c r="I1476" s="22" t="s">
        <v>3181</v>
      </c>
      <c r="J1476" s="34">
        <v>180</v>
      </c>
      <c r="K1476" s="371">
        <v>5.25</v>
      </c>
      <c r="L1476" s="371">
        <v>30.476190476190474</v>
      </c>
      <c r="M1476" s="371">
        <v>34.65</v>
      </c>
      <c r="N1476" s="21"/>
      <c r="O1476" s="25">
        <f t="shared" si="193"/>
        <v>23.458730158730159</v>
      </c>
      <c r="P1476" s="26">
        <f t="shared" si="194"/>
        <v>9.0504360180286111E-2</v>
      </c>
      <c r="Q1476" s="26"/>
      <c r="R1476" s="28" t="s">
        <v>2612</v>
      </c>
      <c r="S1476" s="34">
        <v>250</v>
      </c>
      <c r="T1476" s="371">
        <v>0</v>
      </c>
      <c r="U1476" s="371">
        <v>0</v>
      </c>
      <c r="V1476" s="371">
        <v>0</v>
      </c>
      <c r="W1476" s="21"/>
      <c r="X1476" s="25">
        <f t="shared" ref="X1476:X1483" si="266">(T1476+U1476+V1476)/3</f>
        <v>0</v>
      </c>
      <c r="Y1476" s="26">
        <f t="shared" ref="Y1476:Y1483" si="267">X1476/S1476/1.44</f>
        <v>0</v>
      </c>
      <c r="Z1476" s="428"/>
      <c r="AA1476" s="673"/>
      <c r="AB1476" s="672"/>
    </row>
    <row r="1477" spans="1:28" ht="13.15" customHeight="1" x14ac:dyDescent="0.2">
      <c r="A1477" s="265"/>
      <c r="B1477" s="405"/>
      <c r="C1477" s="448"/>
      <c r="D1477" s="266"/>
      <c r="E1477" s="266"/>
      <c r="F1477" s="182"/>
      <c r="G1477" s="24"/>
      <c r="H1477" s="241">
        <v>211</v>
      </c>
      <c r="I1477" s="23" t="s">
        <v>2004</v>
      </c>
      <c r="J1477" s="34">
        <v>180</v>
      </c>
      <c r="K1477" s="371">
        <v>0</v>
      </c>
      <c r="L1477" s="371">
        <v>1.9047619047619047</v>
      </c>
      <c r="M1477" s="371">
        <v>0</v>
      </c>
      <c r="N1477" s="21"/>
      <c r="O1477" s="25">
        <f t="shared" si="193"/>
        <v>0.63492063492063489</v>
      </c>
      <c r="P1477" s="26">
        <f t="shared" si="194"/>
        <v>2.4495394865765236E-3</v>
      </c>
      <c r="Q1477" s="26"/>
      <c r="R1477" s="28" t="s">
        <v>3182</v>
      </c>
      <c r="S1477" s="34">
        <v>250</v>
      </c>
      <c r="T1477" s="371">
        <v>0</v>
      </c>
      <c r="U1477" s="371">
        <v>0</v>
      </c>
      <c r="V1477" s="371">
        <v>0</v>
      </c>
      <c r="W1477" s="21"/>
      <c r="X1477" s="25">
        <f t="shared" si="266"/>
        <v>0</v>
      </c>
      <c r="Y1477" s="26">
        <f t="shared" si="267"/>
        <v>0</v>
      </c>
      <c r="Z1477" s="428"/>
      <c r="AA1477" s="673"/>
      <c r="AB1477" s="672"/>
    </row>
    <row r="1478" spans="1:28" ht="13.15" customHeight="1" x14ac:dyDescent="0.2">
      <c r="A1478" s="265"/>
      <c r="B1478" s="405"/>
      <c r="C1478" s="448"/>
      <c r="D1478" s="266"/>
      <c r="E1478" s="266"/>
      <c r="F1478" s="182"/>
      <c r="G1478" s="24"/>
      <c r="H1478" s="241">
        <v>211</v>
      </c>
      <c r="I1478" s="22" t="s">
        <v>3180</v>
      </c>
      <c r="J1478" s="34">
        <v>180</v>
      </c>
      <c r="K1478" s="371">
        <v>2.1</v>
      </c>
      <c r="L1478" s="371">
        <v>2.8571428571428572</v>
      </c>
      <c r="M1478" s="371">
        <v>18.900000000000002</v>
      </c>
      <c r="N1478" s="21"/>
      <c r="O1478" s="25">
        <f t="shared" si="193"/>
        <v>7.9523809523809534</v>
      </c>
      <c r="P1478" s="26">
        <f t="shared" si="194"/>
        <v>3.0680482069370966E-2</v>
      </c>
      <c r="Q1478" s="26"/>
      <c r="R1478" s="28" t="s">
        <v>2005</v>
      </c>
      <c r="S1478" s="34">
        <v>250</v>
      </c>
      <c r="T1478" s="371">
        <v>0</v>
      </c>
      <c r="U1478" s="371">
        <v>8.4</v>
      </c>
      <c r="V1478" s="371">
        <v>11.55</v>
      </c>
      <c r="W1478" s="21"/>
      <c r="X1478" s="25">
        <f t="shared" si="266"/>
        <v>6.6500000000000012</v>
      </c>
      <c r="Y1478" s="26">
        <f t="shared" si="267"/>
        <v>1.8472222222222227E-2</v>
      </c>
      <c r="Z1478" s="428"/>
      <c r="AA1478" s="673"/>
      <c r="AB1478" s="672"/>
    </row>
    <row r="1479" spans="1:28" ht="13.15" customHeight="1" x14ac:dyDescent="0.2">
      <c r="A1479" s="265"/>
      <c r="B1479" s="405"/>
      <c r="C1479" s="448"/>
      <c r="D1479" s="266"/>
      <c r="E1479" s="266"/>
      <c r="F1479" s="182"/>
      <c r="G1479" s="24"/>
      <c r="H1479" s="241">
        <v>211</v>
      </c>
      <c r="I1479" s="22" t="s">
        <v>621</v>
      </c>
      <c r="J1479" s="34">
        <v>180</v>
      </c>
      <c r="K1479" s="371">
        <v>0</v>
      </c>
      <c r="L1479" s="371">
        <v>0</v>
      </c>
      <c r="M1479" s="371">
        <v>0</v>
      </c>
      <c r="N1479" s="21"/>
      <c r="O1479" s="25">
        <f t="shared" si="193"/>
        <v>0</v>
      </c>
      <c r="P1479" s="26">
        <f t="shared" si="194"/>
        <v>0</v>
      </c>
      <c r="Q1479" s="26"/>
      <c r="R1479" s="28" t="s">
        <v>621</v>
      </c>
      <c r="S1479" s="34">
        <v>250</v>
      </c>
      <c r="T1479" s="371">
        <v>0</v>
      </c>
      <c r="U1479" s="371">
        <v>0</v>
      </c>
      <c r="V1479" s="371">
        <v>0</v>
      </c>
      <c r="W1479" s="21"/>
      <c r="X1479" s="25">
        <f t="shared" si="266"/>
        <v>0</v>
      </c>
      <c r="Y1479" s="26">
        <f t="shared" si="267"/>
        <v>0</v>
      </c>
      <c r="Z1479" s="428"/>
      <c r="AA1479" s="673"/>
      <c r="AB1479" s="672"/>
    </row>
    <row r="1480" spans="1:28" ht="13.15" customHeight="1" x14ac:dyDescent="0.2">
      <c r="A1480" s="265"/>
      <c r="B1480" s="405"/>
      <c r="C1480" s="448"/>
      <c r="D1480" s="266"/>
      <c r="E1480" s="266"/>
      <c r="F1480" s="182"/>
      <c r="G1480" s="24"/>
      <c r="H1480" s="241">
        <v>211</v>
      </c>
      <c r="I1480" s="22" t="s">
        <v>916</v>
      </c>
      <c r="J1480" s="34">
        <v>180</v>
      </c>
      <c r="K1480" s="371">
        <v>0</v>
      </c>
      <c r="L1480" s="371">
        <v>0</v>
      </c>
      <c r="M1480" s="371">
        <v>0</v>
      </c>
      <c r="N1480" s="21"/>
      <c r="O1480" s="25">
        <f t="shared" si="193"/>
        <v>0</v>
      </c>
      <c r="P1480" s="26">
        <f t="shared" si="194"/>
        <v>0</v>
      </c>
      <c r="Q1480" s="26"/>
      <c r="R1480" s="28" t="s">
        <v>84</v>
      </c>
      <c r="S1480" s="34">
        <v>250</v>
      </c>
      <c r="T1480" s="371">
        <v>0</v>
      </c>
      <c r="U1480" s="371">
        <v>0</v>
      </c>
      <c r="V1480" s="371">
        <v>0</v>
      </c>
      <c r="W1480" s="21"/>
      <c r="X1480" s="25">
        <f t="shared" si="266"/>
        <v>0</v>
      </c>
      <c r="Y1480" s="26">
        <f t="shared" si="267"/>
        <v>0</v>
      </c>
      <c r="Z1480" s="428"/>
      <c r="AA1480" s="673"/>
      <c r="AB1480" s="672"/>
    </row>
    <row r="1481" spans="1:28" ht="13.15" customHeight="1" x14ac:dyDescent="0.2">
      <c r="A1481" s="265"/>
      <c r="B1481" s="405"/>
      <c r="C1481" s="448"/>
      <c r="D1481" s="266"/>
      <c r="E1481" s="266"/>
      <c r="F1481" s="182"/>
      <c r="G1481" s="24"/>
      <c r="H1481" s="241">
        <v>211</v>
      </c>
      <c r="I1481" s="22" t="s">
        <v>1696</v>
      </c>
      <c r="J1481" s="34">
        <v>180</v>
      </c>
      <c r="K1481" s="371">
        <v>0</v>
      </c>
      <c r="L1481" s="371">
        <v>0</v>
      </c>
      <c r="M1481" s="371">
        <v>0</v>
      </c>
      <c r="N1481" s="21"/>
      <c r="O1481" s="25">
        <f t="shared" si="193"/>
        <v>0</v>
      </c>
      <c r="P1481" s="26">
        <f t="shared" si="194"/>
        <v>0</v>
      </c>
      <c r="Q1481" s="26"/>
      <c r="R1481" s="28" t="s">
        <v>1697</v>
      </c>
      <c r="S1481" s="34">
        <v>250</v>
      </c>
      <c r="T1481" s="371">
        <v>0</v>
      </c>
      <c r="U1481" s="371">
        <v>0</v>
      </c>
      <c r="V1481" s="371">
        <v>0</v>
      </c>
      <c r="W1481" s="21"/>
      <c r="X1481" s="25">
        <f t="shared" si="266"/>
        <v>0</v>
      </c>
      <c r="Y1481" s="26">
        <f t="shared" si="267"/>
        <v>0</v>
      </c>
      <c r="Z1481" s="428"/>
      <c r="AA1481" s="673"/>
      <c r="AB1481" s="672"/>
    </row>
    <row r="1482" spans="1:28" ht="13.15" customHeight="1" x14ac:dyDescent="0.2">
      <c r="A1482" s="265"/>
      <c r="B1482" s="405"/>
      <c r="C1482" s="448"/>
      <c r="D1482" s="266"/>
      <c r="E1482" s="266"/>
      <c r="F1482" s="182"/>
      <c r="G1482" s="24"/>
      <c r="H1482" s="241">
        <v>211</v>
      </c>
      <c r="I1482" s="22" t="s">
        <v>3505</v>
      </c>
      <c r="J1482" s="34">
        <v>180</v>
      </c>
      <c r="K1482" s="371">
        <v>39.9</v>
      </c>
      <c r="L1482" s="371">
        <v>40</v>
      </c>
      <c r="M1482" s="371">
        <v>46.2</v>
      </c>
      <c r="N1482" s="21"/>
      <c r="O1482" s="25">
        <f t="shared" si="193"/>
        <v>42.033333333333339</v>
      </c>
      <c r="P1482" s="26">
        <f t="shared" si="194"/>
        <v>0.16216563786008234</v>
      </c>
      <c r="Q1482" s="26"/>
      <c r="R1482" s="28" t="s">
        <v>3506</v>
      </c>
      <c r="S1482" s="34">
        <v>250</v>
      </c>
      <c r="T1482" s="371">
        <v>9.5238095238095237</v>
      </c>
      <c r="U1482" s="371">
        <v>19.95</v>
      </c>
      <c r="V1482" s="371">
        <v>9.4500000000000011</v>
      </c>
      <c r="W1482" s="21"/>
      <c r="X1482" s="25">
        <f t="shared" si="266"/>
        <v>12.974603174603175</v>
      </c>
      <c r="Y1482" s="26">
        <f t="shared" si="267"/>
        <v>3.6040564373897709E-2</v>
      </c>
      <c r="Z1482" s="428"/>
      <c r="AA1482" s="673"/>
      <c r="AB1482" s="672"/>
    </row>
    <row r="1483" spans="1:28" ht="13.9" customHeight="1" thickBot="1" x14ac:dyDescent="0.25">
      <c r="A1483" s="267"/>
      <c r="B1483" s="406"/>
      <c r="C1483" s="449"/>
      <c r="D1483" s="268"/>
      <c r="E1483" s="269"/>
      <c r="F1483" s="184"/>
      <c r="G1483" s="70"/>
      <c r="H1483" s="242">
        <v>211</v>
      </c>
      <c r="I1483" s="76" t="s">
        <v>3504</v>
      </c>
      <c r="J1483" s="70">
        <v>180</v>
      </c>
      <c r="K1483" s="559">
        <v>0</v>
      </c>
      <c r="L1483" s="559">
        <v>0</v>
      </c>
      <c r="M1483" s="559">
        <v>0</v>
      </c>
      <c r="N1483" s="72"/>
      <c r="O1483" s="73">
        <f t="shared" si="193"/>
        <v>0</v>
      </c>
      <c r="P1483" s="74">
        <f t="shared" si="194"/>
        <v>0</v>
      </c>
      <c r="Q1483" s="74"/>
      <c r="R1483" s="75" t="s">
        <v>86</v>
      </c>
      <c r="S1483" s="70">
        <v>250</v>
      </c>
      <c r="T1483" s="559">
        <v>0</v>
      </c>
      <c r="U1483" s="559">
        <v>0</v>
      </c>
      <c r="V1483" s="559">
        <v>0</v>
      </c>
      <c r="W1483" s="72"/>
      <c r="X1483" s="73">
        <f t="shared" si="266"/>
        <v>0</v>
      </c>
      <c r="Y1483" s="74">
        <f t="shared" si="267"/>
        <v>0</v>
      </c>
      <c r="Z1483" s="646"/>
      <c r="AA1483" s="673"/>
      <c r="AB1483" s="672"/>
    </row>
    <row r="1484" spans="1:28" s="7" customFormat="1" ht="13.9" customHeight="1" x14ac:dyDescent="0.2">
      <c r="A1484" s="260">
        <v>43043</v>
      </c>
      <c r="B1484" s="403">
        <v>0.54861111111111105</v>
      </c>
      <c r="C1484" s="454">
        <v>-1</v>
      </c>
      <c r="D1484" s="263">
        <f>(MAX(K1484:M1484))/J1484/1.44</f>
        <v>0.75104166666666683</v>
      </c>
      <c r="E1484" s="264"/>
      <c r="F1484" s="181" t="s">
        <v>569</v>
      </c>
      <c r="G1484" s="69" t="s">
        <v>3126</v>
      </c>
      <c r="H1484" s="240">
        <v>213</v>
      </c>
      <c r="I1484" s="35" t="s">
        <v>685</v>
      </c>
      <c r="J1484" s="34">
        <v>100</v>
      </c>
      <c r="K1484" s="367">
        <v>54.6</v>
      </c>
      <c r="L1484" s="367">
        <v>38.095238095238095</v>
      </c>
      <c r="M1484" s="367">
        <v>108.15</v>
      </c>
      <c r="N1484" s="36" t="s">
        <v>4357</v>
      </c>
      <c r="O1484" s="37">
        <f t="shared" si="193"/>
        <v>66.948412698412696</v>
      </c>
      <c r="P1484" s="38">
        <f t="shared" si="194"/>
        <v>0.46491953262786595</v>
      </c>
      <c r="Q1484" s="77"/>
      <c r="R1484" s="40"/>
      <c r="S1484" s="81"/>
      <c r="T1484" s="367"/>
      <c r="U1484" s="367"/>
      <c r="V1484" s="367"/>
      <c r="W1484" s="36"/>
      <c r="X1484" s="37"/>
      <c r="Y1484" s="38"/>
      <c r="Z1484" s="645"/>
      <c r="AA1484" s="671">
        <f>P1484+Y1484</f>
        <v>0.46491953262786595</v>
      </c>
      <c r="AB1484" s="671">
        <f t="shared" ref="AB1484:AB1542" si="268">IF(AA1484 &gt;1,0,(((J1484+S1484)*0.95)-((J1484+S1484)*0.95)*AA1484)*0.7)</f>
        <v>35.582851080246911</v>
      </c>
    </row>
    <row r="1485" spans="1:28" ht="13.15" customHeight="1" x14ac:dyDescent="0.2">
      <c r="A1485" s="265"/>
      <c r="B1485" s="405"/>
      <c r="C1485" s="448"/>
      <c r="D1485" s="266"/>
      <c r="E1485" s="266"/>
      <c r="F1485" s="182"/>
      <c r="G1485" s="24"/>
      <c r="H1485" s="241">
        <v>213</v>
      </c>
      <c r="I1485" s="22" t="s">
        <v>204</v>
      </c>
      <c r="J1485" s="24">
        <v>100</v>
      </c>
      <c r="K1485" s="371">
        <v>0</v>
      </c>
      <c r="L1485" s="371">
        <v>0</v>
      </c>
      <c r="M1485" s="371">
        <v>0</v>
      </c>
      <c r="N1485" s="21"/>
      <c r="O1485" s="25">
        <f t="shared" ref="O1485:O1490" si="269">(K1485+L1485+M1485)/3</f>
        <v>0</v>
      </c>
      <c r="P1485" s="26">
        <f t="shared" ref="P1485:P1490" si="270">O1485/J1485/1.44</f>
        <v>0</v>
      </c>
      <c r="Q1485" s="26"/>
      <c r="R1485" s="28"/>
      <c r="S1485" s="30"/>
      <c r="T1485" s="371"/>
      <c r="U1485" s="371"/>
      <c r="V1485" s="371"/>
      <c r="W1485" s="21"/>
      <c r="X1485" s="25"/>
      <c r="Y1485" s="26"/>
      <c r="Z1485" s="428"/>
      <c r="AA1485" s="673"/>
      <c r="AB1485" s="672"/>
    </row>
    <row r="1486" spans="1:28" ht="13.15" customHeight="1" x14ac:dyDescent="0.2">
      <c r="A1486" s="265"/>
      <c r="B1486" s="405"/>
      <c r="C1486" s="448"/>
      <c r="D1486" s="266"/>
      <c r="E1486" s="266"/>
      <c r="F1486" s="182"/>
      <c r="G1486" s="24"/>
      <c r="H1486" s="241">
        <v>213</v>
      </c>
      <c r="I1486" s="22" t="s">
        <v>2009</v>
      </c>
      <c r="J1486" s="24">
        <v>100</v>
      </c>
      <c r="K1486" s="371">
        <v>48.300000000000004</v>
      </c>
      <c r="L1486" s="371">
        <v>7.6190476190476186</v>
      </c>
      <c r="M1486" s="371">
        <v>30.450000000000003</v>
      </c>
      <c r="N1486" s="21"/>
      <c r="O1486" s="25">
        <f t="shared" si="269"/>
        <v>28.789682539682541</v>
      </c>
      <c r="P1486" s="26">
        <f t="shared" si="270"/>
        <v>0.19992835097001765</v>
      </c>
      <c r="Q1486" s="26"/>
      <c r="R1486" s="28"/>
      <c r="S1486" s="30"/>
      <c r="T1486" s="371"/>
      <c r="U1486" s="371"/>
      <c r="V1486" s="371"/>
      <c r="W1486" s="21"/>
      <c r="X1486" s="25"/>
      <c r="Y1486" s="26"/>
      <c r="Z1486" s="428"/>
      <c r="AA1486" s="673"/>
      <c r="AB1486" s="672"/>
    </row>
    <row r="1487" spans="1:28" ht="13.15" customHeight="1" x14ac:dyDescent="0.2">
      <c r="A1487" s="265"/>
      <c r="B1487" s="405"/>
      <c r="C1487" s="448"/>
      <c r="D1487" s="266"/>
      <c r="E1487" s="266"/>
      <c r="F1487" s="182"/>
      <c r="G1487" s="24"/>
      <c r="H1487" s="241">
        <v>213</v>
      </c>
      <c r="I1487" s="22" t="s">
        <v>1823</v>
      </c>
      <c r="J1487" s="24">
        <v>100</v>
      </c>
      <c r="K1487" s="371">
        <v>2.1</v>
      </c>
      <c r="L1487" s="371">
        <v>9.5238095238095237</v>
      </c>
      <c r="M1487" s="371">
        <v>17.850000000000001</v>
      </c>
      <c r="N1487" s="21"/>
      <c r="O1487" s="25">
        <f t="shared" si="269"/>
        <v>9.8246031746031743</v>
      </c>
      <c r="P1487" s="26">
        <f t="shared" si="270"/>
        <v>6.8226410934744269E-2</v>
      </c>
      <c r="Q1487" s="26"/>
      <c r="R1487" s="28"/>
      <c r="S1487" s="30"/>
      <c r="T1487" s="371"/>
      <c r="U1487" s="371"/>
      <c r="V1487" s="371"/>
      <c r="W1487" s="21"/>
      <c r="X1487" s="25"/>
      <c r="Y1487" s="26"/>
      <c r="Z1487" s="428"/>
      <c r="AA1487" s="673"/>
      <c r="AB1487" s="672"/>
    </row>
    <row r="1488" spans="1:28" ht="13.15" customHeight="1" x14ac:dyDescent="0.2">
      <c r="A1488" s="265"/>
      <c r="B1488" s="405"/>
      <c r="C1488" s="448"/>
      <c r="D1488" s="266"/>
      <c r="E1488" s="266"/>
      <c r="F1488" s="182"/>
      <c r="G1488" s="24"/>
      <c r="H1488" s="241">
        <v>213</v>
      </c>
      <c r="I1488" s="22" t="s">
        <v>1824</v>
      </c>
      <c r="J1488" s="24">
        <v>100</v>
      </c>
      <c r="K1488" s="371">
        <v>11.55</v>
      </c>
      <c r="L1488" s="371">
        <v>31.428571428571427</v>
      </c>
      <c r="M1488" s="371">
        <v>45.15</v>
      </c>
      <c r="N1488" s="21"/>
      <c r="O1488" s="25">
        <f t="shared" si="269"/>
        <v>29.376190476190477</v>
      </c>
      <c r="P1488" s="26">
        <f t="shared" si="270"/>
        <v>0.20400132275132277</v>
      </c>
      <c r="Q1488" s="26"/>
      <c r="R1488" s="28"/>
      <c r="S1488" s="30"/>
      <c r="T1488" s="371"/>
      <c r="U1488" s="371"/>
      <c r="V1488" s="371"/>
      <c r="W1488" s="21"/>
      <c r="X1488" s="25"/>
      <c r="Y1488" s="26"/>
      <c r="Z1488" s="428"/>
      <c r="AA1488" s="673"/>
      <c r="AB1488" s="672"/>
    </row>
    <row r="1489" spans="1:28" ht="13.15" customHeight="1" x14ac:dyDescent="0.2">
      <c r="A1489" s="265"/>
      <c r="B1489" s="405"/>
      <c r="C1489" s="448"/>
      <c r="D1489" s="266"/>
      <c r="E1489" s="266"/>
      <c r="F1489" s="182"/>
      <c r="G1489" s="24"/>
      <c r="H1489" s="241">
        <v>213</v>
      </c>
      <c r="I1489" s="22" t="s">
        <v>1144</v>
      </c>
      <c r="J1489" s="24">
        <v>100</v>
      </c>
      <c r="K1489" s="371">
        <v>0</v>
      </c>
      <c r="L1489" s="371">
        <v>0</v>
      </c>
      <c r="M1489" s="371">
        <v>0</v>
      </c>
      <c r="N1489" s="21"/>
      <c r="O1489" s="25">
        <f t="shared" si="269"/>
        <v>0</v>
      </c>
      <c r="P1489" s="26">
        <f t="shared" si="270"/>
        <v>0</v>
      </c>
      <c r="Q1489" s="26"/>
      <c r="R1489" s="28"/>
      <c r="S1489" s="30"/>
      <c r="T1489" s="371"/>
      <c r="U1489" s="371"/>
      <c r="V1489" s="371"/>
      <c r="W1489" s="21"/>
      <c r="X1489" s="25"/>
      <c r="Y1489" s="26"/>
      <c r="Z1489" s="428"/>
      <c r="AA1489" s="673"/>
      <c r="AB1489" s="672"/>
    </row>
    <row r="1490" spans="1:28" ht="13.9" customHeight="1" thickBot="1" x14ac:dyDescent="0.25">
      <c r="A1490" s="267"/>
      <c r="B1490" s="406"/>
      <c r="C1490" s="449"/>
      <c r="D1490" s="268"/>
      <c r="E1490" s="269"/>
      <c r="F1490" s="184"/>
      <c r="G1490" s="70"/>
      <c r="H1490" s="242">
        <v>213</v>
      </c>
      <c r="I1490" s="76" t="s">
        <v>4358</v>
      </c>
      <c r="J1490" s="70">
        <v>100</v>
      </c>
      <c r="K1490" s="559">
        <v>0</v>
      </c>
      <c r="L1490" s="559">
        <v>0</v>
      </c>
      <c r="M1490" s="559">
        <v>8.4</v>
      </c>
      <c r="N1490" s="72"/>
      <c r="O1490" s="73">
        <f t="shared" si="269"/>
        <v>2.8000000000000003</v>
      </c>
      <c r="P1490" s="74">
        <f t="shared" si="270"/>
        <v>1.9444444444444448E-2</v>
      </c>
      <c r="Q1490" s="74"/>
      <c r="R1490" s="75"/>
      <c r="S1490" s="78"/>
      <c r="T1490" s="559"/>
      <c r="U1490" s="559"/>
      <c r="V1490" s="559"/>
      <c r="W1490" s="72"/>
      <c r="X1490" s="73"/>
      <c r="Y1490" s="74"/>
      <c r="Z1490" s="646"/>
      <c r="AA1490" s="676"/>
      <c r="AB1490" s="674"/>
    </row>
    <row r="1491" spans="1:28" s="7" customFormat="1" ht="13.9" customHeight="1" x14ac:dyDescent="0.2">
      <c r="A1491" s="260">
        <v>43031</v>
      </c>
      <c r="B1491" s="403">
        <v>0.80555555555555547</v>
      </c>
      <c r="C1491" s="454">
        <v>1</v>
      </c>
      <c r="D1491" s="263">
        <f>(MAX(K1491:M1491))/J1491/1.44</f>
        <v>0.3306878306878307</v>
      </c>
      <c r="E1491" s="264"/>
      <c r="F1491" s="181" t="s">
        <v>569</v>
      </c>
      <c r="G1491" s="69" t="s">
        <v>3136</v>
      </c>
      <c r="H1491" s="240">
        <v>214</v>
      </c>
      <c r="I1491" s="35" t="s">
        <v>685</v>
      </c>
      <c r="J1491" s="34">
        <v>250</v>
      </c>
      <c r="K1491" s="367">
        <v>112.35000000000001</v>
      </c>
      <c r="L1491" s="367">
        <v>119.04761904761904</v>
      </c>
      <c r="M1491" s="367">
        <v>98.7</v>
      </c>
      <c r="N1491" s="36" t="s">
        <v>4122</v>
      </c>
      <c r="O1491" s="37">
        <f t="shared" ref="O1491:O1539" si="271">(K1491+L1491+M1491)/3</f>
        <v>110.03253968253968</v>
      </c>
      <c r="P1491" s="38">
        <f t="shared" ref="P1491:P1539" si="272">O1491/J1491/1.44</f>
        <v>0.30564594356261021</v>
      </c>
      <c r="Q1491" s="39" t="s">
        <v>656</v>
      </c>
      <c r="R1491" s="40"/>
      <c r="S1491" s="81"/>
      <c r="T1491" s="367"/>
      <c r="U1491" s="367"/>
      <c r="V1491" s="367"/>
      <c r="W1491" s="36"/>
      <c r="X1491" s="37"/>
      <c r="Y1491" s="38"/>
      <c r="Z1491" s="645"/>
      <c r="AA1491" s="672">
        <f>P1491+Y1491</f>
        <v>0.30564594356261021</v>
      </c>
      <c r="AB1491" s="672">
        <f t="shared" si="268"/>
        <v>115.43636188271604</v>
      </c>
    </row>
    <row r="1492" spans="1:28" ht="13.15" customHeight="1" x14ac:dyDescent="0.2">
      <c r="A1492" s="265"/>
      <c r="B1492" s="405"/>
      <c r="C1492" s="448"/>
      <c r="D1492" s="266"/>
      <c r="E1492" s="266"/>
      <c r="F1492" s="182"/>
      <c r="G1492" s="24"/>
      <c r="H1492" s="241">
        <v>214</v>
      </c>
      <c r="I1492" s="22" t="s">
        <v>4123</v>
      </c>
      <c r="J1492" s="24">
        <v>250</v>
      </c>
      <c r="K1492" s="371">
        <v>15.75</v>
      </c>
      <c r="L1492" s="371">
        <v>22.857142857142858</v>
      </c>
      <c r="M1492" s="371">
        <v>27.3</v>
      </c>
      <c r="N1492" s="21"/>
      <c r="O1492" s="25">
        <f t="shared" si="271"/>
        <v>21.969047619047618</v>
      </c>
      <c r="P1492" s="26">
        <f t="shared" si="272"/>
        <v>6.1025132275132274E-2</v>
      </c>
      <c r="Q1492" s="26"/>
      <c r="R1492" s="28"/>
      <c r="S1492" s="30"/>
      <c r="T1492" s="371"/>
      <c r="U1492" s="371"/>
      <c r="V1492" s="371"/>
      <c r="W1492" s="21"/>
      <c r="X1492" s="25"/>
      <c r="Y1492" s="26"/>
      <c r="Z1492" s="428"/>
      <c r="AA1492" s="673"/>
      <c r="AB1492" s="672"/>
    </row>
    <row r="1493" spans="1:28" ht="13.15" customHeight="1" x14ac:dyDescent="0.2">
      <c r="A1493" s="265"/>
      <c r="B1493" s="405"/>
      <c r="C1493" s="448"/>
      <c r="D1493" s="266"/>
      <c r="E1493" s="266"/>
      <c r="F1493" s="182"/>
      <c r="G1493" s="24"/>
      <c r="H1493" s="241">
        <v>214</v>
      </c>
      <c r="I1493" s="23" t="s">
        <v>235</v>
      </c>
      <c r="J1493" s="24">
        <v>250</v>
      </c>
      <c r="K1493" s="371">
        <v>16.8</v>
      </c>
      <c r="L1493" s="371">
        <v>36.19047619047619</v>
      </c>
      <c r="M1493" s="371">
        <v>9.4500000000000011</v>
      </c>
      <c r="N1493" s="21"/>
      <c r="O1493" s="25">
        <f t="shared" si="271"/>
        <v>20.813492063492063</v>
      </c>
      <c r="P1493" s="26">
        <f t="shared" si="272"/>
        <v>5.7815255731922394E-2</v>
      </c>
      <c r="Q1493" s="26"/>
      <c r="R1493" s="28"/>
      <c r="S1493" s="30"/>
      <c r="T1493" s="371"/>
      <c r="U1493" s="371"/>
      <c r="V1493" s="371"/>
      <c r="W1493" s="21"/>
      <c r="X1493" s="25"/>
      <c r="Y1493" s="26"/>
      <c r="Z1493" s="428"/>
      <c r="AA1493" s="673"/>
      <c r="AB1493" s="672"/>
    </row>
    <row r="1494" spans="1:28" ht="13.15" customHeight="1" x14ac:dyDescent="0.2">
      <c r="A1494" s="265"/>
      <c r="B1494" s="405"/>
      <c r="C1494" s="448"/>
      <c r="D1494" s="266"/>
      <c r="E1494" s="266"/>
      <c r="F1494" s="182"/>
      <c r="G1494" s="24"/>
      <c r="H1494" s="241">
        <v>214</v>
      </c>
      <c r="I1494" s="22" t="s">
        <v>236</v>
      </c>
      <c r="J1494" s="24">
        <v>250</v>
      </c>
      <c r="K1494" s="371">
        <v>3.1500000000000004</v>
      </c>
      <c r="L1494" s="371">
        <v>3.8095238095238093</v>
      </c>
      <c r="M1494" s="371">
        <v>6.3000000000000007</v>
      </c>
      <c r="N1494" s="21"/>
      <c r="O1494" s="25">
        <f t="shared" si="271"/>
        <v>4.4198412698412701</v>
      </c>
      <c r="P1494" s="26">
        <f t="shared" si="272"/>
        <v>1.2277336860670195E-2</v>
      </c>
      <c r="Q1494" s="26"/>
      <c r="R1494" s="28"/>
      <c r="S1494" s="30"/>
      <c r="T1494" s="371"/>
      <c r="U1494" s="371"/>
      <c r="V1494" s="371"/>
      <c r="W1494" s="21"/>
      <c r="X1494" s="25"/>
      <c r="Y1494" s="26"/>
      <c r="Z1494" s="428"/>
      <c r="AA1494" s="673"/>
      <c r="AB1494" s="672"/>
    </row>
    <row r="1495" spans="1:28" ht="13.15" customHeight="1" x14ac:dyDescent="0.2">
      <c r="A1495" s="265"/>
      <c r="B1495" s="405"/>
      <c r="C1495" s="448"/>
      <c r="D1495" s="266"/>
      <c r="E1495" s="266"/>
      <c r="F1495" s="182"/>
      <c r="G1495" s="24"/>
      <c r="H1495" s="241">
        <v>214</v>
      </c>
      <c r="I1495" s="22" t="s">
        <v>1976</v>
      </c>
      <c r="J1495" s="24">
        <v>250</v>
      </c>
      <c r="K1495" s="371">
        <v>10.5</v>
      </c>
      <c r="L1495" s="371">
        <v>20.952380952380953</v>
      </c>
      <c r="M1495" s="371">
        <v>6.3000000000000007</v>
      </c>
      <c r="N1495" s="21"/>
      <c r="O1495" s="25">
        <f t="shared" si="271"/>
        <v>12.584126984126984</v>
      </c>
      <c r="P1495" s="26">
        <f t="shared" si="272"/>
        <v>3.4955908289241625E-2</v>
      </c>
      <c r="Q1495" s="26"/>
      <c r="R1495" s="28"/>
      <c r="S1495" s="30"/>
      <c r="T1495" s="371"/>
      <c r="U1495" s="371"/>
      <c r="V1495" s="371"/>
      <c r="W1495" s="21"/>
      <c r="X1495" s="25"/>
      <c r="Y1495" s="26"/>
      <c r="Z1495" s="428"/>
      <c r="AA1495" s="673"/>
      <c r="AB1495" s="672"/>
    </row>
    <row r="1496" spans="1:28" ht="13.15" customHeight="1" x14ac:dyDescent="0.2">
      <c r="A1496" s="265"/>
      <c r="B1496" s="405"/>
      <c r="C1496" s="448"/>
      <c r="D1496" s="266"/>
      <c r="E1496" s="266"/>
      <c r="F1496" s="182"/>
      <c r="G1496" s="24"/>
      <c r="H1496" s="241">
        <v>214</v>
      </c>
      <c r="I1496" s="22" t="s">
        <v>1977</v>
      </c>
      <c r="J1496" s="24">
        <v>250</v>
      </c>
      <c r="K1496" s="371">
        <v>0</v>
      </c>
      <c r="L1496" s="371">
        <v>13.333333333333332</v>
      </c>
      <c r="M1496" s="371">
        <v>0</v>
      </c>
      <c r="N1496" s="21"/>
      <c r="O1496" s="25">
        <f t="shared" si="271"/>
        <v>4.4444444444444438</v>
      </c>
      <c r="P1496" s="26">
        <f t="shared" si="272"/>
        <v>1.2345679012345677E-2</v>
      </c>
      <c r="Q1496" s="26"/>
      <c r="R1496" s="28"/>
      <c r="S1496" s="30"/>
      <c r="T1496" s="371"/>
      <c r="U1496" s="371"/>
      <c r="V1496" s="371"/>
      <c r="W1496" s="21"/>
      <c r="X1496" s="25"/>
      <c r="Y1496" s="26"/>
      <c r="Z1496" s="428"/>
      <c r="AA1496" s="673"/>
      <c r="AB1496" s="672"/>
    </row>
    <row r="1497" spans="1:28" ht="13.15" customHeight="1" x14ac:dyDescent="0.2">
      <c r="A1497" s="265"/>
      <c r="B1497" s="405"/>
      <c r="C1497" s="448"/>
      <c r="D1497" s="266"/>
      <c r="E1497" s="266"/>
      <c r="F1497" s="182"/>
      <c r="G1497" s="24"/>
      <c r="H1497" s="241">
        <v>214</v>
      </c>
      <c r="I1497" s="22" t="s">
        <v>1987</v>
      </c>
      <c r="J1497" s="24">
        <v>250</v>
      </c>
      <c r="K1497" s="371">
        <v>61.95</v>
      </c>
      <c r="L1497" s="371">
        <v>38.095238095238095</v>
      </c>
      <c r="M1497" s="371">
        <v>31.5</v>
      </c>
      <c r="N1497" s="21"/>
      <c r="O1497" s="25">
        <f t="shared" si="271"/>
        <v>43.848412698412695</v>
      </c>
      <c r="P1497" s="26">
        <f t="shared" si="272"/>
        <v>0.12180114638447971</v>
      </c>
      <c r="Q1497" s="26"/>
      <c r="R1497" s="28"/>
      <c r="S1497" s="30"/>
      <c r="T1497" s="371"/>
      <c r="U1497" s="371"/>
      <c r="V1497" s="371"/>
      <c r="W1497" s="21"/>
      <c r="X1497" s="25"/>
      <c r="Y1497" s="26"/>
      <c r="Z1497" s="428"/>
      <c r="AA1497" s="673"/>
      <c r="AB1497" s="672"/>
    </row>
    <row r="1498" spans="1:28" ht="13.15" customHeight="1" x14ac:dyDescent="0.2">
      <c r="A1498" s="265"/>
      <c r="B1498" s="405"/>
      <c r="C1498" s="448"/>
      <c r="D1498" s="266"/>
      <c r="E1498" s="266"/>
      <c r="F1498" s="186"/>
      <c r="G1498" s="121"/>
      <c r="H1498" s="241">
        <v>214</v>
      </c>
      <c r="I1498" s="128" t="s">
        <v>2023</v>
      </c>
      <c r="J1498" s="24">
        <v>250</v>
      </c>
      <c r="K1498" s="548">
        <v>0</v>
      </c>
      <c r="L1498" s="548">
        <v>2.8571428571428572</v>
      </c>
      <c r="M1498" s="548">
        <v>2.1</v>
      </c>
      <c r="N1498" s="123"/>
      <c r="O1498" s="124">
        <f t="shared" si="271"/>
        <v>1.6523809523809525</v>
      </c>
      <c r="P1498" s="125">
        <f t="shared" si="272"/>
        <v>4.5899470899470902E-3</v>
      </c>
      <c r="Q1498" s="125"/>
      <c r="R1498" s="126"/>
      <c r="S1498" s="127"/>
      <c r="T1498" s="548"/>
      <c r="U1498" s="548"/>
      <c r="V1498" s="548"/>
      <c r="W1498" s="123"/>
      <c r="X1498" s="124"/>
      <c r="Y1498" s="125"/>
      <c r="Z1498" s="634"/>
      <c r="AA1498" s="673"/>
      <c r="AB1498" s="672"/>
    </row>
    <row r="1499" spans="1:28" ht="13.9" customHeight="1" thickBot="1" x14ac:dyDescent="0.25">
      <c r="A1499" s="267"/>
      <c r="B1499" s="406"/>
      <c r="C1499" s="449"/>
      <c r="D1499" s="268"/>
      <c r="E1499" s="269"/>
      <c r="F1499" s="184"/>
      <c r="G1499" s="70"/>
      <c r="H1499" s="242">
        <v>214</v>
      </c>
      <c r="I1499" s="76" t="s">
        <v>1039</v>
      </c>
      <c r="J1499" s="70">
        <v>250</v>
      </c>
      <c r="K1499" s="559">
        <v>21</v>
      </c>
      <c r="L1499" s="559">
        <v>4.7619047619047619</v>
      </c>
      <c r="M1499" s="559">
        <v>36.75</v>
      </c>
      <c r="N1499" s="72"/>
      <c r="O1499" s="73">
        <f t="shared" si="271"/>
        <v>20.837301587301585</v>
      </c>
      <c r="P1499" s="74">
        <f t="shared" si="272"/>
        <v>5.7881393298059962E-2</v>
      </c>
      <c r="Q1499" s="74"/>
      <c r="R1499" s="75"/>
      <c r="S1499" s="78"/>
      <c r="T1499" s="559"/>
      <c r="U1499" s="559"/>
      <c r="V1499" s="559"/>
      <c r="W1499" s="72"/>
      <c r="X1499" s="73"/>
      <c r="Y1499" s="74"/>
      <c r="Z1499" s="646"/>
      <c r="AA1499" s="673"/>
      <c r="AB1499" s="672"/>
    </row>
    <row r="1500" spans="1:28" s="7" customFormat="1" ht="13.9" customHeight="1" x14ac:dyDescent="0.2">
      <c r="A1500" s="260">
        <v>43051</v>
      </c>
      <c r="B1500" s="403">
        <v>0.54861111111111105</v>
      </c>
      <c r="C1500" s="454">
        <v>-7</v>
      </c>
      <c r="D1500" s="263">
        <f>(MAX(K1500:M1500))/J1500/1.44</f>
        <v>0.71511243386243384</v>
      </c>
      <c r="E1500" s="264"/>
      <c r="F1500" s="181" t="s">
        <v>569</v>
      </c>
      <c r="G1500" s="69" t="s">
        <v>3126</v>
      </c>
      <c r="H1500" s="240">
        <v>216</v>
      </c>
      <c r="I1500" s="35" t="s">
        <v>685</v>
      </c>
      <c r="J1500" s="34">
        <v>160</v>
      </c>
      <c r="K1500" s="367">
        <v>113.4</v>
      </c>
      <c r="L1500" s="367">
        <v>164.76190476190476</v>
      </c>
      <c r="M1500" s="367">
        <v>105</v>
      </c>
      <c r="N1500" s="36" t="s">
        <v>3891</v>
      </c>
      <c r="O1500" s="37">
        <f t="shared" si="271"/>
        <v>127.72063492063494</v>
      </c>
      <c r="P1500" s="38">
        <f t="shared" si="272"/>
        <v>0.55434303350970027</v>
      </c>
      <c r="Q1500" s="77"/>
      <c r="R1500" s="40"/>
      <c r="S1500" s="81"/>
      <c r="T1500" s="367"/>
      <c r="U1500" s="367"/>
      <c r="V1500" s="367"/>
      <c r="W1500" s="36"/>
      <c r="X1500" s="37"/>
      <c r="Y1500" s="38"/>
      <c r="Z1500" s="645"/>
      <c r="AA1500" s="671">
        <f>P1500+Y1500</f>
        <v>0.55434303350970027</v>
      </c>
      <c r="AB1500" s="671">
        <f t="shared" si="268"/>
        <v>47.417901234567886</v>
      </c>
    </row>
    <row r="1501" spans="1:28" ht="13.15" customHeight="1" x14ac:dyDescent="0.2">
      <c r="A1501" s="265"/>
      <c r="B1501" s="405"/>
      <c r="C1501" s="448"/>
      <c r="D1501" s="266"/>
      <c r="E1501" s="266"/>
      <c r="F1501" s="182"/>
      <c r="G1501" s="24"/>
      <c r="H1501" s="241">
        <v>216</v>
      </c>
      <c r="I1501" s="22" t="s">
        <v>4359</v>
      </c>
      <c r="J1501" s="24">
        <v>160</v>
      </c>
      <c r="K1501" s="371">
        <v>15.75</v>
      </c>
      <c r="L1501" s="371">
        <v>14.285714285714285</v>
      </c>
      <c r="M1501" s="371">
        <v>9.4500000000000011</v>
      </c>
      <c r="N1501" s="21"/>
      <c r="O1501" s="25">
        <f t="shared" si="271"/>
        <v>13.161904761904763</v>
      </c>
      <c r="P1501" s="26">
        <f t="shared" si="272"/>
        <v>5.7126322751322761E-2</v>
      </c>
      <c r="Q1501" s="26"/>
      <c r="R1501" s="28"/>
      <c r="S1501" s="30"/>
      <c r="T1501" s="371"/>
      <c r="U1501" s="371"/>
      <c r="V1501" s="371"/>
      <c r="W1501" s="21"/>
      <c r="X1501" s="25"/>
      <c r="Y1501" s="26"/>
      <c r="Z1501" s="428"/>
      <c r="AA1501" s="673"/>
      <c r="AB1501" s="672"/>
    </row>
    <row r="1502" spans="1:28" ht="13.15" customHeight="1" x14ac:dyDescent="0.2">
      <c r="A1502" s="265"/>
      <c r="B1502" s="405"/>
      <c r="C1502" s="448"/>
      <c r="D1502" s="266"/>
      <c r="E1502" s="266"/>
      <c r="F1502" s="182"/>
      <c r="G1502" s="24"/>
      <c r="H1502" s="241">
        <v>216</v>
      </c>
      <c r="I1502" s="22" t="s">
        <v>4361</v>
      </c>
      <c r="J1502" s="24">
        <v>160</v>
      </c>
      <c r="K1502" s="371">
        <v>0</v>
      </c>
      <c r="L1502" s="371">
        <v>0</v>
      </c>
      <c r="M1502" s="371">
        <v>0</v>
      </c>
      <c r="N1502" s="21"/>
      <c r="O1502" s="25">
        <f t="shared" si="271"/>
        <v>0</v>
      </c>
      <c r="P1502" s="26">
        <f t="shared" si="272"/>
        <v>0</v>
      </c>
      <c r="Q1502" s="26"/>
      <c r="R1502" s="28"/>
      <c r="S1502" s="30"/>
      <c r="T1502" s="371"/>
      <c r="U1502" s="371"/>
      <c r="V1502" s="371"/>
      <c r="W1502" s="21"/>
      <c r="X1502" s="25"/>
      <c r="Y1502" s="26"/>
      <c r="Z1502" s="428"/>
      <c r="AA1502" s="673"/>
      <c r="AB1502" s="672"/>
    </row>
    <row r="1503" spans="1:28" ht="13.15" customHeight="1" x14ac:dyDescent="0.2">
      <c r="A1503" s="265"/>
      <c r="B1503" s="405"/>
      <c r="C1503" s="448"/>
      <c r="D1503" s="266"/>
      <c r="E1503" s="266"/>
      <c r="F1503" s="182"/>
      <c r="G1503" s="24"/>
      <c r="H1503" s="241">
        <v>216</v>
      </c>
      <c r="I1503" s="22" t="s">
        <v>4360</v>
      </c>
      <c r="J1503" s="24">
        <v>160</v>
      </c>
      <c r="K1503" s="371">
        <v>17.850000000000001</v>
      </c>
      <c r="L1503" s="371">
        <v>8.5714285714285712</v>
      </c>
      <c r="M1503" s="371">
        <v>9.4500000000000011</v>
      </c>
      <c r="N1503" s="21"/>
      <c r="O1503" s="25">
        <f t="shared" si="271"/>
        <v>11.957142857142857</v>
      </c>
      <c r="P1503" s="26">
        <f t="shared" si="272"/>
        <v>5.1897321428571432E-2</v>
      </c>
      <c r="Q1503" s="26"/>
      <c r="R1503" s="28"/>
      <c r="S1503" s="30"/>
      <c r="T1503" s="371"/>
      <c r="U1503" s="371"/>
      <c r="V1503" s="371"/>
      <c r="W1503" s="21"/>
      <c r="X1503" s="25"/>
      <c r="Y1503" s="26"/>
      <c r="Z1503" s="428"/>
      <c r="AA1503" s="673"/>
      <c r="AB1503" s="672"/>
    </row>
    <row r="1504" spans="1:28" ht="13.15" customHeight="1" x14ac:dyDescent="0.2">
      <c r="A1504" s="265"/>
      <c r="B1504" s="405"/>
      <c r="C1504" s="448"/>
      <c r="D1504" s="266"/>
      <c r="E1504" s="266"/>
      <c r="F1504" s="186"/>
      <c r="G1504" s="121"/>
      <c r="H1504" s="244">
        <v>216</v>
      </c>
      <c r="I1504" s="128" t="s">
        <v>4362</v>
      </c>
      <c r="J1504" s="121">
        <v>160</v>
      </c>
      <c r="K1504" s="548">
        <v>0</v>
      </c>
      <c r="L1504" s="548">
        <v>0</v>
      </c>
      <c r="M1504" s="548">
        <v>0</v>
      </c>
      <c r="N1504" s="123"/>
      <c r="O1504" s="124">
        <f t="shared" si="271"/>
        <v>0</v>
      </c>
      <c r="P1504" s="125">
        <f t="shared" si="272"/>
        <v>0</v>
      </c>
      <c r="Q1504" s="125"/>
      <c r="R1504" s="126"/>
      <c r="S1504" s="127"/>
      <c r="T1504" s="548"/>
      <c r="U1504" s="548"/>
      <c r="V1504" s="548"/>
      <c r="W1504" s="123"/>
      <c r="X1504" s="124"/>
      <c r="Y1504" s="125"/>
      <c r="Z1504" s="634"/>
      <c r="AA1504" s="673"/>
      <c r="AB1504" s="672"/>
    </row>
    <row r="1505" spans="1:28" ht="13.9" customHeight="1" thickBot="1" x14ac:dyDescent="0.25">
      <c r="A1505" s="267"/>
      <c r="B1505" s="406"/>
      <c r="C1505" s="449"/>
      <c r="D1505" s="268"/>
      <c r="E1505" s="269"/>
      <c r="F1505" s="184"/>
      <c r="G1505" s="70"/>
      <c r="H1505" s="242">
        <v>216</v>
      </c>
      <c r="I1505" s="76" t="s">
        <v>452</v>
      </c>
      <c r="J1505" s="70">
        <v>160</v>
      </c>
      <c r="K1505" s="559">
        <v>0</v>
      </c>
      <c r="L1505" s="559">
        <v>0</v>
      </c>
      <c r="M1505" s="559">
        <v>0</v>
      </c>
      <c r="N1505" s="72"/>
      <c r="O1505" s="73">
        <f t="shared" si="271"/>
        <v>0</v>
      </c>
      <c r="P1505" s="74">
        <f t="shared" si="272"/>
        <v>0</v>
      </c>
      <c r="Q1505" s="74"/>
      <c r="R1505" s="75"/>
      <c r="S1505" s="78"/>
      <c r="T1505" s="559"/>
      <c r="U1505" s="559"/>
      <c r="V1505" s="559"/>
      <c r="W1505" s="72"/>
      <c r="X1505" s="73"/>
      <c r="Y1505" s="74"/>
      <c r="Z1505" s="646"/>
      <c r="AA1505" s="676"/>
      <c r="AB1505" s="674"/>
    </row>
    <row r="1506" spans="1:28" s="7" customFormat="1" ht="13.9" customHeight="1" x14ac:dyDescent="0.2">
      <c r="A1506" s="260">
        <v>43028</v>
      </c>
      <c r="B1506" s="403">
        <v>0.79861111111111116</v>
      </c>
      <c r="C1506" s="454">
        <v>2</v>
      </c>
      <c r="D1506" s="263">
        <f>(MAX(K1506:M1506))/J1506/1.44</f>
        <v>0.39083333333333342</v>
      </c>
      <c r="E1506" s="264"/>
      <c r="F1506" s="181" t="s">
        <v>569</v>
      </c>
      <c r="G1506" s="69" t="s">
        <v>3136</v>
      </c>
      <c r="H1506" s="240">
        <v>217</v>
      </c>
      <c r="I1506" s="35" t="s">
        <v>685</v>
      </c>
      <c r="J1506" s="34">
        <v>250</v>
      </c>
      <c r="K1506" s="367">
        <v>140.70000000000002</v>
      </c>
      <c r="L1506" s="367">
        <v>119.04761904761904</v>
      </c>
      <c r="M1506" s="367">
        <v>132.30000000000001</v>
      </c>
      <c r="N1506" s="36" t="s">
        <v>3876</v>
      </c>
      <c r="O1506" s="37">
        <f t="shared" si="271"/>
        <v>130.6825396825397</v>
      </c>
      <c r="P1506" s="38">
        <f t="shared" si="272"/>
        <v>0.36300705467372141</v>
      </c>
      <c r="Q1506" s="39" t="s">
        <v>495</v>
      </c>
      <c r="R1506" s="110"/>
      <c r="S1506" s="81"/>
      <c r="T1506" s="367"/>
      <c r="U1506" s="367"/>
      <c r="V1506" s="367"/>
      <c r="W1506" s="36"/>
      <c r="X1506" s="37"/>
      <c r="Y1506" s="38"/>
      <c r="Z1506" s="645"/>
      <c r="AA1506" s="672">
        <f>P1506+Y1506</f>
        <v>0.36300705467372141</v>
      </c>
      <c r="AB1506" s="672">
        <f t="shared" si="268"/>
        <v>105.90007716049381</v>
      </c>
    </row>
    <row r="1507" spans="1:28" s="7" customFormat="1" ht="13.15" customHeight="1" x14ac:dyDescent="0.2">
      <c r="A1507" s="265"/>
      <c r="B1507" s="405"/>
      <c r="C1507" s="448"/>
      <c r="D1507" s="266"/>
      <c r="E1507" s="266"/>
      <c r="F1507" s="187"/>
      <c r="G1507" s="22"/>
      <c r="H1507" s="241">
        <v>217</v>
      </c>
      <c r="I1507" s="22" t="s">
        <v>1966</v>
      </c>
      <c r="J1507" s="24">
        <v>250</v>
      </c>
      <c r="K1507" s="371">
        <v>54.6</v>
      </c>
      <c r="L1507" s="371">
        <v>60</v>
      </c>
      <c r="M1507" s="371">
        <v>51.45</v>
      </c>
      <c r="N1507" s="21"/>
      <c r="O1507" s="25">
        <f t="shared" si="271"/>
        <v>55.35</v>
      </c>
      <c r="P1507" s="26">
        <f t="shared" si="272"/>
        <v>0.15375000000000003</v>
      </c>
      <c r="Q1507" s="27"/>
      <c r="R1507" s="33"/>
      <c r="S1507" s="30"/>
      <c r="T1507" s="371"/>
      <c r="U1507" s="371"/>
      <c r="V1507" s="371"/>
      <c r="W1507" s="21"/>
      <c r="X1507" s="25"/>
      <c r="Y1507" s="26"/>
      <c r="Z1507" s="428"/>
      <c r="AA1507" s="673"/>
      <c r="AB1507" s="672"/>
    </row>
    <row r="1508" spans="1:28" s="7" customFormat="1" ht="13.15" customHeight="1" x14ac:dyDescent="0.2">
      <c r="A1508" s="265"/>
      <c r="B1508" s="405"/>
      <c r="C1508" s="448"/>
      <c r="D1508" s="266"/>
      <c r="E1508" s="266"/>
      <c r="F1508" s="192"/>
      <c r="G1508" s="128"/>
      <c r="H1508" s="241">
        <v>217</v>
      </c>
      <c r="I1508" s="128" t="s">
        <v>2530</v>
      </c>
      <c r="J1508" s="121">
        <v>250</v>
      </c>
      <c r="K1508" s="548">
        <v>26.25</v>
      </c>
      <c r="L1508" s="548">
        <v>7.6190476190476186</v>
      </c>
      <c r="M1508" s="548">
        <v>11.55</v>
      </c>
      <c r="N1508" s="123"/>
      <c r="O1508" s="25">
        <f t="shared" si="271"/>
        <v>15.139682539682539</v>
      </c>
      <c r="P1508" s="26">
        <f t="shared" si="272"/>
        <v>4.2054673721340391E-2</v>
      </c>
      <c r="Q1508" s="143"/>
      <c r="R1508" s="140"/>
      <c r="S1508" s="127"/>
      <c r="T1508" s="548"/>
      <c r="U1508" s="548"/>
      <c r="V1508" s="548"/>
      <c r="W1508" s="123"/>
      <c r="X1508" s="124"/>
      <c r="Y1508" s="125"/>
      <c r="Z1508" s="634"/>
      <c r="AA1508" s="673"/>
      <c r="AB1508" s="672"/>
    </row>
    <row r="1509" spans="1:28" s="7" customFormat="1" ht="13.9" customHeight="1" thickBot="1" x14ac:dyDescent="0.25">
      <c r="A1509" s="267"/>
      <c r="B1509" s="406"/>
      <c r="C1509" s="449"/>
      <c r="D1509" s="268"/>
      <c r="E1509" s="269"/>
      <c r="F1509" s="189"/>
      <c r="G1509" s="76"/>
      <c r="H1509" s="242">
        <v>217</v>
      </c>
      <c r="I1509" s="76" t="s">
        <v>2654</v>
      </c>
      <c r="J1509" s="70">
        <v>250</v>
      </c>
      <c r="K1509" s="559">
        <v>49.35</v>
      </c>
      <c r="L1509" s="559">
        <v>32.38095238095238</v>
      </c>
      <c r="M1509" s="559">
        <v>44.1</v>
      </c>
      <c r="N1509" s="72"/>
      <c r="O1509" s="73">
        <f t="shared" si="271"/>
        <v>41.943650793650789</v>
      </c>
      <c r="P1509" s="74">
        <f t="shared" si="272"/>
        <v>0.11651014109347442</v>
      </c>
      <c r="Q1509" s="80"/>
      <c r="R1509" s="99"/>
      <c r="S1509" s="78"/>
      <c r="T1509" s="559"/>
      <c r="U1509" s="559"/>
      <c r="V1509" s="559"/>
      <c r="W1509" s="72"/>
      <c r="X1509" s="73"/>
      <c r="Y1509" s="74"/>
      <c r="Z1509" s="646"/>
      <c r="AA1509" s="673"/>
      <c r="AB1509" s="672"/>
    </row>
    <row r="1510" spans="1:28" s="7" customFormat="1" ht="13.9" customHeight="1" x14ac:dyDescent="0.2">
      <c r="A1510" s="260">
        <v>43028</v>
      </c>
      <c r="B1510" s="403">
        <v>0.79166666666666663</v>
      </c>
      <c r="C1510" s="454">
        <v>2</v>
      </c>
      <c r="D1510" s="263">
        <f>(MAX(K1510:M1510))/J1510/1.44</f>
        <v>0.78750000000000009</v>
      </c>
      <c r="E1510" s="264"/>
      <c r="F1510" s="181" t="s">
        <v>569</v>
      </c>
      <c r="G1510" s="69" t="s">
        <v>3126</v>
      </c>
      <c r="H1510" s="240">
        <v>218</v>
      </c>
      <c r="I1510" s="35" t="s">
        <v>685</v>
      </c>
      <c r="J1510" s="34">
        <v>100</v>
      </c>
      <c r="K1510" s="367">
        <v>113.4</v>
      </c>
      <c r="L1510" s="367">
        <v>93.333333333333329</v>
      </c>
      <c r="M1510" s="367">
        <v>90.3</v>
      </c>
      <c r="N1510" s="36" t="s">
        <v>3938</v>
      </c>
      <c r="O1510" s="37">
        <f t="shared" si="271"/>
        <v>99.01111111111112</v>
      </c>
      <c r="P1510" s="38">
        <f t="shared" si="272"/>
        <v>0.68757716049382722</v>
      </c>
      <c r="Q1510" s="77"/>
      <c r="R1510" s="40"/>
      <c r="S1510" s="81"/>
      <c r="T1510" s="367"/>
      <c r="U1510" s="367"/>
      <c r="V1510" s="367"/>
      <c r="W1510" s="36"/>
      <c r="X1510" s="37"/>
      <c r="Y1510" s="38"/>
      <c r="Z1510" s="645"/>
      <c r="AA1510" s="671">
        <f>P1510+Y1510</f>
        <v>0.68757716049382722</v>
      </c>
      <c r="AB1510" s="671">
        <f t="shared" si="268"/>
        <v>20.776118827160492</v>
      </c>
    </row>
    <row r="1511" spans="1:28" s="7" customFormat="1" ht="13.9" customHeight="1" x14ac:dyDescent="0.2">
      <c r="A1511" s="260"/>
      <c r="B1511" s="403"/>
      <c r="C1511" s="454"/>
      <c r="D1511" s="301"/>
      <c r="E1511" s="301"/>
      <c r="F1511" s="181"/>
      <c r="G1511" s="69"/>
      <c r="H1511" s="240">
        <v>218</v>
      </c>
      <c r="I1511" s="35" t="s">
        <v>3956</v>
      </c>
      <c r="J1511" s="34">
        <v>100</v>
      </c>
      <c r="K1511" s="367">
        <v>113.4</v>
      </c>
      <c r="L1511" s="367">
        <v>93.333333333333329</v>
      </c>
      <c r="M1511" s="367">
        <v>90.3</v>
      </c>
      <c r="N1511" s="36"/>
      <c r="O1511" s="25">
        <f t="shared" ref="O1511" si="273">(K1511+L1511+M1511)/3</f>
        <v>99.01111111111112</v>
      </c>
      <c r="P1511" s="26">
        <f t="shared" ref="P1511" si="274">O1511/J1511/1.44</f>
        <v>0.68757716049382722</v>
      </c>
      <c r="Q1511" s="77"/>
      <c r="R1511" s="40"/>
      <c r="S1511" s="81"/>
      <c r="T1511" s="367"/>
      <c r="U1511" s="367"/>
      <c r="V1511" s="367"/>
      <c r="W1511" s="36"/>
      <c r="X1511" s="37"/>
      <c r="Y1511" s="38"/>
      <c r="Z1511" s="645"/>
      <c r="AA1511" s="672"/>
      <c r="AB1511" s="672"/>
    </row>
    <row r="1512" spans="1:28" s="7" customFormat="1" ht="13.15" customHeight="1" x14ac:dyDescent="0.2">
      <c r="A1512" s="265"/>
      <c r="B1512" s="405"/>
      <c r="C1512" s="448"/>
      <c r="D1512" s="266"/>
      <c r="E1512" s="266"/>
      <c r="F1512" s="187"/>
      <c r="G1512" s="22"/>
      <c r="H1512" s="241">
        <v>218</v>
      </c>
      <c r="I1512" s="22" t="s">
        <v>3957</v>
      </c>
      <c r="J1512" s="24">
        <v>100</v>
      </c>
      <c r="K1512" s="371">
        <v>0</v>
      </c>
      <c r="L1512" s="371">
        <v>0</v>
      </c>
      <c r="M1512" s="371">
        <v>0</v>
      </c>
      <c r="N1512" s="21"/>
      <c r="O1512" s="25">
        <f t="shared" si="271"/>
        <v>0</v>
      </c>
      <c r="P1512" s="26">
        <f t="shared" si="272"/>
        <v>0</v>
      </c>
      <c r="Q1512" s="26"/>
      <c r="R1512" s="28"/>
      <c r="S1512" s="30"/>
      <c r="T1512" s="371"/>
      <c r="U1512" s="371"/>
      <c r="V1512" s="371"/>
      <c r="W1512" s="21"/>
      <c r="X1512" s="25"/>
      <c r="Y1512" s="26"/>
      <c r="Z1512" s="428"/>
      <c r="AA1512" s="673"/>
      <c r="AB1512" s="672"/>
    </row>
    <row r="1513" spans="1:28" s="7" customFormat="1" ht="13.9" customHeight="1" thickBot="1" x14ac:dyDescent="0.25">
      <c r="A1513" s="267"/>
      <c r="B1513" s="406"/>
      <c r="C1513" s="449"/>
      <c r="D1513" s="268"/>
      <c r="E1513" s="269"/>
      <c r="F1513" s="189"/>
      <c r="G1513" s="76"/>
      <c r="H1513" s="242">
        <v>218</v>
      </c>
      <c r="I1513" s="76" t="s">
        <v>3958</v>
      </c>
      <c r="J1513" s="70">
        <v>100</v>
      </c>
      <c r="K1513" s="559">
        <v>0</v>
      </c>
      <c r="L1513" s="559">
        <v>0</v>
      </c>
      <c r="M1513" s="559">
        <v>0</v>
      </c>
      <c r="N1513" s="72"/>
      <c r="O1513" s="73">
        <f t="shared" si="271"/>
        <v>0</v>
      </c>
      <c r="P1513" s="74">
        <f t="shared" si="272"/>
        <v>0</v>
      </c>
      <c r="Q1513" s="74"/>
      <c r="R1513" s="75"/>
      <c r="S1513" s="78"/>
      <c r="T1513" s="559"/>
      <c r="U1513" s="559"/>
      <c r="V1513" s="559"/>
      <c r="W1513" s="72"/>
      <c r="X1513" s="73"/>
      <c r="Y1513" s="74"/>
      <c r="Z1513" s="646"/>
      <c r="AA1513" s="676"/>
      <c r="AB1513" s="674"/>
    </row>
    <row r="1514" spans="1:28" s="7" customFormat="1" ht="13.9" customHeight="1" x14ac:dyDescent="0.2">
      <c r="A1514" s="260">
        <v>43031</v>
      </c>
      <c r="B1514" s="403">
        <v>0.8125</v>
      </c>
      <c r="C1514" s="454">
        <v>1</v>
      </c>
      <c r="D1514" s="263">
        <f>(MAX(K1514:M1514))/J1514/1.44</f>
        <v>0.66435185185185197</v>
      </c>
      <c r="E1514" s="264">
        <f>(MAX(T1514:V1514))/S1514/1.44</f>
        <v>0.52662037037037035</v>
      </c>
      <c r="F1514" s="181" t="s">
        <v>1909</v>
      </c>
      <c r="G1514" s="69" t="s">
        <v>3136</v>
      </c>
      <c r="H1514" s="240">
        <v>219</v>
      </c>
      <c r="I1514" s="35" t="s">
        <v>685</v>
      </c>
      <c r="J1514" s="34">
        <v>630</v>
      </c>
      <c r="K1514" s="367">
        <v>602.70000000000005</v>
      </c>
      <c r="L1514" s="367">
        <v>445.71428571428572</v>
      </c>
      <c r="M1514" s="367">
        <v>426.3</v>
      </c>
      <c r="N1514" s="36" t="s">
        <v>4124</v>
      </c>
      <c r="O1514" s="37">
        <f t="shared" si="271"/>
        <v>491.57142857142861</v>
      </c>
      <c r="P1514" s="38">
        <f t="shared" si="272"/>
        <v>0.5418556311413455</v>
      </c>
      <c r="Q1514" s="39" t="s">
        <v>494</v>
      </c>
      <c r="R1514" s="40" t="s">
        <v>686</v>
      </c>
      <c r="S1514" s="34">
        <v>630</v>
      </c>
      <c r="T1514" s="367">
        <v>441.90476190476187</v>
      </c>
      <c r="U1514" s="367">
        <v>390.6</v>
      </c>
      <c r="V1514" s="367">
        <v>477.75</v>
      </c>
      <c r="W1514" s="36" t="s">
        <v>4125</v>
      </c>
      <c r="X1514" s="37">
        <f t="shared" ref="X1514:X1552" si="275">(T1514+U1514+V1514)/3</f>
        <v>436.75158730158728</v>
      </c>
      <c r="Y1514" s="38">
        <f t="shared" ref="Y1514:Y1551" si="276">X1514/S1514/1.44</f>
        <v>0.48142811651409534</v>
      </c>
      <c r="Z1514" s="653" t="s">
        <v>983</v>
      </c>
      <c r="AA1514" s="672">
        <f>P1514+Y1514</f>
        <v>1.0232837476554408</v>
      </c>
      <c r="AB1514" s="672">
        <f t="shared" si="268"/>
        <v>0</v>
      </c>
    </row>
    <row r="1515" spans="1:28" ht="13.15" customHeight="1" x14ac:dyDescent="0.2">
      <c r="A1515" s="265"/>
      <c r="B1515" s="405"/>
      <c r="C1515" s="448"/>
      <c r="D1515" s="266"/>
      <c r="E1515" s="266"/>
      <c r="F1515" s="182"/>
      <c r="G1515" s="24"/>
      <c r="H1515" s="241">
        <v>219</v>
      </c>
      <c r="I1515" s="22" t="s">
        <v>1014</v>
      </c>
      <c r="J1515" s="24">
        <v>630</v>
      </c>
      <c r="K1515" s="371">
        <v>52.5</v>
      </c>
      <c r="L1515" s="371">
        <v>47.61904761904762</v>
      </c>
      <c r="M1515" s="371">
        <v>35.700000000000003</v>
      </c>
      <c r="N1515" s="21"/>
      <c r="O1515" s="25">
        <f t="shared" si="271"/>
        <v>45.273015873015879</v>
      </c>
      <c r="P1515" s="26">
        <f t="shared" si="272"/>
        <v>4.9904118025811156E-2</v>
      </c>
      <c r="Q1515" s="26"/>
      <c r="R1515" s="28" t="s">
        <v>1015</v>
      </c>
      <c r="S1515" s="24">
        <v>630</v>
      </c>
      <c r="T1515" s="371">
        <v>98.095238095238088</v>
      </c>
      <c r="U1515" s="371">
        <v>38.85</v>
      </c>
      <c r="V1515" s="371">
        <v>39.9</v>
      </c>
      <c r="W1515" s="21"/>
      <c r="X1515" s="25">
        <f t="shared" si="275"/>
        <v>58.948412698412703</v>
      </c>
      <c r="Y1515" s="26">
        <f t="shared" si="276"/>
        <v>6.4978409059096895E-2</v>
      </c>
      <c r="Z1515" s="428"/>
      <c r="AA1515" s="673"/>
      <c r="AB1515" s="672"/>
    </row>
    <row r="1516" spans="1:28" ht="13.15" customHeight="1" x14ac:dyDescent="0.2">
      <c r="A1516" s="265"/>
      <c r="B1516" s="405"/>
      <c r="C1516" s="448"/>
      <c r="D1516" s="266"/>
      <c r="E1516" s="266"/>
      <c r="F1516" s="182"/>
      <c r="G1516" s="24"/>
      <c r="H1516" s="241">
        <v>219</v>
      </c>
      <c r="I1516" s="22" t="s">
        <v>1392</v>
      </c>
      <c r="J1516" s="24">
        <v>630</v>
      </c>
      <c r="K1516" s="371">
        <v>90.3</v>
      </c>
      <c r="L1516" s="371">
        <v>59.047619047619044</v>
      </c>
      <c r="M1516" s="371">
        <v>61.95</v>
      </c>
      <c r="N1516" s="21"/>
      <c r="O1516" s="25">
        <f t="shared" si="271"/>
        <v>70.432539682539684</v>
      </c>
      <c r="P1516" s="26">
        <f t="shared" si="272"/>
        <v>7.7637279191512004E-2</v>
      </c>
      <c r="Q1516" s="26"/>
      <c r="R1516" s="28" t="s">
        <v>1016</v>
      </c>
      <c r="S1516" s="24">
        <v>630</v>
      </c>
      <c r="T1516" s="621">
        <v>80.952380952380949</v>
      </c>
      <c r="U1516" s="371">
        <v>85.05</v>
      </c>
      <c r="V1516" s="371">
        <v>80.850000000000009</v>
      </c>
      <c r="W1516" s="21"/>
      <c r="X1516" s="25">
        <f t="shared" si="275"/>
        <v>82.284126984126985</v>
      </c>
      <c r="Y1516" s="26">
        <f t="shared" si="276"/>
        <v>9.0701198174743147E-2</v>
      </c>
      <c r="Z1516" s="428"/>
      <c r="AA1516" s="673"/>
      <c r="AB1516" s="672"/>
    </row>
    <row r="1517" spans="1:28" ht="13.15" customHeight="1" x14ac:dyDescent="0.2">
      <c r="A1517" s="265"/>
      <c r="B1517" s="405"/>
      <c r="C1517" s="448"/>
      <c r="D1517" s="266"/>
      <c r="E1517" s="266"/>
      <c r="F1517" s="182"/>
      <c r="G1517" s="24"/>
      <c r="H1517" s="241">
        <v>219</v>
      </c>
      <c r="I1517" s="22" t="s">
        <v>2531</v>
      </c>
      <c r="J1517" s="24">
        <v>630</v>
      </c>
      <c r="K1517" s="371">
        <v>120.75</v>
      </c>
      <c r="L1517" s="371">
        <v>94.285714285714278</v>
      </c>
      <c r="M1517" s="371">
        <v>45.15</v>
      </c>
      <c r="N1517" s="21"/>
      <c r="O1517" s="25">
        <f t="shared" si="271"/>
        <v>86.728571428571414</v>
      </c>
      <c r="P1517" s="26">
        <f t="shared" si="272"/>
        <v>9.5600277147896179E-2</v>
      </c>
      <c r="Q1517" s="26"/>
      <c r="R1517" s="28" t="s">
        <v>1571</v>
      </c>
      <c r="S1517" s="24">
        <v>630</v>
      </c>
      <c r="T1517" s="371">
        <v>12.38095238095238</v>
      </c>
      <c r="U1517" s="371">
        <v>9.4500000000000011</v>
      </c>
      <c r="V1517" s="371">
        <v>8.4</v>
      </c>
      <c r="W1517" s="21"/>
      <c r="X1517" s="25">
        <f t="shared" si="275"/>
        <v>10.076984126984128</v>
      </c>
      <c r="Y1517" s="26">
        <f t="shared" si="276"/>
        <v>1.1107786736093615E-2</v>
      </c>
      <c r="Z1517" s="428"/>
      <c r="AA1517" s="673"/>
      <c r="AB1517" s="672"/>
    </row>
    <row r="1518" spans="1:28" ht="13.15" customHeight="1" x14ac:dyDescent="0.2">
      <c r="A1518" s="265"/>
      <c r="B1518" s="405"/>
      <c r="C1518" s="448"/>
      <c r="D1518" s="266"/>
      <c r="E1518" s="266"/>
      <c r="F1518" s="182"/>
      <c r="G1518" s="24"/>
      <c r="H1518" s="241">
        <v>219</v>
      </c>
      <c r="I1518" s="22" t="s">
        <v>1393</v>
      </c>
      <c r="J1518" s="24">
        <v>630</v>
      </c>
      <c r="K1518" s="371">
        <v>76.650000000000006</v>
      </c>
      <c r="L1518" s="371">
        <v>53.333333333333329</v>
      </c>
      <c r="M1518" s="371">
        <v>56.7</v>
      </c>
      <c r="N1518" s="21"/>
      <c r="O1518" s="25">
        <f t="shared" si="271"/>
        <v>62.227777777777781</v>
      </c>
      <c r="P1518" s="26">
        <f t="shared" si="272"/>
        <v>6.8593229472859105E-2</v>
      </c>
      <c r="Q1518" s="26"/>
      <c r="R1518" s="28" t="s">
        <v>1572</v>
      </c>
      <c r="S1518" s="24">
        <v>630</v>
      </c>
      <c r="T1518" s="371">
        <v>60.952380952380949</v>
      </c>
      <c r="U1518" s="371">
        <v>84</v>
      </c>
      <c r="V1518" s="371">
        <v>56.7</v>
      </c>
      <c r="W1518" s="21"/>
      <c r="X1518" s="25">
        <f t="shared" si="275"/>
        <v>67.217460317460322</v>
      </c>
      <c r="Y1518" s="26">
        <f t="shared" si="276"/>
        <v>7.4093320455754327E-2</v>
      </c>
      <c r="Z1518" s="428"/>
      <c r="AA1518" s="673"/>
      <c r="AB1518" s="672"/>
    </row>
    <row r="1519" spans="1:28" ht="13.15" customHeight="1" x14ac:dyDescent="0.2">
      <c r="A1519" s="265"/>
      <c r="B1519" s="405"/>
      <c r="C1519" s="448"/>
      <c r="D1519" s="266"/>
      <c r="E1519" s="266"/>
      <c r="F1519" s="182"/>
      <c r="G1519" s="24"/>
      <c r="H1519" s="241">
        <v>219</v>
      </c>
      <c r="I1519" s="22" t="s">
        <v>1573</v>
      </c>
      <c r="J1519" s="24">
        <v>630</v>
      </c>
      <c r="K1519" s="371">
        <v>163.80000000000001</v>
      </c>
      <c r="L1519" s="371">
        <v>157.14285714285714</v>
      </c>
      <c r="M1519" s="371">
        <v>117.60000000000001</v>
      </c>
      <c r="N1519" s="21"/>
      <c r="O1519" s="25">
        <f t="shared" si="271"/>
        <v>146.18095238095239</v>
      </c>
      <c r="P1519" s="26">
        <f t="shared" si="272"/>
        <v>0.1611342067691274</v>
      </c>
      <c r="Q1519" s="26"/>
      <c r="R1519" s="28" t="s">
        <v>1574</v>
      </c>
      <c r="S1519" s="24">
        <v>630</v>
      </c>
      <c r="T1519" s="371">
        <v>145.71428571428569</v>
      </c>
      <c r="U1519" s="371">
        <v>142.80000000000001</v>
      </c>
      <c r="V1519" s="371">
        <v>121.80000000000001</v>
      </c>
      <c r="W1519" s="21"/>
      <c r="X1519" s="25">
        <f t="shared" si="275"/>
        <v>136.77142857142857</v>
      </c>
      <c r="Y1519" s="26">
        <f t="shared" si="276"/>
        <v>0.15076215671453766</v>
      </c>
      <c r="Z1519" s="428"/>
      <c r="AA1519" s="673"/>
      <c r="AB1519" s="672"/>
    </row>
    <row r="1520" spans="1:28" ht="13.15" customHeight="1" x14ac:dyDescent="0.2">
      <c r="A1520" s="265"/>
      <c r="B1520" s="405"/>
      <c r="C1520" s="448"/>
      <c r="D1520" s="266"/>
      <c r="E1520" s="266"/>
      <c r="F1520" s="182"/>
      <c r="G1520" s="24"/>
      <c r="H1520" s="241">
        <v>219</v>
      </c>
      <c r="I1520" s="22" t="s">
        <v>2532</v>
      </c>
      <c r="J1520" s="24">
        <v>630</v>
      </c>
      <c r="K1520" s="371">
        <v>7.3500000000000005</v>
      </c>
      <c r="L1520" s="371">
        <v>0.95238095238095233</v>
      </c>
      <c r="M1520" s="371">
        <v>1.05</v>
      </c>
      <c r="N1520" s="21"/>
      <c r="O1520" s="25">
        <f t="shared" si="271"/>
        <v>3.1174603174603175</v>
      </c>
      <c r="P1520" s="26">
        <f t="shared" si="272"/>
        <v>3.4363539654544946E-3</v>
      </c>
      <c r="Q1520" s="26"/>
      <c r="R1520" s="28" t="s">
        <v>2994</v>
      </c>
      <c r="S1520" s="24">
        <v>630</v>
      </c>
      <c r="T1520" s="371">
        <v>48.571428571428569</v>
      </c>
      <c r="U1520" s="371">
        <v>26.25</v>
      </c>
      <c r="V1520" s="371">
        <v>47.25</v>
      </c>
      <c r="W1520" s="21"/>
      <c r="X1520" s="25">
        <f t="shared" si="275"/>
        <v>40.69047619047619</v>
      </c>
      <c r="Y1520" s="26">
        <f t="shared" si="276"/>
        <v>4.4852817670277989E-2</v>
      </c>
      <c r="Z1520" s="428"/>
      <c r="AA1520" s="673"/>
      <c r="AB1520" s="672"/>
    </row>
    <row r="1521" spans="1:28" ht="13.15" customHeight="1" x14ac:dyDescent="0.2">
      <c r="A1521" s="265"/>
      <c r="B1521" s="405"/>
      <c r="C1521" s="448"/>
      <c r="D1521" s="266"/>
      <c r="E1521" s="266"/>
      <c r="F1521" s="186"/>
      <c r="G1521" s="121"/>
      <c r="H1521" s="244">
        <v>219</v>
      </c>
      <c r="I1521" s="22" t="s">
        <v>2992</v>
      </c>
      <c r="J1521" s="24">
        <v>630</v>
      </c>
      <c r="K1521" s="371">
        <v>78.75</v>
      </c>
      <c r="L1521" s="371">
        <v>87.61904761904762</v>
      </c>
      <c r="M1521" s="371">
        <v>92.4</v>
      </c>
      <c r="N1521" s="21"/>
      <c r="O1521" s="25">
        <f>(K1521+L1521+M1521)/3</f>
        <v>86.256349206349213</v>
      </c>
      <c r="P1521" s="26">
        <f>O1521/J1521/1.44</f>
        <v>9.5079750006998698E-2</v>
      </c>
      <c r="Q1521" s="125"/>
      <c r="R1521" s="126" t="s">
        <v>2993</v>
      </c>
      <c r="S1521" s="121">
        <v>630</v>
      </c>
      <c r="T1521" s="548">
        <v>0.95238095238095233</v>
      </c>
      <c r="U1521" s="548">
        <v>1.05</v>
      </c>
      <c r="V1521" s="548">
        <v>0</v>
      </c>
      <c r="W1521" s="123"/>
      <c r="X1521" s="25">
        <f t="shared" si="275"/>
        <v>0.66746031746031742</v>
      </c>
      <c r="Y1521" s="125"/>
      <c r="Z1521" s="634"/>
      <c r="AA1521" s="673"/>
      <c r="AB1521" s="672"/>
    </row>
    <row r="1522" spans="1:28" ht="13.9" customHeight="1" thickBot="1" x14ac:dyDescent="0.25">
      <c r="A1522" s="267"/>
      <c r="B1522" s="406"/>
      <c r="C1522" s="449"/>
      <c r="D1522" s="268"/>
      <c r="E1522" s="269"/>
      <c r="F1522" s="184"/>
      <c r="G1522" s="70"/>
      <c r="H1522" s="242">
        <v>219</v>
      </c>
      <c r="I1522" s="84"/>
      <c r="J1522" s="83"/>
      <c r="K1522" s="554"/>
      <c r="L1522" s="554"/>
      <c r="M1522" s="554"/>
      <c r="N1522" s="85"/>
      <c r="O1522" s="86"/>
      <c r="P1522" s="87"/>
      <c r="Q1522" s="74"/>
      <c r="R1522" s="75" t="s">
        <v>1039</v>
      </c>
      <c r="S1522" s="70">
        <v>630</v>
      </c>
      <c r="T1522" s="559">
        <v>0</v>
      </c>
      <c r="U1522" s="559">
        <v>0</v>
      </c>
      <c r="V1522" s="559">
        <v>0</v>
      </c>
      <c r="W1522" s="72"/>
      <c r="X1522" s="73">
        <f t="shared" si="275"/>
        <v>0</v>
      </c>
      <c r="Y1522" s="74">
        <f t="shared" si="276"/>
        <v>0</v>
      </c>
      <c r="Z1522" s="646"/>
      <c r="AA1522" s="673"/>
      <c r="AB1522" s="672"/>
    </row>
    <row r="1523" spans="1:28" s="7" customFormat="1" ht="13.9" customHeight="1" x14ac:dyDescent="0.2">
      <c r="A1523" s="260">
        <v>43031</v>
      </c>
      <c r="B1523" s="403">
        <v>0.78125</v>
      </c>
      <c r="C1523" s="454">
        <v>1</v>
      </c>
      <c r="D1523" s="263">
        <f>(MAX(K1523:M1523))/J1523/1.44</f>
        <v>0.39699074074074081</v>
      </c>
      <c r="E1523" s="264">
        <f>(MAX(T1523:V1523))/S1523/1.44</f>
        <v>0.41898148148148151</v>
      </c>
      <c r="F1523" s="181" t="s">
        <v>1909</v>
      </c>
      <c r="G1523" s="69" t="s">
        <v>3136</v>
      </c>
      <c r="H1523" s="240">
        <v>220</v>
      </c>
      <c r="I1523" s="35" t="s">
        <v>685</v>
      </c>
      <c r="J1523" s="34">
        <v>630</v>
      </c>
      <c r="K1523" s="367">
        <v>360.15000000000003</v>
      </c>
      <c r="L1523" s="367">
        <v>306.66666666666663</v>
      </c>
      <c r="M1523" s="367">
        <v>311.85000000000002</v>
      </c>
      <c r="N1523" s="36" t="s">
        <v>3833</v>
      </c>
      <c r="O1523" s="37">
        <f t="shared" si="271"/>
        <v>326.22222222222223</v>
      </c>
      <c r="P1523" s="38">
        <f t="shared" si="272"/>
        <v>0.35959239662943371</v>
      </c>
      <c r="Q1523" s="39" t="s">
        <v>983</v>
      </c>
      <c r="R1523" s="40" t="s">
        <v>686</v>
      </c>
      <c r="S1523" s="34">
        <v>630</v>
      </c>
      <c r="T1523" s="367">
        <v>278.09523809523807</v>
      </c>
      <c r="U1523" s="367">
        <v>354.90000000000003</v>
      </c>
      <c r="V1523" s="367">
        <v>380.1</v>
      </c>
      <c r="W1523" s="36" t="s">
        <v>4110</v>
      </c>
      <c r="X1523" s="37">
        <f t="shared" si="275"/>
        <v>337.69841269841271</v>
      </c>
      <c r="Y1523" s="38">
        <f t="shared" si="276"/>
        <v>0.37224251840653955</v>
      </c>
      <c r="Z1523" s="653" t="s">
        <v>492</v>
      </c>
      <c r="AA1523" s="671">
        <f>P1523+Y1523</f>
        <v>0.73183491503597331</v>
      </c>
      <c r="AB1523" s="671">
        <f t="shared" si="268"/>
        <v>224.69552469135795</v>
      </c>
    </row>
    <row r="1524" spans="1:28" ht="13.15" customHeight="1" x14ac:dyDescent="0.2">
      <c r="A1524" s="265"/>
      <c r="B1524" s="405"/>
      <c r="C1524" s="448"/>
      <c r="D1524" s="266"/>
      <c r="E1524" s="266"/>
      <c r="F1524" s="182"/>
      <c r="G1524" s="24"/>
      <c r="H1524" s="241">
        <v>220</v>
      </c>
      <c r="I1524" s="22" t="s">
        <v>311</v>
      </c>
      <c r="J1524" s="24">
        <v>630</v>
      </c>
      <c r="K1524" s="371">
        <v>43.050000000000004</v>
      </c>
      <c r="L1524" s="371">
        <v>54.285714285714285</v>
      </c>
      <c r="M1524" s="371">
        <v>48.300000000000004</v>
      </c>
      <c r="N1524" s="21"/>
      <c r="O1524" s="25">
        <f t="shared" si="271"/>
        <v>48.545238095238098</v>
      </c>
      <c r="P1524" s="26">
        <f t="shared" si="272"/>
        <v>5.3511064919795084E-2</v>
      </c>
      <c r="Q1524" s="26"/>
      <c r="R1524" s="28" t="s">
        <v>312</v>
      </c>
      <c r="S1524" s="24">
        <v>630</v>
      </c>
      <c r="T1524" s="371">
        <v>0.95238095238095233</v>
      </c>
      <c r="U1524" s="371">
        <v>0</v>
      </c>
      <c r="V1524" s="371">
        <v>0</v>
      </c>
      <c r="W1524" s="21"/>
      <c r="X1524" s="25">
        <f t="shared" si="275"/>
        <v>0.31746031746031744</v>
      </c>
      <c r="Y1524" s="26">
        <f t="shared" si="276"/>
        <v>3.4993421236807477E-4</v>
      </c>
      <c r="Z1524" s="428"/>
      <c r="AA1524" s="673"/>
      <c r="AB1524" s="672"/>
    </row>
    <row r="1525" spans="1:28" ht="13.15" customHeight="1" x14ac:dyDescent="0.2">
      <c r="A1525" s="265"/>
      <c r="B1525" s="405"/>
      <c r="C1525" s="448"/>
      <c r="D1525" s="266"/>
      <c r="E1525" s="266"/>
      <c r="F1525" s="182"/>
      <c r="G1525" s="24"/>
      <c r="H1525" s="241">
        <v>220</v>
      </c>
      <c r="I1525" s="22" t="s">
        <v>313</v>
      </c>
      <c r="J1525" s="24">
        <v>630</v>
      </c>
      <c r="K1525" s="371">
        <v>47.25</v>
      </c>
      <c r="L1525" s="371">
        <v>4.7619047619047619</v>
      </c>
      <c r="M1525" s="371">
        <v>48.300000000000004</v>
      </c>
      <c r="N1525" s="21"/>
      <c r="O1525" s="25">
        <f t="shared" si="271"/>
        <v>33.43730158730159</v>
      </c>
      <c r="P1525" s="26">
        <f t="shared" si="272"/>
        <v>3.6857695753198402E-2</v>
      </c>
      <c r="Q1525" s="26"/>
      <c r="R1525" s="28" t="s">
        <v>314</v>
      </c>
      <c r="S1525" s="24">
        <v>630</v>
      </c>
      <c r="T1525" s="371">
        <v>40</v>
      </c>
      <c r="U1525" s="371">
        <v>44.1</v>
      </c>
      <c r="V1525" s="371">
        <v>40.950000000000003</v>
      </c>
      <c r="W1525" s="21"/>
      <c r="X1525" s="25">
        <f t="shared" si="275"/>
        <v>41.68333333333333</v>
      </c>
      <c r="Y1525" s="26">
        <f t="shared" si="276"/>
        <v>4.5947236919459143E-2</v>
      </c>
      <c r="Z1525" s="428"/>
      <c r="AA1525" s="673"/>
      <c r="AB1525" s="672"/>
    </row>
    <row r="1526" spans="1:28" ht="13.15" customHeight="1" x14ac:dyDescent="0.2">
      <c r="A1526" s="265"/>
      <c r="B1526" s="405"/>
      <c r="C1526" s="448"/>
      <c r="D1526" s="266"/>
      <c r="E1526" s="266"/>
      <c r="F1526" s="182"/>
      <c r="G1526" s="24"/>
      <c r="H1526" s="241">
        <v>220</v>
      </c>
      <c r="I1526" s="22" t="s">
        <v>534</v>
      </c>
      <c r="J1526" s="24">
        <v>630</v>
      </c>
      <c r="K1526" s="371">
        <v>8.4</v>
      </c>
      <c r="L1526" s="371">
        <v>5.7142857142857144</v>
      </c>
      <c r="M1526" s="371">
        <v>4.2</v>
      </c>
      <c r="N1526" s="21"/>
      <c r="O1526" s="25">
        <f t="shared" si="271"/>
        <v>6.1047619047619044</v>
      </c>
      <c r="P1526" s="26">
        <f t="shared" si="272"/>
        <v>6.7292349038380788E-3</v>
      </c>
      <c r="Q1526" s="26"/>
      <c r="R1526" s="28" t="s">
        <v>535</v>
      </c>
      <c r="S1526" s="24">
        <v>630</v>
      </c>
      <c r="T1526" s="371">
        <v>32.38095238095238</v>
      </c>
      <c r="U1526" s="371">
        <v>51.45</v>
      </c>
      <c r="V1526" s="371">
        <v>37.800000000000004</v>
      </c>
      <c r="W1526" s="21"/>
      <c r="X1526" s="25">
        <f t="shared" si="275"/>
        <v>40.543650793650791</v>
      </c>
      <c r="Y1526" s="26">
        <f t="shared" si="276"/>
        <v>4.4690973097057753E-2</v>
      </c>
      <c r="Z1526" s="428"/>
      <c r="AA1526" s="673"/>
      <c r="AB1526" s="672"/>
    </row>
    <row r="1527" spans="1:28" ht="13.15" customHeight="1" x14ac:dyDescent="0.2">
      <c r="A1527" s="265"/>
      <c r="B1527" s="405"/>
      <c r="C1527" s="448"/>
      <c r="D1527" s="266"/>
      <c r="E1527" s="266"/>
      <c r="F1527" s="182"/>
      <c r="G1527" s="24"/>
      <c r="H1527" s="241">
        <v>220</v>
      </c>
      <c r="I1527" s="22" t="s">
        <v>2995</v>
      </c>
      <c r="J1527" s="24">
        <v>630</v>
      </c>
      <c r="K1527" s="371">
        <v>88.2</v>
      </c>
      <c r="L1527" s="371">
        <v>68.571428571428569</v>
      </c>
      <c r="M1527" s="371">
        <v>33.6</v>
      </c>
      <c r="N1527" s="21"/>
      <c r="O1527" s="25">
        <f t="shared" si="271"/>
        <v>63.457142857142856</v>
      </c>
      <c r="P1527" s="26">
        <f t="shared" si="272"/>
        <v>6.9948349710254473E-2</v>
      </c>
      <c r="Q1527" s="26"/>
      <c r="R1527" s="28" t="s">
        <v>536</v>
      </c>
      <c r="S1527" s="24">
        <v>630</v>
      </c>
      <c r="T1527" s="371">
        <v>15.238095238095237</v>
      </c>
      <c r="U1527" s="371">
        <v>17.850000000000001</v>
      </c>
      <c r="V1527" s="371">
        <v>16.8</v>
      </c>
      <c r="W1527" s="21"/>
      <c r="X1527" s="25">
        <f t="shared" si="275"/>
        <v>16.629365079365076</v>
      </c>
      <c r="Y1527" s="26">
        <f t="shared" si="276"/>
        <v>1.8330428879370676E-2</v>
      </c>
      <c r="Z1527" s="428"/>
      <c r="AA1527" s="673"/>
      <c r="AB1527" s="672"/>
    </row>
    <row r="1528" spans="1:28" ht="13.15" customHeight="1" x14ac:dyDescent="0.2">
      <c r="A1528" s="265"/>
      <c r="B1528" s="405"/>
      <c r="C1528" s="448"/>
      <c r="D1528" s="266"/>
      <c r="E1528" s="266"/>
      <c r="F1528" s="182"/>
      <c r="G1528" s="24"/>
      <c r="H1528" s="241">
        <v>220</v>
      </c>
      <c r="I1528" s="23" t="s">
        <v>537</v>
      </c>
      <c r="J1528" s="24">
        <v>630</v>
      </c>
      <c r="K1528" s="371">
        <v>22.05</v>
      </c>
      <c r="L1528" s="371">
        <v>37.142857142857139</v>
      </c>
      <c r="M1528" s="371">
        <v>48.300000000000004</v>
      </c>
      <c r="N1528" s="21"/>
      <c r="O1528" s="25">
        <f t="shared" si="271"/>
        <v>35.830952380952375</v>
      </c>
      <c r="P1528" s="26">
        <f t="shared" si="272"/>
        <v>3.9496199714453673E-2</v>
      </c>
      <c r="Q1528" s="26"/>
      <c r="R1528" s="28" t="s">
        <v>2100</v>
      </c>
      <c r="S1528" s="24">
        <v>630</v>
      </c>
      <c r="T1528" s="371">
        <v>45.714285714285715</v>
      </c>
      <c r="U1528" s="371">
        <v>35.700000000000003</v>
      </c>
      <c r="V1528" s="371">
        <v>32.550000000000004</v>
      </c>
      <c r="W1528" s="21"/>
      <c r="X1528" s="25">
        <f t="shared" si="275"/>
        <v>37.988095238095241</v>
      </c>
      <c r="Y1528" s="26">
        <f t="shared" si="276"/>
        <v>4.1874002687494756E-2</v>
      </c>
      <c r="Z1528" s="428"/>
      <c r="AA1528" s="673"/>
      <c r="AB1528" s="672"/>
    </row>
    <row r="1529" spans="1:28" ht="13.15" customHeight="1" x14ac:dyDescent="0.2">
      <c r="A1529" s="265"/>
      <c r="B1529" s="405"/>
      <c r="C1529" s="448"/>
      <c r="D1529" s="266"/>
      <c r="E1529" s="266"/>
      <c r="F1529" s="182"/>
      <c r="G1529" s="24"/>
      <c r="H1529" s="241">
        <v>220</v>
      </c>
      <c r="I1529" s="22" t="s">
        <v>1500</v>
      </c>
      <c r="J1529" s="24">
        <v>630</v>
      </c>
      <c r="K1529" s="371">
        <v>58.800000000000004</v>
      </c>
      <c r="L1529" s="371">
        <v>49.523809523809518</v>
      </c>
      <c r="M1529" s="371">
        <v>70.350000000000009</v>
      </c>
      <c r="N1529" s="21"/>
      <c r="O1529" s="25">
        <f t="shared" si="271"/>
        <v>59.557936507936518</v>
      </c>
      <c r="P1529" s="26">
        <f t="shared" si="272"/>
        <v>6.5650282746843605E-2</v>
      </c>
      <c r="Q1529" s="26"/>
      <c r="R1529" s="28" t="s">
        <v>1501</v>
      </c>
      <c r="S1529" s="24">
        <v>630</v>
      </c>
      <c r="T1529" s="371">
        <v>73.333333333333329</v>
      </c>
      <c r="U1529" s="371">
        <v>99.75</v>
      </c>
      <c r="V1529" s="371">
        <v>108.15</v>
      </c>
      <c r="W1529" s="21"/>
      <c r="X1529" s="25">
        <f t="shared" si="275"/>
        <v>93.744444444444454</v>
      </c>
      <c r="Y1529" s="26">
        <f t="shared" si="276"/>
        <v>0.10333382324123067</v>
      </c>
      <c r="Z1529" s="428"/>
      <c r="AA1529" s="673"/>
      <c r="AB1529" s="672"/>
    </row>
    <row r="1530" spans="1:28" ht="13.15" customHeight="1" x14ac:dyDescent="0.2">
      <c r="A1530" s="265"/>
      <c r="B1530" s="405"/>
      <c r="C1530" s="448"/>
      <c r="D1530" s="266"/>
      <c r="E1530" s="266"/>
      <c r="F1530" s="182"/>
      <c r="G1530" s="24"/>
      <c r="H1530" s="241">
        <v>220</v>
      </c>
      <c r="I1530" s="23" t="s">
        <v>1502</v>
      </c>
      <c r="J1530" s="24">
        <v>630</v>
      </c>
      <c r="K1530" s="371">
        <v>1.05</v>
      </c>
      <c r="L1530" s="371">
        <v>1.9047619047619047</v>
      </c>
      <c r="M1530" s="371">
        <v>2.1</v>
      </c>
      <c r="N1530" s="21"/>
      <c r="O1530" s="25">
        <f t="shared" si="271"/>
        <v>1.6849206349206352</v>
      </c>
      <c r="P1530" s="26">
        <f t="shared" si="272"/>
        <v>1.8572758321435572E-3</v>
      </c>
      <c r="Q1530" s="26"/>
      <c r="R1530" s="28" t="s">
        <v>1734</v>
      </c>
      <c r="S1530" s="24">
        <v>630</v>
      </c>
      <c r="T1530" s="371">
        <v>0.95238095238095233</v>
      </c>
      <c r="U1530" s="371">
        <v>1.05</v>
      </c>
      <c r="V1530" s="371">
        <v>1.05</v>
      </c>
      <c r="W1530" s="21"/>
      <c r="X1530" s="25">
        <f t="shared" si="275"/>
        <v>1.0174603174603174</v>
      </c>
      <c r="Y1530" s="26">
        <f t="shared" si="276"/>
        <v>1.1215391506396797E-3</v>
      </c>
      <c r="Z1530" s="428"/>
      <c r="AA1530" s="673"/>
      <c r="AB1530" s="672"/>
    </row>
    <row r="1531" spans="1:28" ht="13.15" customHeight="1" x14ac:dyDescent="0.2">
      <c r="A1531" s="265"/>
      <c r="B1531" s="405"/>
      <c r="C1531" s="448"/>
      <c r="D1531" s="266"/>
      <c r="E1531" s="266"/>
      <c r="F1531" s="182"/>
      <c r="G1531" s="24"/>
      <c r="H1531" s="241">
        <v>220</v>
      </c>
      <c r="I1531" s="22" t="s">
        <v>818</v>
      </c>
      <c r="J1531" s="24">
        <v>630</v>
      </c>
      <c r="K1531" s="371">
        <v>58.800000000000004</v>
      </c>
      <c r="L1531" s="371">
        <v>52.38095238095238</v>
      </c>
      <c r="M1531" s="371">
        <v>66.150000000000006</v>
      </c>
      <c r="N1531" s="21"/>
      <c r="O1531" s="25">
        <f t="shared" si="271"/>
        <v>59.110317460317468</v>
      </c>
      <c r="P1531" s="26">
        <f t="shared" si="272"/>
        <v>6.5156875507404621E-2</v>
      </c>
      <c r="Q1531" s="26"/>
      <c r="R1531" s="28" t="s">
        <v>819</v>
      </c>
      <c r="S1531" s="24">
        <v>630</v>
      </c>
      <c r="T1531" s="371">
        <v>0</v>
      </c>
      <c r="U1531" s="371">
        <v>0</v>
      </c>
      <c r="V1531" s="371">
        <v>12.600000000000001</v>
      </c>
      <c r="W1531" s="21"/>
      <c r="X1531" s="25">
        <f t="shared" si="275"/>
        <v>4.2</v>
      </c>
      <c r="Y1531" s="26">
        <f t="shared" si="276"/>
        <v>4.6296296296296302E-3</v>
      </c>
      <c r="Z1531" s="428"/>
      <c r="AA1531" s="673"/>
      <c r="AB1531" s="672"/>
    </row>
    <row r="1532" spans="1:28" ht="13.15" customHeight="1" x14ac:dyDescent="0.2">
      <c r="A1532" s="265"/>
      <c r="B1532" s="405"/>
      <c r="C1532" s="448"/>
      <c r="D1532" s="266"/>
      <c r="E1532" s="266"/>
      <c r="F1532" s="182"/>
      <c r="G1532" s="24"/>
      <c r="H1532" s="241">
        <v>220</v>
      </c>
      <c r="I1532" s="22" t="s">
        <v>1943</v>
      </c>
      <c r="J1532" s="24">
        <v>630</v>
      </c>
      <c r="K1532" s="371">
        <v>32.550000000000004</v>
      </c>
      <c r="L1532" s="371">
        <v>9.5238095238095237</v>
      </c>
      <c r="M1532" s="371">
        <v>8.4</v>
      </c>
      <c r="N1532" s="21"/>
      <c r="O1532" s="25">
        <f t="shared" si="271"/>
        <v>16.824603174603176</v>
      </c>
      <c r="P1532" s="26">
        <f t="shared" si="272"/>
        <v>1.8545638419977046E-2</v>
      </c>
      <c r="Q1532" s="26"/>
      <c r="R1532" s="28" t="s">
        <v>820</v>
      </c>
      <c r="S1532" s="24">
        <v>630</v>
      </c>
      <c r="T1532" s="371">
        <v>23.80952380952381</v>
      </c>
      <c r="U1532" s="371">
        <v>38.85</v>
      </c>
      <c r="V1532" s="371">
        <v>42</v>
      </c>
      <c r="W1532" s="21"/>
      <c r="X1532" s="25">
        <f t="shared" si="275"/>
        <v>34.88650793650794</v>
      </c>
      <c r="Y1532" s="26">
        <f t="shared" si="276"/>
        <v>3.8455145432658662E-2</v>
      </c>
      <c r="Z1532" s="428"/>
      <c r="AA1532" s="673"/>
      <c r="AB1532" s="672"/>
    </row>
    <row r="1533" spans="1:28" ht="13.15" customHeight="1" x14ac:dyDescent="0.2">
      <c r="A1533" s="265"/>
      <c r="B1533" s="405"/>
      <c r="C1533" s="448"/>
      <c r="D1533" s="266"/>
      <c r="E1533" s="266"/>
      <c r="F1533" s="186"/>
      <c r="G1533" s="121"/>
      <c r="H1533" s="244">
        <v>220</v>
      </c>
      <c r="I1533" s="128" t="s">
        <v>2996</v>
      </c>
      <c r="J1533" s="121">
        <v>630</v>
      </c>
      <c r="K1533" s="548">
        <v>1.05</v>
      </c>
      <c r="L1533" s="548">
        <v>0.95238095238095233</v>
      </c>
      <c r="M1533" s="548">
        <v>0</v>
      </c>
      <c r="N1533" s="123"/>
      <c r="O1533" s="25">
        <f t="shared" si="271"/>
        <v>0.66746031746031742</v>
      </c>
      <c r="P1533" s="26">
        <f t="shared" si="272"/>
        <v>7.3573668150387717E-4</v>
      </c>
      <c r="Q1533" s="125"/>
      <c r="R1533" s="126" t="s">
        <v>1929</v>
      </c>
      <c r="S1533" s="121">
        <v>630</v>
      </c>
      <c r="T1533" s="548">
        <v>7.6190476190476186</v>
      </c>
      <c r="U1533" s="548">
        <v>7.3500000000000005</v>
      </c>
      <c r="V1533" s="548">
        <v>15.75</v>
      </c>
      <c r="W1533" s="123"/>
      <c r="X1533" s="124">
        <f t="shared" si="275"/>
        <v>10.239682539682539</v>
      </c>
      <c r="Y1533" s="125">
        <f t="shared" si="276"/>
        <v>1.1287128019932252E-2</v>
      </c>
      <c r="Z1533" s="634"/>
      <c r="AA1533" s="673"/>
      <c r="AB1533" s="672"/>
    </row>
    <row r="1534" spans="1:28" ht="13.9" customHeight="1" thickBot="1" x14ac:dyDescent="0.25">
      <c r="A1534" s="267"/>
      <c r="B1534" s="406"/>
      <c r="C1534" s="449"/>
      <c r="D1534" s="268"/>
      <c r="E1534" s="269"/>
      <c r="F1534" s="184"/>
      <c r="G1534" s="70"/>
      <c r="H1534" s="242">
        <v>220</v>
      </c>
      <c r="I1534" s="76"/>
      <c r="J1534" s="70">
        <v>630</v>
      </c>
      <c r="K1534" s="559">
        <v>0</v>
      </c>
      <c r="L1534" s="559">
        <v>0</v>
      </c>
      <c r="M1534" s="559">
        <v>0</v>
      </c>
      <c r="N1534" s="72"/>
      <c r="O1534" s="73">
        <f t="shared" si="271"/>
        <v>0</v>
      </c>
      <c r="P1534" s="74">
        <f t="shared" si="272"/>
        <v>0</v>
      </c>
      <c r="Q1534" s="74"/>
      <c r="R1534" s="75" t="s">
        <v>1639</v>
      </c>
      <c r="S1534" s="70">
        <v>630</v>
      </c>
      <c r="T1534" s="559">
        <v>41.904761904761905</v>
      </c>
      <c r="U1534" s="559">
        <v>50.400000000000006</v>
      </c>
      <c r="V1534" s="559">
        <v>76.650000000000006</v>
      </c>
      <c r="W1534" s="72"/>
      <c r="X1534" s="73">
        <f t="shared" si="275"/>
        <v>56.31825396825397</v>
      </c>
      <c r="Y1534" s="74">
        <f t="shared" si="276"/>
        <v>6.2079204109627389E-2</v>
      </c>
      <c r="Z1534" s="646"/>
      <c r="AA1534" s="676"/>
      <c r="AB1534" s="674"/>
    </row>
    <row r="1535" spans="1:28" s="7" customFormat="1" ht="13.9" customHeight="1" x14ac:dyDescent="0.2">
      <c r="A1535" s="260">
        <v>43031</v>
      </c>
      <c r="B1535" s="403">
        <v>0.79166666666666663</v>
      </c>
      <c r="C1535" s="454">
        <v>1</v>
      </c>
      <c r="D1535" s="263">
        <f>(MAX(K1535:M1535))/J1535/1.44</f>
        <v>0.55963541666666672</v>
      </c>
      <c r="E1535" s="264">
        <f>(MAX(T1535:V1535))/S1535/1.44</f>
        <v>0.37369791666666663</v>
      </c>
      <c r="F1535" s="181" t="s">
        <v>1909</v>
      </c>
      <c r="G1535" s="69" t="s">
        <v>3136</v>
      </c>
      <c r="H1535" s="240">
        <v>221</v>
      </c>
      <c r="I1535" s="35" t="s">
        <v>685</v>
      </c>
      <c r="J1535" s="34">
        <v>400</v>
      </c>
      <c r="K1535" s="367">
        <v>279.3</v>
      </c>
      <c r="L1535" s="367">
        <v>247.61904761904762</v>
      </c>
      <c r="M1535" s="367">
        <v>322.35000000000002</v>
      </c>
      <c r="N1535" s="36" t="s">
        <v>4126</v>
      </c>
      <c r="O1535" s="37">
        <f t="shared" si="271"/>
        <v>283.08968253968254</v>
      </c>
      <c r="P1535" s="38">
        <f t="shared" si="272"/>
        <v>0.49147514329806002</v>
      </c>
      <c r="Q1535" s="39" t="s">
        <v>494</v>
      </c>
      <c r="R1535" s="40" t="s">
        <v>686</v>
      </c>
      <c r="S1535" s="34">
        <v>400</v>
      </c>
      <c r="T1535" s="367">
        <v>173.33333333333331</v>
      </c>
      <c r="U1535" s="367">
        <v>140.70000000000002</v>
      </c>
      <c r="V1535" s="367">
        <v>215.25</v>
      </c>
      <c r="W1535" s="36" t="s">
        <v>3827</v>
      </c>
      <c r="X1535" s="37">
        <f t="shared" si="275"/>
        <v>176.42777777777778</v>
      </c>
      <c r="Y1535" s="38">
        <f t="shared" si="276"/>
        <v>0.30629822530864198</v>
      </c>
      <c r="Z1535" s="653" t="s">
        <v>983</v>
      </c>
      <c r="AA1535" s="672">
        <f>P1535+Y1535</f>
        <v>0.797773368606702</v>
      </c>
      <c r="AB1535" s="672">
        <f t="shared" si="268"/>
        <v>107.58456790123456</v>
      </c>
    </row>
    <row r="1536" spans="1:28" ht="13.15" customHeight="1" x14ac:dyDescent="0.2">
      <c r="A1536" s="265"/>
      <c r="B1536" s="405"/>
      <c r="C1536" s="448"/>
      <c r="D1536" s="266"/>
      <c r="E1536" s="266"/>
      <c r="F1536" s="182"/>
      <c r="G1536" s="24"/>
      <c r="H1536" s="241">
        <v>221</v>
      </c>
      <c r="I1536" s="22" t="s">
        <v>1358</v>
      </c>
      <c r="J1536" s="24">
        <v>400</v>
      </c>
      <c r="K1536" s="371">
        <v>73.5</v>
      </c>
      <c r="L1536" s="371">
        <v>41.904761904761905</v>
      </c>
      <c r="M1536" s="371">
        <v>136.5</v>
      </c>
      <c r="N1536" s="21"/>
      <c r="O1536" s="25">
        <f t="shared" si="271"/>
        <v>83.968253968253961</v>
      </c>
      <c r="P1536" s="26">
        <f t="shared" si="272"/>
        <v>0.14577821869488536</v>
      </c>
      <c r="Q1536" s="26"/>
      <c r="R1536" s="28" t="s">
        <v>1359</v>
      </c>
      <c r="S1536" s="24">
        <v>400</v>
      </c>
      <c r="T1536" s="371">
        <v>0</v>
      </c>
      <c r="U1536" s="371">
        <v>0</v>
      </c>
      <c r="V1536" s="371">
        <v>0</v>
      </c>
      <c r="W1536" s="21"/>
      <c r="X1536" s="25">
        <f t="shared" si="275"/>
        <v>0</v>
      </c>
      <c r="Y1536" s="26">
        <f t="shared" si="276"/>
        <v>0</v>
      </c>
      <c r="Z1536" s="428"/>
      <c r="AA1536" s="673"/>
      <c r="AB1536" s="672"/>
    </row>
    <row r="1537" spans="1:28" ht="13.15" customHeight="1" x14ac:dyDescent="0.2">
      <c r="A1537" s="265"/>
      <c r="B1537" s="405"/>
      <c r="C1537" s="448"/>
      <c r="D1537" s="266"/>
      <c r="E1537" s="266"/>
      <c r="F1537" s="182"/>
      <c r="G1537" s="24"/>
      <c r="H1537" s="241">
        <v>221</v>
      </c>
      <c r="I1537" s="22" t="s">
        <v>1360</v>
      </c>
      <c r="J1537" s="24">
        <v>400</v>
      </c>
      <c r="K1537" s="371">
        <v>142.80000000000001</v>
      </c>
      <c r="L1537" s="371">
        <v>122.85714285714285</v>
      </c>
      <c r="M1537" s="371">
        <v>141.75</v>
      </c>
      <c r="N1537" s="21"/>
      <c r="O1537" s="25">
        <f t="shared" si="271"/>
        <v>135.80238095238096</v>
      </c>
      <c r="P1537" s="26">
        <f t="shared" si="272"/>
        <v>0.2357680224867725</v>
      </c>
      <c r="Q1537" s="26"/>
      <c r="R1537" s="28" t="s">
        <v>2997</v>
      </c>
      <c r="S1537" s="24">
        <v>400</v>
      </c>
      <c r="T1537" s="371">
        <v>64.761904761904759</v>
      </c>
      <c r="U1537" s="371">
        <v>57.75</v>
      </c>
      <c r="V1537" s="371">
        <v>94.5</v>
      </c>
      <c r="W1537" s="21"/>
      <c r="X1537" s="25">
        <f t="shared" si="275"/>
        <v>72.337301587301582</v>
      </c>
      <c r="Y1537" s="26">
        <f t="shared" si="276"/>
        <v>0.12558559303350969</v>
      </c>
      <c r="Z1537" s="428"/>
      <c r="AA1537" s="673"/>
      <c r="AB1537" s="672"/>
    </row>
    <row r="1538" spans="1:28" ht="13.15" customHeight="1" x14ac:dyDescent="0.2">
      <c r="A1538" s="265"/>
      <c r="B1538" s="405"/>
      <c r="C1538" s="448"/>
      <c r="D1538" s="266"/>
      <c r="E1538" s="266"/>
      <c r="F1538" s="182"/>
      <c r="G1538" s="24"/>
      <c r="H1538" s="241">
        <v>221</v>
      </c>
      <c r="I1538" s="22" t="s">
        <v>1361</v>
      </c>
      <c r="J1538" s="24">
        <v>400</v>
      </c>
      <c r="K1538" s="371">
        <v>46.2</v>
      </c>
      <c r="L1538" s="371">
        <v>47.61904761904762</v>
      </c>
      <c r="M1538" s="371">
        <v>35.700000000000003</v>
      </c>
      <c r="N1538" s="21"/>
      <c r="O1538" s="25">
        <f t="shared" si="271"/>
        <v>43.173015873015878</v>
      </c>
      <c r="P1538" s="26">
        <f t="shared" si="272"/>
        <v>7.4953152557319241E-2</v>
      </c>
      <c r="Q1538" s="26"/>
      <c r="R1538" s="28" t="s">
        <v>68</v>
      </c>
      <c r="S1538" s="24">
        <v>400</v>
      </c>
      <c r="T1538" s="371">
        <v>26.666666666666664</v>
      </c>
      <c r="U1538" s="371">
        <v>18.900000000000002</v>
      </c>
      <c r="V1538" s="371">
        <v>37.800000000000004</v>
      </c>
      <c r="W1538" s="21"/>
      <c r="X1538" s="25">
        <f t="shared" si="275"/>
        <v>27.788888888888891</v>
      </c>
      <c r="Y1538" s="26">
        <f t="shared" si="276"/>
        <v>4.8244598765432106E-2</v>
      </c>
      <c r="Z1538" s="428"/>
      <c r="AA1538" s="673"/>
      <c r="AB1538" s="672"/>
    </row>
    <row r="1539" spans="1:28" ht="13.15" customHeight="1" x14ac:dyDescent="0.2">
      <c r="A1539" s="265"/>
      <c r="B1539" s="405"/>
      <c r="C1539" s="448"/>
      <c r="D1539" s="266"/>
      <c r="E1539" s="266"/>
      <c r="F1539" s="182"/>
      <c r="G1539" s="24"/>
      <c r="H1539" s="241">
        <v>221</v>
      </c>
      <c r="I1539" s="22" t="s">
        <v>2294</v>
      </c>
      <c r="J1539" s="24">
        <v>400</v>
      </c>
      <c r="K1539" s="371">
        <v>16.8</v>
      </c>
      <c r="L1539" s="371">
        <v>16.19047619047619</v>
      </c>
      <c r="M1539" s="371">
        <v>9.4500000000000011</v>
      </c>
      <c r="N1539" s="21"/>
      <c r="O1539" s="25">
        <f t="shared" si="271"/>
        <v>14.146825396825397</v>
      </c>
      <c r="P1539" s="26">
        <f t="shared" si="272"/>
        <v>2.4560460758377426E-2</v>
      </c>
      <c r="Q1539" s="26"/>
      <c r="R1539" s="28" t="s">
        <v>69</v>
      </c>
      <c r="S1539" s="24">
        <v>400</v>
      </c>
      <c r="T1539" s="371">
        <v>24.761904761904759</v>
      </c>
      <c r="U1539" s="371">
        <v>18.900000000000002</v>
      </c>
      <c r="V1539" s="371">
        <v>25.200000000000003</v>
      </c>
      <c r="W1539" s="21"/>
      <c r="X1539" s="25">
        <f t="shared" si="275"/>
        <v>22.953968253968256</v>
      </c>
      <c r="Y1539" s="26">
        <f t="shared" si="276"/>
        <v>3.9850639329806002E-2</v>
      </c>
      <c r="Z1539" s="428"/>
      <c r="AA1539" s="673"/>
      <c r="AB1539" s="672"/>
    </row>
    <row r="1540" spans="1:28" ht="13.15" customHeight="1" x14ac:dyDescent="0.2">
      <c r="A1540" s="265"/>
      <c r="B1540" s="405"/>
      <c r="C1540" s="448"/>
      <c r="D1540" s="266"/>
      <c r="E1540" s="266"/>
      <c r="F1540" s="182"/>
      <c r="G1540" s="24"/>
      <c r="H1540" s="241">
        <v>221</v>
      </c>
      <c r="I1540" s="22"/>
      <c r="J1540" s="24"/>
      <c r="K1540" s="371"/>
      <c r="L1540" s="371"/>
      <c r="M1540" s="371"/>
      <c r="N1540" s="21"/>
      <c r="O1540" s="25"/>
      <c r="P1540" s="26"/>
      <c r="Q1540" s="26"/>
      <c r="R1540" s="28" t="s">
        <v>70</v>
      </c>
      <c r="S1540" s="24">
        <v>400</v>
      </c>
      <c r="T1540" s="371">
        <v>59.047619047619044</v>
      </c>
      <c r="U1540" s="371">
        <v>37.800000000000004</v>
      </c>
      <c r="V1540" s="371">
        <v>81.900000000000006</v>
      </c>
      <c r="W1540" s="21"/>
      <c r="X1540" s="25">
        <f t="shared" si="275"/>
        <v>59.582539682539682</v>
      </c>
      <c r="Y1540" s="26">
        <f t="shared" si="276"/>
        <v>0.10344190917107583</v>
      </c>
      <c r="Z1540" s="428"/>
      <c r="AA1540" s="673"/>
      <c r="AB1540" s="672"/>
    </row>
    <row r="1541" spans="1:28" ht="13.9" customHeight="1" thickBot="1" x14ac:dyDescent="0.25">
      <c r="A1541" s="267"/>
      <c r="B1541" s="406"/>
      <c r="C1541" s="449"/>
      <c r="D1541" s="268"/>
      <c r="E1541" s="269"/>
      <c r="F1541" s="184"/>
      <c r="G1541" s="70"/>
      <c r="H1541" s="242">
        <v>221</v>
      </c>
      <c r="I1541" s="76"/>
      <c r="J1541" s="70"/>
      <c r="K1541" s="559"/>
      <c r="L1541" s="559"/>
      <c r="M1541" s="559"/>
      <c r="N1541" s="72"/>
      <c r="O1541" s="73"/>
      <c r="P1541" s="74"/>
      <c r="Q1541" s="74"/>
      <c r="R1541" s="75" t="s">
        <v>200</v>
      </c>
      <c r="S1541" s="70">
        <v>400</v>
      </c>
      <c r="T1541" s="559">
        <v>41.904761904761905</v>
      </c>
      <c r="U1541" s="559">
        <v>10.5</v>
      </c>
      <c r="V1541" s="559">
        <v>46.2</v>
      </c>
      <c r="W1541" s="72"/>
      <c r="X1541" s="73">
        <f t="shared" si="275"/>
        <v>32.868253968253974</v>
      </c>
      <c r="Y1541" s="74">
        <f t="shared" si="276"/>
        <v>5.7062940917107598E-2</v>
      </c>
      <c r="Z1541" s="646"/>
      <c r="AA1541" s="673"/>
      <c r="AB1541" s="672"/>
    </row>
    <row r="1542" spans="1:28" ht="13.9" customHeight="1" x14ac:dyDescent="0.2">
      <c r="A1542" s="260">
        <v>43051</v>
      </c>
      <c r="B1542" s="403">
        <v>0.4548611111111111</v>
      </c>
      <c r="C1542" s="454">
        <v>-7</v>
      </c>
      <c r="D1542" s="263">
        <f>(MAX(K1542:M1542))/J1542/1.44</f>
        <v>0.38624338624338622</v>
      </c>
      <c r="E1542" s="264"/>
      <c r="F1542" s="181" t="s">
        <v>1909</v>
      </c>
      <c r="G1542" s="69" t="s">
        <v>3126</v>
      </c>
      <c r="H1542" s="240">
        <v>222</v>
      </c>
      <c r="I1542" s="35" t="s">
        <v>685</v>
      </c>
      <c r="J1542" s="34">
        <v>250</v>
      </c>
      <c r="K1542" s="367">
        <v>94.5</v>
      </c>
      <c r="L1542" s="367">
        <v>139.04761904761904</v>
      </c>
      <c r="M1542" s="367">
        <v>136.5</v>
      </c>
      <c r="N1542" s="36" t="s">
        <v>4014</v>
      </c>
      <c r="O1542" s="37">
        <f>(K1542+L1542+M1542)/3</f>
        <v>123.34920634920634</v>
      </c>
      <c r="P1542" s="38">
        <f t="shared" ref="P1542:P1568" si="277">O1542/J1542/1.44</f>
        <v>0.34263668430335098</v>
      </c>
      <c r="Q1542" s="77"/>
      <c r="R1542" s="40"/>
      <c r="S1542" s="34"/>
      <c r="T1542" s="367"/>
      <c r="U1542" s="367"/>
      <c r="V1542" s="367"/>
      <c r="W1542" s="36"/>
      <c r="X1542" s="37"/>
      <c r="Y1542" s="38"/>
      <c r="Z1542" s="645"/>
      <c r="AA1542" s="671">
        <f>P1542+Y1542</f>
        <v>0.34263668430335098</v>
      </c>
      <c r="AB1542" s="671">
        <f t="shared" si="268"/>
        <v>109.28665123456788</v>
      </c>
    </row>
    <row r="1543" spans="1:28" ht="13.15" customHeight="1" x14ac:dyDescent="0.2">
      <c r="A1543" s="265"/>
      <c r="B1543" s="405"/>
      <c r="C1543" s="448"/>
      <c r="D1543" s="266"/>
      <c r="E1543" s="266"/>
      <c r="F1543" s="182"/>
      <c r="G1543" s="24"/>
      <c r="H1543" s="241">
        <v>222</v>
      </c>
      <c r="I1543" s="22" t="s">
        <v>1332</v>
      </c>
      <c r="J1543" s="24">
        <v>250</v>
      </c>
      <c r="K1543" s="371">
        <v>52.5</v>
      </c>
      <c r="L1543" s="371">
        <v>91.428571428571431</v>
      </c>
      <c r="M1543" s="371">
        <v>70.350000000000009</v>
      </c>
      <c r="N1543" s="21"/>
      <c r="O1543" s="25">
        <f t="shared" ref="O1543:O1550" si="278">(K1543+L1543+M1543)/3</f>
        <v>71.426190476190484</v>
      </c>
      <c r="P1543" s="26">
        <f t="shared" si="277"/>
        <v>0.1984060846560847</v>
      </c>
      <c r="Q1543" s="26"/>
      <c r="R1543" s="28"/>
      <c r="S1543" s="24"/>
      <c r="T1543" s="371"/>
      <c r="U1543" s="371"/>
      <c r="V1543" s="371"/>
      <c r="W1543" s="21"/>
      <c r="X1543" s="25"/>
      <c r="Y1543" s="26"/>
      <c r="Z1543" s="428"/>
      <c r="AA1543" s="673"/>
      <c r="AB1543" s="672"/>
    </row>
    <row r="1544" spans="1:28" ht="13.15" customHeight="1" x14ac:dyDescent="0.2">
      <c r="A1544" s="265"/>
      <c r="B1544" s="405"/>
      <c r="C1544" s="448"/>
      <c r="D1544" s="266"/>
      <c r="E1544" s="266"/>
      <c r="F1544" s="182"/>
      <c r="G1544" s="24"/>
      <c r="H1544" s="241">
        <v>222</v>
      </c>
      <c r="I1544" s="22" t="s">
        <v>2277</v>
      </c>
      <c r="J1544" s="24">
        <v>250</v>
      </c>
      <c r="K1544" s="371">
        <v>0</v>
      </c>
      <c r="L1544" s="371">
        <v>0</v>
      </c>
      <c r="M1544" s="371">
        <v>0</v>
      </c>
      <c r="N1544" s="21"/>
      <c r="O1544" s="25">
        <f t="shared" si="278"/>
        <v>0</v>
      </c>
      <c r="P1544" s="26">
        <f t="shared" si="277"/>
        <v>0</v>
      </c>
      <c r="Q1544" s="26"/>
      <c r="R1544" s="28"/>
      <c r="S1544" s="24"/>
      <c r="T1544" s="371"/>
      <c r="U1544" s="371"/>
      <c r="V1544" s="371"/>
      <c r="W1544" s="21"/>
      <c r="X1544" s="25"/>
      <c r="Y1544" s="26"/>
      <c r="Z1544" s="428"/>
      <c r="AA1544" s="673"/>
      <c r="AB1544" s="672"/>
    </row>
    <row r="1545" spans="1:28" ht="13.15" customHeight="1" x14ac:dyDescent="0.2">
      <c r="A1545" s="265"/>
      <c r="B1545" s="405"/>
      <c r="C1545" s="448"/>
      <c r="D1545" s="266"/>
      <c r="E1545" s="266"/>
      <c r="F1545" s="182"/>
      <c r="G1545" s="24"/>
      <c r="H1545" s="241">
        <v>222</v>
      </c>
      <c r="I1545" s="22" t="s">
        <v>2613</v>
      </c>
      <c r="J1545" s="24">
        <v>250</v>
      </c>
      <c r="K1545" s="371">
        <v>7.3500000000000005</v>
      </c>
      <c r="L1545" s="371">
        <v>13.333333333333332</v>
      </c>
      <c r="M1545" s="371">
        <v>0</v>
      </c>
      <c r="N1545" s="21"/>
      <c r="O1545" s="25">
        <f t="shared" si="278"/>
        <v>6.8944444444444448</v>
      </c>
      <c r="P1545" s="26">
        <f t="shared" si="277"/>
        <v>1.9151234567901236E-2</v>
      </c>
      <c r="Q1545" s="26"/>
      <c r="R1545" s="28"/>
      <c r="S1545" s="24"/>
      <c r="T1545" s="371"/>
      <c r="U1545" s="371"/>
      <c r="V1545" s="371"/>
      <c r="W1545" s="21"/>
      <c r="X1545" s="25"/>
      <c r="Y1545" s="26"/>
      <c r="Z1545" s="428"/>
      <c r="AA1545" s="673"/>
      <c r="AB1545" s="672"/>
    </row>
    <row r="1546" spans="1:28" ht="13.15" customHeight="1" x14ac:dyDescent="0.2">
      <c r="A1546" s="265"/>
      <c r="B1546" s="405"/>
      <c r="C1546" s="448"/>
      <c r="D1546" s="266"/>
      <c r="E1546" s="266"/>
      <c r="F1546" s="182"/>
      <c r="G1546" s="24"/>
      <c r="H1546" s="241">
        <v>222</v>
      </c>
      <c r="I1546" s="22" t="s">
        <v>629</v>
      </c>
      <c r="J1546" s="24">
        <v>250</v>
      </c>
      <c r="K1546" s="371">
        <v>0</v>
      </c>
      <c r="L1546" s="371">
        <v>0</v>
      </c>
      <c r="M1546" s="371">
        <v>0</v>
      </c>
      <c r="N1546" s="21"/>
      <c r="O1546" s="25">
        <f t="shared" si="278"/>
        <v>0</v>
      </c>
      <c r="P1546" s="26">
        <f t="shared" si="277"/>
        <v>0</v>
      </c>
      <c r="Q1546" s="26"/>
      <c r="R1546" s="28"/>
      <c r="S1546" s="24"/>
      <c r="T1546" s="371"/>
      <c r="U1546" s="371"/>
      <c r="V1546" s="371"/>
      <c r="W1546" s="21"/>
      <c r="X1546" s="25"/>
      <c r="Y1546" s="26"/>
      <c r="Z1546" s="428"/>
      <c r="AA1546" s="673"/>
      <c r="AB1546" s="672"/>
    </row>
    <row r="1547" spans="1:28" ht="13.15" customHeight="1" x14ac:dyDescent="0.2">
      <c r="A1547" s="265"/>
      <c r="B1547" s="405"/>
      <c r="C1547" s="448"/>
      <c r="D1547" s="266"/>
      <c r="E1547" s="266"/>
      <c r="F1547" s="182"/>
      <c r="G1547" s="24"/>
      <c r="H1547" s="241">
        <v>222</v>
      </c>
      <c r="I1547" s="22" t="s">
        <v>2278</v>
      </c>
      <c r="J1547" s="24">
        <v>250</v>
      </c>
      <c r="K1547" s="371">
        <v>10.5</v>
      </c>
      <c r="L1547" s="371">
        <v>0</v>
      </c>
      <c r="M1547" s="371">
        <v>19.95</v>
      </c>
      <c r="N1547" s="21"/>
      <c r="O1547" s="25">
        <f t="shared" si="278"/>
        <v>10.15</v>
      </c>
      <c r="P1547" s="26">
        <f t="shared" si="277"/>
        <v>2.8194444444444449E-2</v>
      </c>
      <c r="Q1547" s="26"/>
      <c r="R1547" s="28"/>
      <c r="S1547" s="24"/>
      <c r="T1547" s="371"/>
      <c r="U1547" s="371"/>
      <c r="V1547" s="371"/>
      <c r="W1547" s="21"/>
      <c r="X1547" s="25"/>
      <c r="Y1547" s="26"/>
      <c r="Z1547" s="428"/>
      <c r="AA1547" s="673"/>
      <c r="AB1547" s="672"/>
    </row>
    <row r="1548" spans="1:28" ht="13.15" customHeight="1" x14ac:dyDescent="0.2">
      <c r="A1548" s="265"/>
      <c r="B1548" s="405"/>
      <c r="C1548" s="448"/>
      <c r="D1548" s="266"/>
      <c r="E1548" s="266"/>
      <c r="F1548" s="182"/>
      <c r="G1548" s="24"/>
      <c r="H1548" s="241">
        <v>222</v>
      </c>
      <c r="I1548" s="22" t="s">
        <v>2279</v>
      </c>
      <c r="J1548" s="24">
        <v>250</v>
      </c>
      <c r="K1548" s="371">
        <v>19.95</v>
      </c>
      <c r="L1548" s="371">
        <v>8.5714285714285712</v>
      </c>
      <c r="M1548" s="371">
        <v>10.5</v>
      </c>
      <c r="N1548" s="21"/>
      <c r="O1548" s="25">
        <f t="shared" si="278"/>
        <v>13.007142857142858</v>
      </c>
      <c r="P1548" s="26">
        <f t="shared" si="277"/>
        <v>3.6130952380952382E-2</v>
      </c>
      <c r="Q1548" s="26"/>
      <c r="R1548" s="28"/>
      <c r="S1548" s="24"/>
      <c r="T1548" s="371"/>
      <c r="U1548" s="371"/>
      <c r="V1548" s="371"/>
      <c r="W1548" s="21"/>
      <c r="X1548" s="25"/>
      <c r="Y1548" s="26"/>
      <c r="Z1548" s="428"/>
      <c r="AA1548" s="673"/>
      <c r="AB1548" s="672"/>
    </row>
    <row r="1549" spans="1:28" ht="13.15" customHeight="1" x14ac:dyDescent="0.2">
      <c r="A1549" s="265"/>
      <c r="B1549" s="405"/>
      <c r="C1549" s="448"/>
      <c r="D1549" s="277"/>
      <c r="E1549" s="278"/>
      <c r="F1549" s="182"/>
      <c r="G1549" s="24"/>
      <c r="H1549" s="241">
        <v>222</v>
      </c>
      <c r="I1549" s="22" t="s">
        <v>3558</v>
      </c>
      <c r="J1549" s="24">
        <v>250</v>
      </c>
      <c r="K1549" s="371">
        <v>0</v>
      </c>
      <c r="L1549" s="371">
        <v>0</v>
      </c>
      <c r="M1549" s="371">
        <v>0</v>
      </c>
      <c r="N1549" s="21"/>
      <c r="O1549" s="25">
        <f t="shared" si="278"/>
        <v>0</v>
      </c>
      <c r="P1549" s="26">
        <f t="shared" si="277"/>
        <v>0</v>
      </c>
      <c r="Q1549" s="26"/>
      <c r="R1549" s="28"/>
      <c r="S1549" s="24"/>
      <c r="T1549" s="371"/>
      <c r="U1549" s="371"/>
      <c r="V1549" s="371"/>
      <c r="W1549" s="21"/>
      <c r="X1549" s="25"/>
      <c r="Y1549" s="26"/>
      <c r="Z1549" s="428"/>
      <c r="AA1549" s="673"/>
      <c r="AB1549" s="672"/>
    </row>
    <row r="1550" spans="1:28" ht="13.9" customHeight="1" thickBot="1" x14ac:dyDescent="0.25">
      <c r="A1550" s="267"/>
      <c r="B1550" s="406"/>
      <c r="C1550" s="449"/>
      <c r="D1550" s="268"/>
      <c r="E1550" s="269"/>
      <c r="F1550" s="184"/>
      <c r="G1550" s="70"/>
      <c r="H1550" s="242">
        <v>222</v>
      </c>
      <c r="I1550" s="76" t="s">
        <v>2280</v>
      </c>
      <c r="J1550" s="70">
        <v>250</v>
      </c>
      <c r="K1550" s="559">
        <v>12.600000000000001</v>
      </c>
      <c r="L1550" s="559">
        <v>14.285714285714285</v>
      </c>
      <c r="M1550" s="559">
        <v>11.55</v>
      </c>
      <c r="N1550" s="72"/>
      <c r="O1550" s="73">
        <f t="shared" si="278"/>
        <v>12.811904761904762</v>
      </c>
      <c r="P1550" s="74">
        <f t="shared" si="277"/>
        <v>3.5588624338624343E-2</v>
      </c>
      <c r="Q1550" s="74"/>
      <c r="R1550" s="75"/>
      <c r="S1550" s="70"/>
      <c r="T1550" s="559"/>
      <c r="U1550" s="559"/>
      <c r="V1550" s="559"/>
      <c r="W1550" s="72"/>
      <c r="X1550" s="73"/>
      <c r="Y1550" s="74"/>
      <c r="Z1550" s="646"/>
      <c r="AA1550" s="676"/>
      <c r="AB1550" s="674"/>
    </row>
    <row r="1551" spans="1:28" s="7" customFormat="1" ht="13.9" customHeight="1" x14ac:dyDescent="0.2">
      <c r="A1551" s="260">
        <v>43040</v>
      </c>
      <c r="B1551" s="403"/>
      <c r="C1551" s="454">
        <v>-2</v>
      </c>
      <c r="D1551" s="263">
        <f>(MAX(K1551:M1551))/J1551/1.44</f>
        <v>0</v>
      </c>
      <c r="E1551" s="264">
        <f>(MAX(T1551:V1551))/S1551/1.44</f>
        <v>0</v>
      </c>
      <c r="F1551" s="181" t="s">
        <v>1909</v>
      </c>
      <c r="G1551" s="69" t="s">
        <v>3136</v>
      </c>
      <c r="H1551" s="240">
        <v>223</v>
      </c>
      <c r="I1551" s="35" t="s">
        <v>4010</v>
      </c>
      <c r="J1551" s="34">
        <v>250</v>
      </c>
      <c r="K1551" s="367">
        <v>0</v>
      </c>
      <c r="L1551" s="367">
        <v>0</v>
      </c>
      <c r="M1551" s="367">
        <v>0</v>
      </c>
      <c r="N1551" s="36"/>
      <c r="O1551" s="37">
        <f t="shared" ref="O1551:O1568" si="279">(K1551+L1551+M1551)/3</f>
        <v>0</v>
      </c>
      <c r="P1551" s="38">
        <f t="shared" si="277"/>
        <v>0</v>
      </c>
      <c r="Q1551" s="39"/>
      <c r="R1551" s="40" t="s">
        <v>3308</v>
      </c>
      <c r="S1551" s="36">
        <v>250</v>
      </c>
      <c r="T1551" s="367">
        <v>0</v>
      </c>
      <c r="U1551" s="367">
        <v>0</v>
      </c>
      <c r="V1551" s="367">
        <v>0</v>
      </c>
      <c r="W1551" s="36"/>
      <c r="X1551" s="37">
        <f t="shared" si="275"/>
        <v>0</v>
      </c>
      <c r="Y1551" s="38">
        <f t="shared" si="276"/>
        <v>0</v>
      </c>
      <c r="Z1551" s="645"/>
      <c r="AA1551" s="671">
        <f>P1551+Y1551</f>
        <v>0</v>
      </c>
      <c r="AB1551" s="671">
        <f t="shared" ref="AB1551:AB1610" si="280">IF(AA1551 &gt;1,0,(((J1551+S1551)*0.95)-((J1551+S1551)*0.95)*AA1551)*0.7)</f>
        <v>332.5</v>
      </c>
    </row>
    <row r="1552" spans="1:28" ht="13.9" customHeight="1" thickBot="1" x14ac:dyDescent="0.25">
      <c r="A1552" s="267"/>
      <c r="B1552" s="406"/>
      <c r="C1552" s="449"/>
      <c r="D1552" s="284"/>
      <c r="E1552" s="285"/>
      <c r="F1552" s="184"/>
      <c r="G1552" s="70"/>
      <c r="H1552" s="242">
        <v>223</v>
      </c>
      <c r="I1552" s="76" t="s">
        <v>1065</v>
      </c>
      <c r="J1552" s="70">
        <v>250</v>
      </c>
      <c r="K1552" s="559">
        <v>0</v>
      </c>
      <c r="L1552" s="559">
        <v>0</v>
      </c>
      <c r="M1552" s="559">
        <v>0</v>
      </c>
      <c r="N1552" s="72"/>
      <c r="O1552" s="73">
        <f t="shared" si="279"/>
        <v>0</v>
      </c>
      <c r="P1552" s="74">
        <f t="shared" si="277"/>
        <v>0</v>
      </c>
      <c r="Q1552" s="74"/>
      <c r="R1552" s="75" t="s">
        <v>1065</v>
      </c>
      <c r="S1552" s="72">
        <v>250</v>
      </c>
      <c r="T1552" s="559">
        <v>0</v>
      </c>
      <c r="U1552" s="559">
        <v>0</v>
      </c>
      <c r="V1552" s="559">
        <v>0</v>
      </c>
      <c r="W1552" s="72"/>
      <c r="X1552" s="73">
        <f t="shared" si="275"/>
        <v>0</v>
      </c>
      <c r="Y1552" s="74"/>
      <c r="Z1552" s="646"/>
      <c r="AA1552" s="676"/>
      <c r="AB1552" s="674"/>
    </row>
    <row r="1553" spans="1:28" s="7" customFormat="1" ht="13.9" customHeight="1" x14ac:dyDescent="0.2">
      <c r="A1553" s="270">
        <v>43038</v>
      </c>
      <c r="B1553" s="407">
        <v>0.80902777777777779</v>
      </c>
      <c r="C1553" s="450">
        <v>-1</v>
      </c>
      <c r="D1553" s="263">
        <f>(MAX(K1553:M1553))/J1553/1.44</f>
        <v>0.23697916666666669</v>
      </c>
      <c r="E1553" s="264"/>
      <c r="F1553" s="181" t="s">
        <v>569</v>
      </c>
      <c r="G1553" s="69" t="s">
        <v>3136</v>
      </c>
      <c r="H1553" s="240">
        <v>224</v>
      </c>
      <c r="I1553" s="35" t="s">
        <v>685</v>
      </c>
      <c r="J1553" s="34">
        <v>400</v>
      </c>
      <c r="K1553" s="367">
        <v>136.5</v>
      </c>
      <c r="L1553" s="367">
        <v>135.23809523809524</v>
      </c>
      <c r="M1553" s="367">
        <v>103.95</v>
      </c>
      <c r="N1553" s="36" t="s">
        <v>4110</v>
      </c>
      <c r="O1553" s="37">
        <f t="shared" si="279"/>
        <v>125.22936507936508</v>
      </c>
      <c r="P1553" s="38">
        <f t="shared" si="277"/>
        <v>0.21741209215167551</v>
      </c>
      <c r="Q1553" s="39" t="s">
        <v>657</v>
      </c>
      <c r="R1553" s="40"/>
      <c r="S1553" s="81"/>
      <c r="T1553" s="367"/>
      <c r="U1553" s="367"/>
      <c r="V1553" s="367"/>
      <c r="W1553" s="36"/>
      <c r="X1553" s="37"/>
      <c r="Y1553" s="38"/>
      <c r="Z1553" s="645"/>
      <c r="AA1553" s="672">
        <f>P1553+Y1553</f>
        <v>0.21741209215167551</v>
      </c>
      <c r="AB1553" s="672">
        <f t="shared" si="280"/>
        <v>208.1683834876543</v>
      </c>
    </row>
    <row r="1554" spans="1:28" ht="13.15" customHeight="1" x14ac:dyDescent="0.2">
      <c r="A1554" s="265"/>
      <c r="B1554" s="405"/>
      <c r="C1554" s="448"/>
      <c r="D1554" s="266"/>
      <c r="E1554" s="266"/>
      <c r="F1554" s="182"/>
      <c r="G1554" s="24"/>
      <c r="H1554" s="241">
        <v>224</v>
      </c>
      <c r="I1554" s="22" t="s">
        <v>4261</v>
      </c>
      <c r="J1554" s="34">
        <v>400</v>
      </c>
      <c r="K1554" s="371">
        <v>10.5</v>
      </c>
      <c r="L1554" s="371">
        <v>9.5238095238095237</v>
      </c>
      <c r="M1554" s="371">
        <v>4.2</v>
      </c>
      <c r="N1554" s="21"/>
      <c r="O1554" s="25">
        <f t="shared" si="279"/>
        <v>8.0746031746031743</v>
      </c>
      <c r="P1554" s="26">
        <f t="shared" si="277"/>
        <v>1.4018408289241623E-2</v>
      </c>
      <c r="Q1554" s="26"/>
      <c r="R1554" s="28"/>
      <c r="S1554" s="30"/>
      <c r="T1554" s="371"/>
      <c r="U1554" s="371"/>
      <c r="V1554" s="371"/>
      <c r="W1554" s="21"/>
      <c r="X1554" s="25"/>
      <c r="Y1554" s="26"/>
      <c r="Z1554" s="428"/>
      <c r="AA1554" s="673"/>
      <c r="AB1554" s="672"/>
    </row>
    <row r="1555" spans="1:28" ht="13.15" customHeight="1" x14ac:dyDescent="0.2">
      <c r="A1555" s="265"/>
      <c r="B1555" s="405"/>
      <c r="C1555" s="448"/>
      <c r="D1555" s="266"/>
      <c r="E1555" s="266"/>
      <c r="F1555" s="182"/>
      <c r="G1555" s="24"/>
      <c r="H1555" s="241">
        <v>224</v>
      </c>
      <c r="I1555" s="22" t="s">
        <v>60</v>
      </c>
      <c r="J1555" s="34">
        <v>400</v>
      </c>
      <c r="K1555" s="371">
        <v>0</v>
      </c>
      <c r="L1555" s="371">
        <v>0</v>
      </c>
      <c r="M1555" s="371">
        <v>0</v>
      </c>
      <c r="N1555" s="21"/>
      <c r="O1555" s="25">
        <f t="shared" si="279"/>
        <v>0</v>
      </c>
      <c r="P1555" s="26">
        <f t="shared" si="277"/>
        <v>0</v>
      </c>
      <c r="Q1555" s="26"/>
      <c r="R1555" s="28"/>
      <c r="S1555" s="30"/>
      <c r="T1555" s="371"/>
      <c r="U1555" s="371"/>
      <c r="V1555" s="371"/>
      <c r="W1555" s="21"/>
      <c r="X1555" s="25"/>
      <c r="Y1555" s="26"/>
      <c r="Z1555" s="428"/>
      <c r="AA1555" s="673"/>
      <c r="AB1555" s="672"/>
    </row>
    <row r="1556" spans="1:28" s="7" customFormat="1" ht="13.15" customHeight="1" x14ac:dyDescent="0.2">
      <c r="A1556" s="265"/>
      <c r="B1556" s="405"/>
      <c r="C1556" s="448"/>
      <c r="D1556" s="266"/>
      <c r="E1556" s="266"/>
      <c r="F1556" s="187"/>
      <c r="G1556" s="48"/>
      <c r="H1556" s="241">
        <v>224</v>
      </c>
      <c r="I1556" s="22" t="s">
        <v>2293</v>
      </c>
      <c r="J1556" s="34">
        <v>400</v>
      </c>
      <c r="K1556" s="371">
        <v>0</v>
      </c>
      <c r="L1556" s="371">
        <v>0</v>
      </c>
      <c r="M1556" s="371">
        <v>0</v>
      </c>
      <c r="N1556" s="21"/>
      <c r="O1556" s="25">
        <f t="shared" si="279"/>
        <v>0</v>
      </c>
      <c r="P1556" s="26">
        <f t="shared" si="277"/>
        <v>0</v>
      </c>
      <c r="Q1556" s="26"/>
      <c r="R1556" s="28"/>
      <c r="S1556" s="30"/>
      <c r="T1556" s="371"/>
      <c r="U1556" s="371"/>
      <c r="V1556" s="371"/>
      <c r="W1556" s="21"/>
      <c r="X1556" s="25"/>
      <c r="Y1556" s="26"/>
      <c r="Z1556" s="428"/>
      <c r="AA1556" s="672"/>
      <c r="AB1556" s="672"/>
    </row>
    <row r="1557" spans="1:28" s="7" customFormat="1" ht="13.15" customHeight="1" x14ac:dyDescent="0.2">
      <c r="A1557" s="265"/>
      <c r="B1557" s="405"/>
      <c r="C1557" s="448"/>
      <c r="D1557" s="266"/>
      <c r="E1557" s="266"/>
      <c r="F1557" s="192"/>
      <c r="G1557" s="169"/>
      <c r="H1557" s="241">
        <v>224</v>
      </c>
      <c r="I1557" s="128" t="s">
        <v>4259</v>
      </c>
      <c r="J1557" s="34">
        <v>400</v>
      </c>
      <c r="K1557" s="548">
        <v>7.3500000000000005</v>
      </c>
      <c r="L1557" s="548">
        <v>22.857142857142858</v>
      </c>
      <c r="M1557" s="548">
        <v>9.4500000000000011</v>
      </c>
      <c r="N1557" s="123"/>
      <c r="O1557" s="124">
        <f>(K1557+L1557+M1557)/3</f>
        <v>13.21904761904762</v>
      </c>
      <c r="P1557" s="125">
        <f>O1557/J1557/1.44</f>
        <v>2.2949735449735449E-2</v>
      </c>
      <c r="Q1557" s="125"/>
      <c r="R1557" s="126"/>
      <c r="S1557" s="127"/>
      <c r="T1557" s="548"/>
      <c r="U1557" s="548"/>
      <c r="V1557" s="548"/>
      <c r="W1557" s="123"/>
      <c r="X1557" s="124"/>
      <c r="Y1557" s="125"/>
      <c r="Z1557" s="634"/>
      <c r="AA1557" s="672"/>
      <c r="AB1557" s="672"/>
    </row>
    <row r="1558" spans="1:28" s="7" customFormat="1" ht="13.15" customHeight="1" x14ac:dyDescent="0.2">
      <c r="A1558" s="265"/>
      <c r="B1558" s="405"/>
      <c r="C1558" s="448"/>
      <c r="D1558" s="266"/>
      <c r="E1558" s="266"/>
      <c r="F1558" s="192"/>
      <c r="G1558" s="169"/>
      <c r="H1558" s="241">
        <v>224</v>
      </c>
      <c r="I1558" s="128" t="s">
        <v>1968</v>
      </c>
      <c r="J1558" s="34">
        <v>400</v>
      </c>
      <c r="K1558" s="548">
        <v>17.850000000000001</v>
      </c>
      <c r="L1558" s="548">
        <v>34.285714285714285</v>
      </c>
      <c r="M1558" s="548">
        <v>28.35</v>
      </c>
      <c r="N1558" s="123"/>
      <c r="O1558" s="124">
        <f t="shared" si="279"/>
        <v>26.828571428571433</v>
      </c>
      <c r="P1558" s="125">
        <f t="shared" si="277"/>
        <v>4.6577380952380967E-2</v>
      </c>
      <c r="Q1558" s="125"/>
      <c r="R1558" s="126"/>
      <c r="S1558" s="127"/>
      <c r="T1558" s="548"/>
      <c r="U1558" s="548"/>
      <c r="V1558" s="548"/>
      <c r="W1558" s="123"/>
      <c r="X1558" s="124"/>
      <c r="Y1558" s="125"/>
      <c r="Z1558" s="634"/>
      <c r="AA1558" s="672"/>
      <c r="AB1558" s="672"/>
    </row>
    <row r="1559" spans="1:28" s="7" customFormat="1" ht="13.9" customHeight="1" thickBot="1" x14ac:dyDescent="0.25">
      <c r="A1559" s="267"/>
      <c r="B1559" s="406"/>
      <c r="C1559" s="449"/>
      <c r="D1559" s="268"/>
      <c r="E1559" s="269"/>
      <c r="F1559" s="189"/>
      <c r="G1559" s="102"/>
      <c r="H1559" s="242">
        <v>224</v>
      </c>
      <c r="I1559" s="76" t="s">
        <v>4260</v>
      </c>
      <c r="J1559" s="70">
        <v>400</v>
      </c>
      <c r="K1559" s="559">
        <v>88.2</v>
      </c>
      <c r="L1559" s="559">
        <v>49.523809523809518</v>
      </c>
      <c r="M1559" s="559">
        <v>45.15</v>
      </c>
      <c r="N1559" s="72"/>
      <c r="O1559" s="73">
        <f t="shared" si="279"/>
        <v>60.957936507936502</v>
      </c>
      <c r="P1559" s="74">
        <f t="shared" si="277"/>
        <v>0.10582975088183422</v>
      </c>
      <c r="Q1559" s="74"/>
      <c r="R1559" s="75"/>
      <c r="S1559" s="78"/>
      <c r="T1559" s="559"/>
      <c r="U1559" s="559"/>
      <c r="V1559" s="559"/>
      <c r="W1559" s="72"/>
      <c r="X1559" s="73"/>
      <c r="Y1559" s="74"/>
      <c r="Z1559" s="646"/>
      <c r="AA1559" s="672"/>
      <c r="AB1559" s="672"/>
    </row>
    <row r="1560" spans="1:28" s="7" customFormat="1" ht="13.9" customHeight="1" x14ac:dyDescent="0.2">
      <c r="A1560" s="260">
        <v>43030</v>
      </c>
      <c r="B1560" s="403">
        <v>0.83333333333333337</v>
      </c>
      <c r="C1560" s="454">
        <v>2</v>
      </c>
      <c r="D1560" s="263">
        <f>(MAX(K1560:M1560))/J1560/1.44</f>
        <v>0.24636243386243384</v>
      </c>
      <c r="E1560" s="264">
        <f>(MAX(T1560:V1560))/S1560/1.44</f>
        <v>0.34453125000000007</v>
      </c>
      <c r="F1560" s="181" t="s">
        <v>1909</v>
      </c>
      <c r="G1560" s="69" t="s">
        <v>3136</v>
      </c>
      <c r="H1560" s="240">
        <v>225</v>
      </c>
      <c r="I1560" s="35" t="s">
        <v>685</v>
      </c>
      <c r="J1560" s="34">
        <v>400</v>
      </c>
      <c r="K1560" s="367">
        <v>134.4</v>
      </c>
      <c r="L1560" s="367">
        <v>141.9047619047619</v>
      </c>
      <c r="M1560" s="367">
        <v>140.70000000000002</v>
      </c>
      <c r="N1560" s="36" t="s">
        <v>4112</v>
      </c>
      <c r="O1560" s="37">
        <f t="shared" si="279"/>
        <v>139.00158730158731</v>
      </c>
      <c r="P1560" s="38">
        <f t="shared" si="277"/>
        <v>0.24132220017636688</v>
      </c>
      <c r="Q1560" s="39" t="s">
        <v>494</v>
      </c>
      <c r="R1560" s="40" t="s">
        <v>686</v>
      </c>
      <c r="S1560" s="34">
        <v>400</v>
      </c>
      <c r="T1560" s="367">
        <v>110.47619047619047</v>
      </c>
      <c r="U1560" s="367">
        <v>198.45000000000002</v>
      </c>
      <c r="V1560" s="367">
        <v>170.1</v>
      </c>
      <c r="W1560" s="36" t="s">
        <v>4127</v>
      </c>
      <c r="X1560" s="37">
        <f t="shared" ref="X1560:X1569" si="281">(T1560+U1560+V1560)/3</f>
        <v>159.6753968253968</v>
      </c>
      <c r="Y1560" s="38">
        <f t="shared" ref="Y1560:Y1569" si="282">X1560/S1560/1.44</f>
        <v>0.27721423059964723</v>
      </c>
      <c r="Z1560" s="653" t="s">
        <v>494</v>
      </c>
      <c r="AA1560" s="671">
        <f>P1560+Y1560</f>
        <v>0.51853643077601408</v>
      </c>
      <c r="AB1560" s="671">
        <f t="shared" si="280"/>
        <v>256.13861882716049</v>
      </c>
    </row>
    <row r="1561" spans="1:28" ht="13.15" customHeight="1" x14ac:dyDescent="0.2">
      <c r="A1561" s="265"/>
      <c r="B1561" s="405"/>
      <c r="C1561" s="448"/>
      <c r="D1561" s="266"/>
      <c r="E1561" s="266"/>
      <c r="F1561" s="182"/>
      <c r="G1561" s="24"/>
      <c r="H1561" s="241">
        <v>225</v>
      </c>
      <c r="I1561" s="23" t="s">
        <v>173</v>
      </c>
      <c r="J1561" s="24">
        <v>400</v>
      </c>
      <c r="K1561" s="371">
        <v>51.45</v>
      </c>
      <c r="L1561" s="371">
        <v>16.19047619047619</v>
      </c>
      <c r="M1561" s="371">
        <v>25.200000000000003</v>
      </c>
      <c r="N1561" s="21"/>
      <c r="O1561" s="25">
        <f t="shared" si="279"/>
        <v>30.9468253968254</v>
      </c>
      <c r="P1561" s="26">
        <f t="shared" si="277"/>
        <v>5.3727127425044097E-2</v>
      </c>
      <c r="Q1561" s="26"/>
      <c r="R1561" s="33" t="s">
        <v>71</v>
      </c>
      <c r="S1561" s="24">
        <v>400</v>
      </c>
      <c r="T1561" s="371">
        <v>14.285714285714285</v>
      </c>
      <c r="U1561" s="371">
        <v>16.8</v>
      </c>
      <c r="V1561" s="371">
        <v>32.550000000000004</v>
      </c>
      <c r="W1561" s="21"/>
      <c r="X1561" s="25">
        <f t="shared" si="281"/>
        <v>21.211904761904762</v>
      </c>
      <c r="Y1561" s="26">
        <f t="shared" si="282"/>
        <v>3.6826223544973551E-2</v>
      </c>
      <c r="Z1561" s="428"/>
      <c r="AA1561" s="673"/>
      <c r="AB1561" s="672"/>
    </row>
    <row r="1562" spans="1:28" ht="13.15" customHeight="1" x14ac:dyDescent="0.2">
      <c r="A1562" s="265"/>
      <c r="B1562" s="405"/>
      <c r="C1562" s="448"/>
      <c r="D1562" s="266"/>
      <c r="E1562" s="266"/>
      <c r="F1562" s="182"/>
      <c r="G1562" s="24"/>
      <c r="H1562" s="241">
        <v>225</v>
      </c>
      <c r="I1562" s="22" t="s">
        <v>72</v>
      </c>
      <c r="J1562" s="24">
        <v>400</v>
      </c>
      <c r="K1562" s="371">
        <v>6.3000000000000007</v>
      </c>
      <c r="L1562" s="371">
        <v>10.476190476190476</v>
      </c>
      <c r="M1562" s="371">
        <v>12.600000000000001</v>
      </c>
      <c r="N1562" s="21"/>
      <c r="O1562" s="25">
        <f t="shared" si="279"/>
        <v>9.7920634920634928</v>
      </c>
      <c r="P1562" s="26">
        <f t="shared" si="277"/>
        <v>1.7000110229276898E-2</v>
      </c>
      <c r="Q1562" s="26"/>
      <c r="R1562" s="28" t="s">
        <v>73</v>
      </c>
      <c r="S1562" s="24">
        <v>400</v>
      </c>
      <c r="T1562" s="371">
        <v>11.428571428571429</v>
      </c>
      <c r="U1562" s="371">
        <v>23.1</v>
      </c>
      <c r="V1562" s="371">
        <v>19.95</v>
      </c>
      <c r="W1562" s="21"/>
      <c r="X1562" s="25">
        <f t="shared" si="281"/>
        <v>18.159523809523808</v>
      </c>
      <c r="Y1562" s="26">
        <f t="shared" si="282"/>
        <v>3.152695105820106E-2</v>
      </c>
      <c r="Z1562" s="428"/>
      <c r="AA1562" s="673"/>
      <c r="AB1562" s="672"/>
    </row>
    <row r="1563" spans="1:28" ht="13.15" customHeight="1" x14ac:dyDescent="0.2">
      <c r="A1563" s="265"/>
      <c r="B1563" s="405"/>
      <c r="C1563" s="448"/>
      <c r="D1563" s="266"/>
      <c r="E1563" s="266"/>
      <c r="F1563" s="182"/>
      <c r="G1563" s="24"/>
      <c r="H1563" s="241">
        <v>225</v>
      </c>
      <c r="I1563" s="22" t="s">
        <v>1548</v>
      </c>
      <c r="J1563" s="24">
        <v>400</v>
      </c>
      <c r="K1563" s="371">
        <v>1.05</v>
      </c>
      <c r="L1563" s="371">
        <v>0</v>
      </c>
      <c r="M1563" s="371">
        <v>0</v>
      </c>
      <c r="N1563" s="21"/>
      <c r="O1563" s="25">
        <f t="shared" si="279"/>
        <v>0.35000000000000003</v>
      </c>
      <c r="P1563" s="26">
        <f t="shared" si="277"/>
        <v>6.0763888888888901E-4</v>
      </c>
      <c r="Q1563" s="26"/>
      <c r="R1563" s="28" t="s">
        <v>1930</v>
      </c>
      <c r="S1563" s="24">
        <v>400</v>
      </c>
      <c r="T1563" s="371">
        <v>0</v>
      </c>
      <c r="U1563" s="371">
        <v>0</v>
      </c>
      <c r="V1563" s="371">
        <v>0</v>
      </c>
      <c r="W1563" s="21"/>
      <c r="X1563" s="25">
        <f t="shared" si="281"/>
        <v>0</v>
      </c>
      <c r="Y1563" s="26">
        <f t="shared" si="282"/>
        <v>0</v>
      </c>
      <c r="Z1563" s="428"/>
      <c r="AA1563" s="673"/>
      <c r="AB1563" s="672"/>
    </row>
    <row r="1564" spans="1:28" ht="13.15" customHeight="1" x14ac:dyDescent="0.2">
      <c r="A1564" s="265"/>
      <c r="B1564" s="405"/>
      <c r="C1564" s="448"/>
      <c r="D1564" s="266"/>
      <c r="E1564" s="266"/>
      <c r="F1564" s="182"/>
      <c r="G1564" s="24"/>
      <c r="H1564" s="241">
        <v>225</v>
      </c>
      <c r="I1564" s="22" t="s">
        <v>623</v>
      </c>
      <c r="J1564" s="24">
        <v>400</v>
      </c>
      <c r="K1564" s="371">
        <v>52.5</v>
      </c>
      <c r="L1564" s="371">
        <v>54.285714285714285</v>
      </c>
      <c r="M1564" s="371">
        <v>53.550000000000004</v>
      </c>
      <c r="N1564" s="21"/>
      <c r="O1564" s="25">
        <f t="shared" si="279"/>
        <v>53.445238095238096</v>
      </c>
      <c r="P1564" s="26">
        <f t="shared" si="277"/>
        <v>9.2786871693121706E-2</v>
      </c>
      <c r="Q1564" s="26"/>
      <c r="R1564" s="28" t="s">
        <v>623</v>
      </c>
      <c r="S1564" s="24">
        <v>400</v>
      </c>
      <c r="T1564" s="371">
        <v>83.80952380952381</v>
      </c>
      <c r="U1564" s="371">
        <v>51.45</v>
      </c>
      <c r="V1564" s="371">
        <v>69.3</v>
      </c>
      <c r="W1564" s="21"/>
      <c r="X1564" s="25">
        <f t="shared" si="281"/>
        <v>68.186507936507937</v>
      </c>
      <c r="Y1564" s="26">
        <f t="shared" si="282"/>
        <v>0.11837935405643739</v>
      </c>
      <c r="Z1564" s="428"/>
      <c r="AA1564" s="673"/>
      <c r="AB1564" s="672"/>
    </row>
    <row r="1565" spans="1:28" ht="13.15" customHeight="1" x14ac:dyDescent="0.2">
      <c r="A1565" s="265"/>
      <c r="B1565" s="405"/>
      <c r="C1565" s="448"/>
      <c r="D1565" s="266"/>
      <c r="E1565" s="266"/>
      <c r="F1565" s="182"/>
      <c r="G1565" s="24"/>
      <c r="H1565" s="241">
        <v>225</v>
      </c>
      <c r="I1565" s="22" t="s">
        <v>624</v>
      </c>
      <c r="J1565" s="24">
        <v>400</v>
      </c>
      <c r="K1565" s="371">
        <v>4.2</v>
      </c>
      <c r="L1565" s="371">
        <v>0</v>
      </c>
      <c r="M1565" s="371">
        <v>0</v>
      </c>
      <c r="N1565" s="21"/>
      <c r="O1565" s="25">
        <f t="shared" si="279"/>
        <v>1.4000000000000001</v>
      </c>
      <c r="P1565" s="26">
        <f t="shared" si="277"/>
        <v>2.430555555555556E-3</v>
      </c>
      <c r="Q1565" s="26"/>
      <c r="R1565" s="28" t="s">
        <v>3191</v>
      </c>
      <c r="S1565" s="24">
        <v>400</v>
      </c>
      <c r="T1565" s="371">
        <v>0</v>
      </c>
      <c r="U1565" s="371">
        <v>0</v>
      </c>
      <c r="V1565" s="371">
        <v>5.25</v>
      </c>
      <c r="W1565" s="21"/>
      <c r="X1565" s="25">
        <f t="shared" si="281"/>
        <v>1.75</v>
      </c>
      <c r="Y1565" s="26">
        <f t="shared" si="282"/>
        <v>3.0381944444444449E-3</v>
      </c>
      <c r="Z1565" s="428"/>
      <c r="AA1565" s="673"/>
      <c r="AB1565" s="672"/>
    </row>
    <row r="1566" spans="1:28" ht="13.15" customHeight="1" x14ac:dyDescent="0.2">
      <c r="A1566" s="265"/>
      <c r="B1566" s="405"/>
      <c r="C1566" s="448"/>
      <c r="D1566" s="266"/>
      <c r="E1566" s="266"/>
      <c r="F1566" s="182"/>
      <c r="G1566" s="24"/>
      <c r="H1566" s="241">
        <v>225</v>
      </c>
      <c r="I1566" s="22" t="s">
        <v>2222</v>
      </c>
      <c r="J1566" s="24">
        <v>400</v>
      </c>
      <c r="K1566" s="371">
        <v>19.95</v>
      </c>
      <c r="L1566" s="371">
        <v>14.285714285714285</v>
      </c>
      <c r="M1566" s="371">
        <v>32.550000000000004</v>
      </c>
      <c r="N1566" s="21"/>
      <c r="O1566" s="25">
        <f t="shared" si="279"/>
        <v>22.261904761904759</v>
      </c>
      <c r="P1566" s="26">
        <f t="shared" si="277"/>
        <v>3.8649140211640211E-2</v>
      </c>
      <c r="Q1566" s="26"/>
      <c r="R1566" s="28" t="s">
        <v>1702</v>
      </c>
      <c r="S1566" s="24">
        <v>400</v>
      </c>
      <c r="T1566" s="371">
        <v>14.285714285714285</v>
      </c>
      <c r="U1566" s="371">
        <v>39.9</v>
      </c>
      <c r="V1566" s="371">
        <v>18.900000000000002</v>
      </c>
      <c r="W1566" s="21"/>
      <c r="X1566" s="25">
        <f t="shared" si="281"/>
        <v>24.361904761904764</v>
      </c>
      <c r="Y1566" s="26">
        <f t="shared" si="282"/>
        <v>4.2294973544973552E-2</v>
      </c>
      <c r="Z1566" s="428"/>
      <c r="AA1566" s="673"/>
      <c r="AB1566" s="672"/>
    </row>
    <row r="1567" spans="1:28" ht="13.15" customHeight="1" x14ac:dyDescent="0.2">
      <c r="A1567" s="265"/>
      <c r="B1567" s="405"/>
      <c r="C1567" s="448"/>
      <c r="D1567" s="266"/>
      <c r="E1567" s="266"/>
      <c r="F1567" s="182"/>
      <c r="G1567" s="24"/>
      <c r="H1567" s="241">
        <v>225</v>
      </c>
      <c r="I1567" s="22" t="s">
        <v>2223</v>
      </c>
      <c r="J1567" s="24">
        <v>400</v>
      </c>
      <c r="K1567" s="371">
        <v>0</v>
      </c>
      <c r="L1567" s="371">
        <v>0</v>
      </c>
      <c r="M1567" s="371">
        <v>0</v>
      </c>
      <c r="N1567" s="21"/>
      <c r="O1567" s="25">
        <f t="shared" si="279"/>
        <v>0</v>
      </c>
      <c r="P1567" s="26">
        <f t="shared" si="277"/>
        <v>0</v>
      </c>
      <c r="Q1567" s="26"/>
      <c r="R1567" s="28" t="s">
        <v>4129</v>
      </c>
      <c r="S1567" s="24">
        <v>400</v>
      </c>
      <c r="T1567" s="371">
        <v>0</v>
      </c>
      <c r="U1567" s="371">
        <v>0</v>
      </c>
      <c r="V1567" s="371">
        <v>0</v>
      </c>
      <c r="W1567" s="21"/>
      <c r="X1567" s="25">
        <f t="shared" si="281"/>
        <v>0</v>
      </c>
      <c r="Y1567" s="26">
        <f t="shared" si="282"/>
        <v>0</v>
      </c>
      <c r="Z1567" s="428"/>
      <c r="AA1567" s="673"/>
      <c r="AB1567" s="672"/>
    </row>
    <row r="1568" spans="1:28" ht="13.15" customHeight="1" x14ac:dyDescent="0.2">
      <c r="A1568" s="265"/>
      <c r="B1568" s="405"/>
      <c r="C1568" s="448"/>
      <c r="D1568" s="266"/>
      <c r="E1568" s="266"/>
      <c r="F1568" s="182"/>
      <c r="G1568" s="24"/>
      <c r="H1568" s="241">
        <v>225</v>
      </c>
      <c r="I1568" s="22" t="s">
        <v>4128</v>
      </c>
      <c r="J1568" s="24">
        <v>400</v>
      </c>
      <c r="K1568" s="371">
        <v>0</v>
      </c>
      <c r="L1568" s="371">
        <v>0</v>
      </c>
      <c r="M1568" s="371">
        <v>0</v>
      </c>
      <c r="N1568" s="21"/>
      <c r="O1568" s="25">
        <f t="shared" si="279"/>
        <v>0</v>
      </c>
      <c r="P1568" s="26">
        <f t="shared" si="277"/>
        <v>0</v>
      </c>
      <c r="Q1568" s="26"/>
      <c r="R1568" s="28" t="s">
        <v>3192</v>
      </c>
      <c r="S1568" s="24">
        <v>400</v>
      </c>
      <c r="T1568" s="371">
        <v>0</v>
      </c>
      <c r="U1568" s="371">
        <v>11.55</v>
      </c>
      <c r="V1568" s="371">
        <v>0</v>
      </c>
      <c r="W1568" s="21"/>
      <c r="X1568" s="25">
        <f t="shared" si="281"/>
        <v>3.85</v>
      </c>
      <c r="Y1568" s="26">
        <f t="shared" si="282"/>
        <v>6.6840277777777783E-3</v>
      </c>
      <c r="Z1568" s="428"/>
      <c r="AA1568" s="673"/>
      <c r="AB1568" s="672"/>
    </row>
    <row r="1569" spans="1:28" ht="13.9" customHeight="1" thickBot="1" x14ac:dyDescent="0.25">
      <c r="A1569" s="267"/>
      <c r="B1569" s="406"/>
      <c r="C1569" s="449"/>
      <c r="D1569" s="268"/>
      <c r="E1569" s="269"/>
      <c r="F1569" s="184"/>
      <c r="G1569" s="70"/>
      <c r="H1569" s="242">
        <v>225</v>
      </c>
      <c r="I1569" s="76"/>
      <c r="J1569" s="70"/>
      <c r="K1569" s="559"/>
      <c r="L1569" s="559"/>
      <c r="M1569" s="559"/>
      <c r="N1569" s="72"/>
      <c r="O1569" s="73"/>
      <c r="P1569" s="74"/>
      <c r="Q1569" s="74"/>
      <c r="R1569" s="75" t="s">
        <v>1943</v>
      </c>
      <c r="S1569" s="70">
        <v>400</v>
      </c>
      <c r="T1569" s="559">
        <v>9.5238095238095237</v>
      </c>
      <c r="U1569" s="559">
        <v>46.2</v>
      </c>
      <c r="V1569" s="559">
        <v>16.8</v>
      </c>
      <c r="W1569" s="72"/>
      <c r="X1569" s="73">
        <f t="shared" si="281"/>
        <v>24.174603174603178</v>
      </c>
      <c r="Y1569" s="74">
        <f t="shared" si="282"/>
        <v>4.1969797178130513E-2</v>
      </c>
      <c r="Z1569" s="646"/>
      <c r="AA1569" s="676"/>
      <c r="AB1569" s="674"/>
    </row>
    <row r="1570" spans="1:28" s="7" customFormat="1" ht="13.9" customHeight="1" x14ac:dyDescent="0.2">
      <c r="A1570" s="260">
        <v>43030</v>
      </c>
      <c r="B1570" s="403">
        <v>0.4777777777777778</v>
      </c>
      <c r="C1570" s="454">
        <v>2</v>
      </c>
      <c r="D1570" s="263">
        <f>(MAX(K1570:M1570))/J1570/1.44</f>
        <v>0.22166666666666665</v>
      </c>
      <c r="E1570" s="264"/>
      <c r="F1570" s="181" t="s">
        <v>569</v>
      </c>
      <c r="G1570" s="69" t="s">
        <v>3136</v>
      </c>
      <c r="H1570" s="240">
        <v>226</v>
      </c>
      <c r="I1570" s="35" t="s">
        <v>685</v>
      </c>
      <c r="J1570" s="34">
        <v>250</v>
      </c>
      <c r="K1570" s="367">
        <v>79.8</v>
      </c>
      <c r="L1570" s="367">
        <v>40.952380952380949</v>
      </c>
      <c r="M1570" s="367">
        <v>67.2</v>
      </c>
      <c r="N1570" s="36" t="s">
        <v>4013</v>
      </c>
      <c r="O1570" s="37">
        <f>(K1570+L1570+M1570)/3</f>
        <v>62.650793650793652</v>
      </c>
      <c r="P1570" s="38">
        <f>O1570/J1570/1.44</f>
        <v>0.17402998236331571</v>
      </c>
      <c r="Q1570" s="77"/>
      <c r="R1570" s="40"/>
      <c r="S1570" s="81"/>
      <c r="T1570" s="367"/>
      <c r="U1570" s="367"/>
      <c r="V1570" s="367"/>
      <c r="W1570" s="36"/>
      <c r="X1570" s="37"/>
      <c r="Y1570" s="38"/>
      <c r="Z1570" s="645"/>
      <c r="AA1570" s="672">
        <f>P1570+Y1570</f>
        <v>0.17402998236331571</v>
      </c>
      <c r="AB1570" s="672">
        <f t="shared" si="280"/>
        <v>137.31751543209873</v>
      </c>
    </row>
    <row r="1571" spans="1:28" ht="13.15" customHeight="1" x14ac:dyDescent="0.2">
      <c r="A1571" s="265"/>
      <c r="B1571" s="405"/>
      <c r="C1571" s="448"/>
      <c r="D1571" s="266"/>
      <c r="E1571" s="266"/>
      <c r="F1571" s="182"/>
      <c r="G1571" s="24"/>
      <c r="H1571" s="241">
        <v>226</v>
      </c>
      <c r="I1571" s="22" t="s">
        <v>1375</v>
      </c>
      <c r="J1571" s="24">
        <v>250</v>
      </c>
      <c r="K1571" s="371">
        <v>0</v>
      </c>
      <c r="L1571" s="371">
        <v>0</v>
      </c>
      <c r="M1571" s="371">
        <v>0</v>
      </c>
      <c r="N1571" s="21"/>
      <c r="O1571" s="25">
        <f t="shared" ref="O1571:O1577" si="283">(K1571+L1571+M1571)/3</f>
        <v>0</v>
      </c>
      <c r="P1571" s="26">
        <f t="shared" ref="P1571:P1577" si="284">O1571/J1571/1.44</f>
        <v>0</v>
      </c>
      <c r="Q1571" s="26"/>
      <c r="R1571" s="28"/>
      <c r="S1571" s="30"/>
      <c r="T1571" s="371"/>
      <c r="U1571" s="371"/>
      <c r="V1571" s="371"/>
      <c r="W1571" s="21"/>
      <c r="X1571" s="25"/>
      <c r="Y1571" s="26"/>
      <c r="Z1571" s="428"/>
      <c r="AA1571" s="673"/>
      <c r="AB1571" s="672"/>
    </row>
    <row r="1572" spans="1:28" ht="13.15" customHeight="1" x14ac:dyDescent="0.2">
      <c r="A1572" s="265"/>
      <c r="B1572" s="405"/>
      <c r="C1572" s="448"/>
      <c r="D1572" s="266"/>
      <c r="E1572" s="266"/>
      <c r="F1572" s="182"/>
      <c r="G1572" s="24"/>
      <c r="H1572" s="241">
        <v>226</v>
      </c>
      <c r="I1572" s="22" t="s">
        <v>1376</v>
      </c>
      <c r="J1572" s="24">
        <v>250</v>
      </c>
      <c r="K1572" s="371">
        <v>2.1</v>
      </c>
      <c r="L1572" s="371">
        <v>0</v>
      </c>
      <c r="M1572" s="371">
        <v>2.1</v>
      </c>
      <c r="N1572" s="21"/>
      <c r="O1572" s="25">
        <f t="shared" si="283"/>
        <v>1.4000000000000001</v>
      </c>
      <c r="P1572" s="26">
        <f t="shared" si="284"/>
        <v>3.8888888888888896E-3</v>
      </c>
      <c r="Q1572" s="26"/>
      <c r="R1572" s="28"/>
      <c r="S1572" s="30"/>
      <c r="T1572" s="371"/>
      <c r="U1572" s="371"/>
      <c r="V1572" s="371"/>
      <c r="W1572" s="21"/>
      <c r="X1572" s="25"/>
      <c r="Y1572" s="26"/>
      <c r="Z1572" s="428"/>
      <c r="AA1572" s="673"/>
      <c r="AB1572" s="672"/>
    </row>
    <row r="1573" spans="1:28" ht="13.15" customHeight="1" x14ac:dyDescent="0.2">
      <c r="A1573" s="265"/>
      <c r="B1573" s="405"/>
      <c r="C1573" s="448"/>
      <c r="D1573" s="266"/>
      <c r="E1573" s="266"/>
      <c r="F1573" s="182"/>
      <c r="G1573" s="24"/>
      <c r="H1573" s="241">
        <v>226</v>
      </c>
      <c r="I1573" s="22" t="s">
        <v>1377</v>
      </c>
      <c r="J1573" s="24">
        <v>250</v>
      </c>
      <c r="K1573" s="371">
        <v>0</v>
      </c>
      <c r="L1573" s="371">
        <v>0</v>
      </c>
      <c r="M1573" s="371">
        <v>0</v>
      </c>
      <c r="N1573" s="21"/>
      <c r="O1573" s="25">
        <f t="shared" si="283"/>
        <v>0</v>
      </c>
      <c r="P1573" s="26">
        <f t="shared" si="284"/>
        <v>0</v>
      </c>
      <c r="Q1573" s="26"/>
      <c r="R1573" s="28"/>
      <c r="S1573" s="30"/>
      <c r="T1573" s="371"/>
      <c r="U1573" s="371"/>
      <c r="V1573" s="371"/>
      <c r="W1573" s="21"/>
      <c r="X1573" s="25"/>
      <c r="Y1573" s="26"/>
      <c r="Z1573" s="428"/>
      <c r="AA1573" s="673"/>
      <c r="AB1573" s="672"/>
    </row>
    <row r="1574" spans="1:28" ht="13.15" customHeight="1" x14ac:dyDescent="0.2">
      <c r="A1574" s="265"/>
      <c r="B1574" s="405"/>
      <c r="C1574" s="448"/>
      <c r="D1574" s="266"/>
      <c r="E1574" s="266"/>
      <c r="F1574" s="182"/>
      <c r="G1574" s="24"/>
      <c r="H1574" s="241">
        <v>226</v>
      </c>
      <c r="I1574" s="22" t="s">
        <v>2225</v>
      </c>
      <c r="J1574" s="24">
        <v>250</v>
      </c>
      <c r="K1574" s="371">
        <v>0</v>
      </c>
      <c r="L1574" s="371">
        <v>7.6190476190476186</v>
      </c>
      <c r="M1574" s="371">
        <v>10.5</v>
      </c>
      <c r="N1574" s="21"/>
      <c r="O1574" s="25">
        <f t="shared" si="283"/>
        <v>6.0396825396825404</v>
      </c>
      <c r="P1574" s="26">
        <f t="shared" si="284"/>
        <v>1.6776895943562613E-2</v>
      </c>
      <c r="Q1574" s="26"/>
      <c r="R1574" s="28"/>
      <c r="S1574" s="30"/>
      <c r="T1574" s="371"/>
      <c r="U1574" s="371"/>
      <c r="V1574" s="371"/>
      <c r="W1574" s="21"/>
      <c r="X1574" s="25"/>
      <c r="Y1574" s="26"/>
      <c r="Z1574" s="428"/>
      <c r="AA1574" s="673"/>
      <c r="AB1574" s="672"/>
    </row>
    <row r="1575" spans="1:28" ht="13.15" customHeight="1" x14ac:dyDescent="0.2">
      <c r="A1575" s="265"/>
      <c r="B1575" s="405"/>
      <c r="C1575" s="448"/>
      <c r="D1575" s="266"/>
      <c r="E1575" s="266"/>
      <c r="F1575" s="182"/>
      <c r="G1575" s="24"/>
      <c r="H1575" s="241">
        <v>226</v>
      </c>
      <c r="I1575" s="22" t="s">
        <v>1002</v>
      </c>
      <c r="J1575" s="24">
        <v>250</v>
      </c>
      <c r="K1575" s="371">
        <v>0</v>
      </c>
      <c r="L1575" s="371">
        <v>3.8095238095238093</v>
      </c>
      <c r="M1575" s="371">
        <v>0</v>
      </c>
      <c r="N1575" s="21"/>
      <c r="O1575" s="25">
        <f t="shared" si="283"/>
        <v>1.2698412698412698</v>
      </c>
      <c r="P1575" s="26">
        <f t="shared" si="284"/>
        <v>3.5273368606701942E-3</v>
      </c>
      <c r="Q1575" s="26"/>
      <c r="R1575" s="28"/>
      <c r="S1575" s="30"/>
      <c r="T1575" s="371"/>
      <c r="U1575" s="371"/>
      <c r="V1575" s="371"/>
      <c r="W1575" s="21"/>
      <c r="X1575" s="25"/>
      <c r="Y1575" s="26"/>
      <c r="Z1575" s="428"/>
      <c r="AA1575" s="673"/>
      <c r="AB1575" s="672"/>
    </row>
    <row r="1576" spans="1:28" ht="13.15" customHeight="1" x14ac:dyDescent="0.2">
      <c r="A1576" s="265"/>
      <c r="B1576" s="405"/>
      <c r="C1576" s="448"/>
      <c r="D1576" s="266"/>
      <c r="E1576" s="266"/>
      <c r="F1576" s="186"/>
      <c r="G1576" s="121"/>
      <c r="H1576" s="241">
        <v>226</v>
      </c>
      <c r="I1576" s="128" t="s">
        <v>200</v>
      </c>
      <c r="J1576" s="24">
        <v>250</v>
      </c>
      <c r="K1576" s="548">
        <v>0</v>
      </c>
      <c r="L1576" s="548">
        <v>0</v>
      </c>
      <c r="M1576" s="548">
        <v>0</v>
      </c>
      <c r="N1576" s="123"/>
      <c r="O1576" s="124">
        <f t="shared" si="283"/>
        <v>0</v>
      </c>
      <c r="P1576" s="125">
        <f t="shared" si="284"/>
        <v>0</v>
      </c>
      <c r="Q1576" s="125"/>
      <c r="R1576" s="126"/>
      <c r="S1576" s="127"/>
      <c r="T1576" s="548"/>
      <c r="U1576" s="548"/>
      <c r="V1576" s="548"/>
      <c r="W1576" s="123"/>
      <c r="X1576" s="124"/>
      <c r="Y1576" s="125"/>
      <c r="Z1576" s="634"/>
      <c r="AA1576" s="673"/>
      <c r="AB1576" s="672"/>
    </row>
    <row r="1577" spans="1:28" ht="13.9" customHeight="1" thickBot="1" x14ac:dyDescent="0.25">
      <c r="A1577" s="267"/>
      <c r="B1577" s="406"/>
      <c r="C1577" s="449"/>
      <c r="D1577" s="268"/>
      <c r="E1577" s="269"/>
      <c r="F1577" s="184"/>
      <c r="G1577" s="70"/>
      <c r="H1577" s="242">
        <v>226</v>
      </c>
      <c r="I1577" s="76" t="s">
        <v>2224</v>
      </c>
      <c r="J1577" s="70">
        <v>250</v>
      </c>
      <c r="K1577" s="559">
        <v>21</v>
      </c>
      <c r="L1577" s="559">
        <v>13.333333333333332</v>
      </c>
      <c r="M1577" s="559">
        <v>58.800000000000004</v>
      </c>
      <c r="N1577" s="72"/>
      <c r="O1577" s="73">
        <f t="shared" si="283"/>
        <v>31.044444444444441</v>
      </c>
      <c r="P1577" s="74">
        <f t="shared" si="284"/>
        <v>8.6234567901234557E-2</v>
      </c>
      <c r="Q1577" s="74"/>
      <c r="R1577" s="75"/>
      <c r="S1577" s="78"/>
      <c r="T1577" s="559"/>
      <c r="U1577" s="559"/>
      <c r="V1577" s="559"/>
      <c r="W1577" s="72"/>
      <c r="X1577" s="73"/>
      <c r="Y1577" s="74"/>
      <c r="Z1577" s="646"/>
      <c r="AA1577" s="673"/>
      <c r="AB1577" s="672"/>
    </row>
    <row r="1578" spans="1:28" s="7" customFormat="1" ht="13.9" customHeight="1" x14ac:dyDescent="0.2">
      <c r="A1578" s="260">
        <v>43022</v>
      </c>
      <c r="B1578" s="403">
        <v>0.68055555555555547</v>
      </c>
      <c r="C1578" s="454">
        <v>2</v>
      </c>
      <c r="D1578" s="263">
        <f>(MAX(K1578:M1578))/J1578/1.44</f>
        <v>0.49000000000000005</v>
      </c>
      <c r="E1578" s="264"/>
      <c r="F1578" s="181" t="s">
        <v>569</v>
      </c>
      <c r="G1578" s="69" t="s">
        <v>3126</v>
      </c>
      <c r="H1578" s="240">
        <v>227</v>
      </c>
      <c r="I1578" s="35" t="s">
        <v>685</v>
      </c>
      <c r="J1578" s="34">
        <v>250</v>
      </c>
      <c r="K1578" s="367">
        <v>176.4</v>
      </c>
      <c r="L1578" s="367">
        <v>103.80952380952381</v>
      </c>
      <c r="M1578" s="367">
        <v>133.35</v>
      </c>
      <c r="N1578" s="36" t="s">
        <v>3824</v>
      </c>
      <c r="O1578" s="37">
        <f t="shared" ref="O1578:O1587" si="285">(K1578+L1578+M1578)/3</f>
        <v>137.85317460317461</v>
      </c>
      <c r="P1578" s="38">
        <f t="shared" ref="P1578:P1601" si="286">O1578/J1578/1.44</f>
        <v>0.3829254850088184</v>
      </c>
      <c r="Q1578" s="77"/>
      <c r="R1578" s="40"/>
      <c r="S1578" s="81"/>
      <c r="T1578" s="367"/>
      <c r="U1578" s="367"/>
      <c r="V1578" s="367"/>
      <c r="W1578" s="36"/>
      <c r="X1578" s="37"/>
      <c r="Y1578" s="38"/>
      <c r="Z1578" s="645"/>
      <c r="AA1578" s="671">
        <f>P1578+Y1578</f>
        <v>0.3829254850088184</v>
      </c>
      <c r="AB1578" s="671">
        <f t="shared" si="280"/>
        <v>102.58863811728392</v>
      </c>
    </row>
    <row r="1579" spans="1:28" ht="13.15" customHeight="1" x14ac:dyDescent="0.2">
      <c r="A1579" s="265"/>
      <c r="B1579" s="405"/>
      <c r="C1579" s="448"/>
      <c r="D1579" s="266"/>
      <c r="E1579" s="266"/>
      <c r="F1579" s="182"/>
      <c r="G1579" s="24"/>
      <c r="H1579" s="241">
        <v>227</v>
      </c>
      <c r="I1579" s="22" t="s">
        <v>596</v>
      </c>
      <c r="J1579" s="24">
        <v>250</v>
      </c>
      <c r="K1579" s="371">
        <v>53.550000000000004</v>
      </c>
      <c r="L1579" s="371">
        <v>31.428571428571427</v>
      </c>
      <c r="M1579" s="371">
        <v>50.400000000000006</v>
      </c>
      <c r="N1579" s="21"/>
      <c r="O1579" s="25">
        <f t="shared" si="285"/>
        <v>45.12619047619048</v>
      </c>
      <c r="P1579" s="26">
        <f t="shared" si="286"/>
        <v>0.1253505291005291</v>
      </c>
      <c r="Q1579" s="26"/>
      <c r="R1579" s="28"/>
      <c r="S1579" s="30"/>
      <c r="T1579" s="371"/>
      <c r="U1579" s="371"/>
      <c r="V1579" s="371"/>
      <c r="W1579" s="21"/>
      <c r="X1579" s="25"/>
      <c r="Y1579" s="26"/>
      <c r="Z1579" s="428"/>
      <c r="AA1579" s="673"/>
      <c r="AB1579" s="672"/>
    </row>
    <row r="1580" spans="1:28" ht="13.15" customHeight="1" x14ac:dyDescent="0.2">
      <c r="A1580" s="265"/>
      <c r="B1580" s="405"/>
      <c r="C1580" s="448"/>
      <c r="D1580" s="266"/>
      <c r="E1580" s="266"/>
      <c r="F1580" s="186"/>
      <c r="G1580" s="121"/>
      <c r="H1580" s="244">
        <v>227</v>
      </c>
      <c r="I1580" s="128" t="s">
        <v>728</v>
      </c>
      <c r="J1580" s="121">
        <v>250</v>
      </c>
      <c r="K1580" s="548">
        <v>113.4</v>
      </c>
      <c r="L1580" s="548">
        <v>64.761904761904759</v>
      </c>
      <c r="M1580" s="548">
        <v>61.95</v>
      </c>
      <c r="N1580" s="123"/>
      <c r="O1580" s="25">
        <f t="shared" si="285"/>
        <v>80.037301587301599</v>
      </c>
      <c r="P1580" s="26">
        <f t="shared" si="286"/>
        <v>0.22232583774250445</v>
      </c>
      <c r="Q1580" s="125"/>
      <c r="R1580" s="126"/>
      <c r="S1580" s="127"/>
      <c r="T1580" s="548"/>
      <c r="U1580" s="548"/>
      <c r="V1580" s="548"/>
      <c r="W1580" s="123"/>
      <c r="X1580" s="124"/>
      <c r="Y1580" s="125"/>
      <c r="Z1580" s="634"/>
      <c r="AA1580" s="673"/>
      <c r="AB1580" s="672"/>
    </row>
    <row r="1581" spans="1:28" ht="13.9" customHeight="1" thickBot="1" x14ac:dyDescent="0.25">
      <c r="A1581" s="267"/>
      <c r="B1581" s="406"/>
      <c r="C1581" s="449"/>
      <c r="D1581" s="268"/>
      <c r="E1581" s="269"/>
      <c r="F1581" s="184"/>
      <c r="G1581" s="70"/>
      <c r="H1581" s="242">
        <v>227</v>
      </c>
      <c r="I1581" s="76" t="s">
        <v>2246</v>
      </c>
      <c r="J1581" s="70">
        <v>250</v>
      </c>
      <c r="K1581" s="559">
        <v>6.3000000000000007</v>
      </c>
      <c r="L1581" s="559">
        <v>7.6190476190476186</v>
      </c>
      <c r="M1581" s="559">
        <v>8.4</v>
      </c>
      <c r="N1581" s="72"/>
      <c r="O1581" s="73">
        <f t="shared" si="285"/>
        <v>7.4396825396825399</v>
      </c>
      <c r="P1581" s="74">
        <f t="shared" si="286"/>
        <v>2.06657848324515E-2</v>
      </c>
      <c r="Q1581" s="74"/>
      <c r="R1581" s="75"/>
      <c r="S1581" s="78"/>
      <c r="T1581" s="559"/>
      <c r="U1581" s="559"/>
      <c r="V1581" s="559"/>
      <c r="W1581" s="72"/>
      <c r="X1581" s="73"/>
      <c r="Y1581" s="74"/>
      <c r="Z1581" s="646"/>
      <c r="AA1581" s="676"/>
      <c r="AB1581" s="674"/>
    </row>
    <row r="1582" spans="1:28" s="7" customFormat="1" ht="13.9" customHeight="1" x14ac:dyDescent="0.2">
      <c r="A1582" s="260">
        <v>43031</v>
      </c>
      <c r="B1582" s="403">
        <v>0.5625</v>
      </c>
      <c r="C1582" s="454">
        <v>4</v>
      </c>
      <c r="D1582" s="263">
        <f>(MAX(K1582:M1582))/J1582/1.44</f>
        <v>7.2916666666666676E-3</v>
      </c>
      <c r="E1582" s="264"/>
      <c r="F1582" s="181" t="s">
        <v>569</v>
      </c>
      <c r="G1582" s="69" t="s">
        <v>3126</v>
      </c>
      <c r="H1582" s="240">
        <v>228</v>
      </c>
      <c r="I1582" s="35" t="s">
        <v>685</v>
      </c>
      <c r="J1582" s="34">
        <v>100</v>
      </c>
      <c r="K1582" s="367">
        <v>1.05</v>
      </c>
      <c r="L1582" s="367">
        <v>0</v>
      </c>
      <c r="M1582" s="367">
        <v>0</v>
      </c>
      <c r="N1582" s="36" t="s">
        <v>3959</v>
      </c>
      <c r="O1582" s="37">
        <f t="shared" si="285"/>
        <v>0.35000000000000003</v>
      </c>
      <c r="P1582" s="38">
        <f t="shared" si="286"/>
        <v>2.430555555555556E-3</v>
      </c>
      <c r="Q1582" s="77"/>
      <c r="R1582" s="40"/>
      <c r="S1582" s="81"/>
      <c r="T1582" s="367"/>
      <c r="U1582" s="367"/>
      <c r="V1582" s="367"/>
      <c r="W1582" s="36"/>
      <c r="X1582" s="37"/>
      <c r="Y1582" s="38"/>
      <c r="Z1582" s="645"/>
      <c r="AA1582" s="672">
        <f>P1582+Y1582</f>
        <v>2.430555555555556E-3</v>
      </c>
      <c r="AB1582" s="672">
        <f t="shared" si="280"/>
        <v>66.338368055555563</v>
      </c>
    </row>
    <row r="1583" spans="1:28" s="7" customFormat="1" ht="13.9" customHeight="1" thickBot="1" x14ac:dyDescent="0.25">
      <c r="A1583" s="267"/>
      <c r="B1583" s="406"/>
      <c r="C1583" s="449"/>
      <c r="D1583" s="284"/>
      <c r="E1583" s="285"/>
      <c r="F1583" s="189"/>
      <c r="G1583" s="76"/>
      <c r="H1583" s="242">
        <v>228</v>
      </c>
      <c r="I1583" s="76" t="s">
        <v>876</v>
      </c>
      <c r="J1583" s="70">
        <v>100</v>
      </c>
      <c r="K1583" s="559">
        <v>1.05</v>
      </c>
      <c r="L1583" s="559">
        <v>0</v>
      </c>
      <c r="M1583" s="559">
        <v>0</v>
      </c>
      <c r="N1583" s="72"/>
      <c r="O1583" s="73">
        <f t="shared" si="285"/>
        <v>0.35000000000000003</v>
      </c>
      <c r="P1583" s="74">
        <f t="shared" si="286"/>
        <v>2.430555555555556E-3</v>
      </c>
      <c r="Q1583" s="74"/>
      <c r="R1583" s="75"/>
      <c r="S1583" s="78"/>
      <c r="T1583" s="559"/>
      <c r="U1583" s="559"/>
      <c r="V1583" s="559"/>
      <c r="W1583" s="72"/>
      <c r="X1583" s="73"/>
      <c r="Y1583" s="74"/>
      <c r="Z1583" s="646"/>
      <c r="AA1583" s="672"/>
      <c r="AB1583" s="672"/>
    </row>
    <row r="1584" spans="1:28" s="7" customFormat="1" ht="13.9" customHeight="1" x14ac:dyDescent="0.2">
      <c r="A1584" s="260">
        <v>43022</v>
      </c>
      <c r="B1584" s="403">
        <v>0.70486111111111116</v>
      </c>
      <c r="C1584" s="454">
        <v>2</v>
      </c>
      <c r="D1584" s="263">
        <f>(MAX(K1584:M1584))/J1584/1.44</f>
        <v>0.40625</v>
      </c>
      <c r="E1584" s="264">
        <f>(MAX(T1584:V1584))/S1584/1.44</f>
        <v>0.25958994708994709</v>
      </c>
      <c r="F1584" s="181" t="s">
        <v>982</v>
      </c>
      <c r="G1584" s="69" t="s">
        <v>3126</v>
      </c>
      <c r="H1584" s="240">
        <v>229</v>
      </c>
      <c r="I1584" s="35" t="s">
        <v>685</v>
      </c>
      <c r="J1584" s="34">
        <v>630</v>
      </c>
      <c r="K1584" s="367">
        <v>368.55</v>
      </c>
      <c r="L1584" s="367">
        <v>346.66666666666663</v>
      </c>
      <c r="M1584" s="367">
        <v>327.60000000000002</v>
      </c>
      <c r="N1584" s="36" t="s">
        <v>3880</v>
      </c>
      <c r="O1584" s="37">
        <f t="shared" si="285"/>
        <v>347.60555555555555</v>
      </c>
      <c r="P1584" s="38">
        <f t="shared" si="286"/>
        <v>0.38316309033901624</v>
      </c>
      <c r="Q1584" s="77" t="s">
        <v>496</v>
      </c>
      <c r="R1584" s="40" t="s">
        <v>3966</v>
      </c>
      <c r="S1584" s="34">
        <v>400</v>
      </c>
      <c r="T1584" s="367">
        <v>149.52380952380952</v>
      </c>
      <c r="U1584" s="367">
        <v>141.75</v>
      </c>
      <c r="V1584" s="367">
        <v>118.65</v>
      </c>
      <c r="W1584" s="36"/>
      <c r="X1584" s="37">
        <f t="shared" ref="X1584:X1591" si="287">(T1584+U1584+V1584)/3</f>
        <v>136.64126984126983</v>
      </c>
      <c r="Y1584" s="38">
        <f t="shared" ref="Y1584:Y1591" si="288">X1584/S1584/1.44</f>
        <v>0.23722442680776012</v>
      </c>
      <c r="Z1584" s="645" t="s">
        <v>496</v>
      </c>
      <c r="AA1584" s="671">
        <f>P1584+Y1584</f>
        <v>0.62038751714677631</v>
      </c>
      <c r="AB1584" s="671">
        <f t="shared" si="280"/>
        <v>260.01557013031561</v>
      </c>
    </row>
    <row r="1585" spans="1:28" ht="13.9" customHeight="1" x14ac:dyDescent="0.2">
      <c r="A1585" s="265"/>
      <c r="B1585" s="405"/>
      <c r="C1585" s="448"/>
      <c r="D1585" s="266"/>
      <c r="E1585" s="266"/>
      <c r="F1585" s="182"/>
      <c r="G1585" s="24"/>
      <c r="H1585" s="241">
        <v>229</v>
      </c>
      <c r="I1585" s="22" t="s">
        <v>3967</v>
      </c>
      <c r="J1585" s="24">
        <v>630</v>
      </c>
      <c r="K1585" s="371">
        <v>2.1</v>
      </c>
      <c r="L1585" s="371">
        <v>22.857142857142858</v>
      </c>
      <c r="M1585" s="371">
        <v>3.1500000000000004</v>
      </c>
      <c r="N1585" s="21"/>
      <c r="O1585" s="25">
        <f t="shared" si="285"/>
        <v>9.3690476190476204</v>
      </c>
      <c r="P1585" s="26">
        <f t="shared" si="286"/>
        <v>1.032743344251281E-2</v>
      </c>
      <c r="Q1585" s="26"/>
      <c r="R1585" s="28" t="s">
        <v>1951</v>
      </c>
      <c r="S1585" s="24">
        <v>400</v>
      </c>
      <c r="T1585" s="371">
        <v>0</v>
      </c>
      <c r="U1585" s="371">
        <v>0</v>
      </c>
      <c r="V1585" s="371">
        <v>0</v>
      </c>
      <c r="W1585" s="21"/>
      <c r="X1585" s="25">
        <f t="shared" si="287"/>
        <v>0</v>
      </c>
      <c r="Y1585" s="26">
        <f t="shared" si="288"/>
        <v>0</v>
      </c>
      <c r="Z1585" s="428"/>
      <c r="AA1585" s="673"/>
      <c r="AB1585" s="672"/>
    </row>
    <row r="1586" spans="1:28" ht="13.9" customHeight="1" x14ac:dyDescent="0.2">
      <c r="A1586" s="265"/>
      <c r="B1586" s="405"/>
      <c r="C1586" s="448"/>
      <c r="D1586" s="266"/>
      <c r="E1586" s="266"/>
      <c r="F1586" s="182"/>
      <c r="G1586" s="24"/>
      <c r="H1586" s="241">
        <v>229</v>
      </c>
      <c r="I1586" s="22" t="s">
        <v>1952</v>
      </c>
      <c r="J1586" s="24">
        <v>630</v>
      </c>
      <c r="K1586" s="371">
        <v>28.35</v>
      </c>
      <c r="L1586" s="371">
        <v>15.238095238095237</v>
      </c>
      <c r="M1586" s="371">
        <v>24.150000000000002</v>
      </c>
      <c r="N1586" s="21"/>
      <c r="O1586" s="25">
        <f t="shared" si="285"/>
        <v>22.579365079365079</v>
      </c>
      <c r="P1586" s="26">
        <f t="shared" si="286"/>
        <v>2.4889070854679323E-2</v>
      </c>
      <c r="Q1586" s="26"/>
      <c r="R1586" s="28" t="s">
        <v>1952</v>
      </c>
      <c r="S1586" s="24">
        <v>400</v>
      </c>
      <c r="T1586" s="371">
        <v>0</v>
      </c>
      <c r="U1586" s="371">
        <v>0</v>
      </c>
      <c r="V1586" s="371">
        <v>0</v>
      </c>
      <c r="W1586" s="21"/>
      <c r="X1586" s="25">
        <f t="shared" si="287"/>
        <v>0</v>
      </c>
      <c r="Y1586" s="26">
        <f t="shared" si="288"/>
        <v>0</v>
      </c>
      <c r="Z1586" s="428"/>
      <c r="AA1586" s="673"/>
      <c r="AB1586" s="672"/>
    </row>
    <row r="1587" spans="1:28" ht="13.9" customHeight="1" x14ac:dyDescent="0.2">
      <c r="A1587" s="265"/>
      <c r="B1587" s="405"/>
      <c r="C1587" s="448"/>
      <c r="D1587" s="266"/>
      <c r="E1587" s="266"/>
      <c r="F1587" s="182"/>
      <c r="G1587" s="24"/>
      <c r="H1587" s="241">
        <v>229</v>
      </c>
      <c r="I1587" s="22" t="s">
        <v>3960</v>
      </c>
      <c r="J1587" s="24">
        <v>630</v>
      </c>
      <c r="K1587" s="371">
        <v>0</v>
      </c>
      <c r="L1587" s="371">
        <v>0</v>
      </c>
      <c r="M1587" s="371">
        <v>0</v>
      </c>
      <c r="N1587" s="21"/>
      <c r="O1587" s="25">
        <f t="shared" si="285"/>
        <v>0</v>
      </c>
      <c r="P1587" s="26">
        <f t="shared" si="286"/>
        <v>0</v>
      </c>
      <c r="Q1587" s="26"/>
      <c r="R1587" s="33" t="s">
        <v>1953</v>
      </c>
      <c r="S1587" s="24">
        <v>400</v>
      </c>
      <c r="T1587" s="371">
        <v>0</v>
      </c>
      <c r="U1587" s="371">
        <v>0</v>
      </c>
      <c r="V1587" s="371">
        <v>0</v>
      </c>
      <c r="W1587" s="21"/>
      <c r="X1587" s="25">
        <f t="shared" si="287"/>
        <v>0</v>
      </c>
      <c r="Y1587" s="26">
        <f t="shared" si="288"/>
        <v>0</v>
      </c>
      <c r="Z1587" s="428"/>
      <c r="AA1587" s="673"/>
      <c r="AB1587" s="672"/>
    </row>
    <row r="1588" spans="1:28" ht="13.9" customHeight="1" x14ac:dyDescent="0.2">
      <c r="A1588" s="265"/>
      <c r="B1588" s="405"/>
      <c r="C1588" s="448"/>
      <c r="D1588" s="266"/>
      <c r="E1588" s="266"/>
      <c r="F1588" s="182"/>
      <c r="G1588" s="24"/>
      <c r="H1588" s="241">
        <v>229</v>
      </c>
      <c r="I1588" s="22" t="s">
        <v>3961</v>
      </c>
      <c r="J1588" s="24">
        <v>630</v>
      </c>
      <c r="K1588" s="371">
        <v>99.75</v>
      </c>
      <c r="L1588" s="371">
        <v>60.952380952380949</v>
      </c>
      <c r="M1588" s="371">
        <v>44.1</v>
      </c>
      <c r="N1588" s="21"/>
      <c r="O1588" s="25">
        <f t="shared" ref="O1588:O1600" si="289">(K1588+L1588+M1588)/3</f>
        <v>68.267460317460319</v>
      </c>
      <c r="P1588" s="26">
        <f t="shared" si="286"/>
        <v>7.5250727863161726E-2</v>
      </c>
      <c r="Q1588" s="26"/>
      <c r="R1588" s="28" t="s">
        <v>2555</v>
      </c>
      <c r="S1588" s="24">
        <v>400</v>
      </c>
      <c r="T1588" s="371">
        <v>0</v>
      </c>
      <c r="U1588" s="371">
        <v>0</v>
      </c>
      <c r="V1588" s="371">
        <v>0</v>
      </c>
      <c r="W1588" s="21"/>
      <c r="X1588" s="25">
        <f t="shared" si="287"/>
        <v>0</v>
      </c>
      <c r="Y1588" s="26">
        <f t="shared" si="288"/>
        <v>0</v>
      </c>
      <c r="Z1588" s="428"/>
      <c r="AA1588" s="673"/>
      <c r="AB1588" s="672"/>
    </row>
    <row r="1589" spans="1:28" ht="13.9" customHeight="1" x14ac:dyDescent="0.2">
      <c r="A1589" s="265"/>
      <c r="B1589" s="405"/>
      <c r="C1589" s="448"/>
      <c r="D1589" s="266"/>
      <c r="E1589" s="266"/>
      <c r="F1589" s="182"/>
      <c r="G1589" s="24"/>
      <c r="H1589" s="241">
        <v>229</v>
      </c>
      <c r="I1589" s="22" t="s">
        <v>3962</v>
      </c>
      <c r="J1589" s="24">
        <v>630</v>
      </c>
      <c r="K1589" s="371">
        <v>0</v>
      </c>
      <c r="L1589" s="371">
        <v>0</v>
      </c>
      <c r="M1589" s="371">
        <v>0</v>
      </c>
      <c r="N1589" s="21"/>
      <c r="O1589" s="25">
        <f t="shared" si="289"/>
        <v>0</v>
      </c>
      <c r="P1589" s="26">
        <f t="shared" si="286"/>
        <v>0</v>
      </c>
      <c r="Q1589" s="26"/>
      <c r="R1589" s="28" t="s">
        <v>1012</v>
      </c>
      <c r="S1589" s="24">
        <v>400</v>
      </c>
      <c r="T1589" s="371">
        <v>0</v>
      </c>
      <c r="U1589" s="371">
        <v>0</v>
      </c>
      <c r="V1589" s="371">
        <v>0</v>
      </c>
      <c r="W1589" s="21"/>
      <c r="X1589" s="25">
        <f t="shared" si="287"/>
        <v>0</v>
      </c>
      <c r="Y1589" s="26">
        <f t="shared" si="288"/>
        <v>0</v>
      </c>
      <c r="Z1589" s="428"/>
      <c r="AA1589" s="673"/>
      <c r="AB1589" s="672"/>
    </row>
    <row r="1590" spans="1:28" ht="13.9" customHeight="1" x14ac:dyDescent="0.2">
      <c r="A1590" s="265"/>
      <c r="B1590" s="405"/>
      <c r="C1590" s="448"/>
      <c r="D1590" s="266"/>
      <c r="E1590" s="266"/>
      <c r="F1590" s="182"/>
      <c r="G1590" s="24"/>
      <c r="H1590" s="241">
        <v>229</v>
      </c>
      <c r="I1590" s="22" t="s">
        <v>3963</v>
      </c>
      <c r="J1590" s="24">
        <v>630</v>
      </c>
      <c r="K1590" s="371">
        <v>27.3</v>
      </c>
      <c r="L1590" s="371">
        <v>7.6190476190476186</v>
      </c>
      <c r="M1590" s="371">
        <v>25.200000000000003</v>
      </c>
      <c r="N1590" s="21"/>
      <c r="O1590" s="25">
        <f t="shared" si="289"/>
        <v>20.039682539682541</v>
      </c>
      <c r="P1590" s="26">
        <f t="shared" si="286"/>
        <v>2.2089597155734726E-2</v>
      </c>
      <c r="Q1590" s="26"/>
      <c r="R1590" s="28" t="s">
        <v>200</v>
      </c>
      <c r="S1590" s="24">
        <v>400</v>
      </c>
      <c r="T1590" s="371">
        <v>0</v>
      </c>
      <c r="U1590" s="371">
        <v>0</v>
      </c>
      <c r="V1590" s="371">
        <v>0</v>
      </c>
      <c r="W1590" s="21"/>
      <c r="X1590" s="25">
        <f t="shared" si="287"/>
        <v>0</v>
      </c>
      <c r="Y1590" s="26">
        <f t="shared" si="288"/>
        <v>0</v>
      </c>
      <c r="Z1590" s="428"/>
      <c r="AA1590" s="673"/>
      <c r="AB1590" s="672"/>
    </row>
    <row r="1591" spans="1:28" ht="13.9" customHeight="1" x14ac:dyDescent="0.2">
      <c r="A1591" s="265"/>
      <c r="B1591" s="405"/>
      <c r="C1591" s="448"/>
      <c r="D1591" s="266"/>
      <c r="E1591" s="266"/>
      <c r="F1591" s="182"/>
      <c r="G1591" s="24"/>
      <c r="H1591" s="241">
        <v>229</v>
      </c>
      <c r="I1591" s="22" t="s">
        <v>3964</v>
      </c>
      <c r="J1591" s="24">
        <v>630</v>
      </c>
      <c r="K1591" s="371">
        <v>16.8</v>
      </c>
      <c r="L1591" s="371">
        <v>14.285714285714285</v>
      </c>
      <c r="M1591" s="371">
        <v>36.75</v>
      </c>
      <c r="N1591" s="21"/>
      <c r="O1591" s="25">
        <f t="shared" si="289"/>
        <v>22.611904761904764</v>
      </c>
      <c r="P1591" s="26">
        <f t="shared" si="286"/>
        <v>2.4924939111447053E-2</v>
      </c>
      <c r="Q1591" s="26"/>
      <c r="R1591" s="28" t="s">
        <v>2247</v>
      </c>
      <c r="S1591" s="24">
        <v>400</v>
      </c>
      <c r="T1591" s="371">
        <v>0</v>
      </c>
      <c r="U1591" s="371">
        <v>0</v>
      </c>
      <c r="V1591" s="371">
        <v>0</v>
      </c>
      <c r="W1591" s="21"/>
      <c r="X1591" s="25">
        <f t="shared" si="287"/>
        <v>0</v>
      </c>
      <c r="Y1591" s="26">
        <f t="shared" si="288"/>
        <v>0</v>
      </c>
      <c r="Z1591" s="428"/>
      <c r="AA1591" s="673"/>
      <c r="AB1591" s="672"/>
    </row>
    <row r="1592" spans="1:28" ht="13.9" customHeight="1" x14ac:dyDescent="0.2">
      <c r="A1592" s="265"/>
      <c r="B1592" s="405"/>
      <c r="C1592" s="448"/>
      <c r="D1592" s="266"/>
      <c r="E1592" s="266"/>
      <c r="F1592" s="186"/>
      <c r="G1592" s="121"/>
      <c r="H1592" s="241">
        <v>229</v>
      </c>
      <c r="I1592" s="128" t="s">
        <v>3968</v>
      </c>
      <c r="J1592" s="24">
        <v>630</v>
      </c>
      <c r="K1592" s="548">
        <v>22.05</v>
      </c>
      <c r="L1592" s="548">
        <v>15.238095238095237</v>
      </c>
      <c r="M1592" s="548">
        <v>36.75</v>
      </c>
      <c r="N1592" s="123"/>
      <c r="O1592" s="124">
        <f t="shared" si="289"/>
        <v>24.679365079365081</v>
      </c>
      <c r="P1592" s="125">
        <f t="shared" si="286"/>
        <v>2.7203885669494138E-2</v>
      </c>
      <c r="Q1592" s="125"/>
      <c r="R1592" s="126"/>
      <c r="S1592" s="24">
        <v>400</v>
      </c>
      <c r="T1592" s="548">
        <v>0</v>
      </c>
      <c r="U1592" s="548">
        <v>0</v>
      </c>
      <c r="V1592" s="548">
        <v>0</v>
      </c>
      <c r="W1592" s="123"/>
      <c r="X1592" s="124"/>
      <c r="Y1592" s="125"/>
      <c r="Z1592" s="634"/>
      <c r="AA1592" s="673"/>
      <c r="AB1592" s="672"/>
    </row>
    <row r="1593" spans="1:28" ht="13.9" customHeight="1" x14ac:dyDescent="0.2">
      <c r="A1593" s="265"/>
      <c r="B1593" s="405"/>
      <c r="C1593" s="448"/>
      <c r="D1593" s="266"/>
      <c r="E1593" s="266"/>
      <c r="F1593" s="186"/>
      <c r="G1593" s="121"/>
      <c r="H1593" s="241">
        <v>229</v>
      </c>
      <c r="I1593" s="128" t="s">
        <v>3969</v>
      </c>
      <c r="J1593" s="24">
        <v>630</v>
      </c>
      <c r="K1593" s="548">
        <v>0</v>
      </c>
      <c r="L1593" s="548">
        <v>13.333333333333332</v>
      </c>
      <c r="M1593" s="548">
        <v>0</v>
      </c>
      <c r="N1593" s="123"/>
      <c r="O1593" s="124">
        <f t="shared" si="289"/>
        <v>4.4444444444444438</v>
      </c>
      <c r="P1593" s="125">
        <f t="shared" si="286"/>
        <v>4.8990789731530463E-3</v>
      </c>
      <c r="Q1593" s="125"/>
      <c r="R1593" s="126"/>
      <c r="S1593" s="24">
        <v>400</v>
      </c>
      <c r="T1593" s="548">
        <v>0</v>
      </c>
      <c r="U1593" s="548">
        <v>0</v>
      </c>
      <c r="V1593" s="548">
        <v>0</v>
      </c>
      <c r="W1593" s="123"/>
      <c r="X1593" s="124"/>
      <c r="Y1593" s="125"/>
      <c r="Z1593" s="634"/>
      <c r="AA1593" s="673"/>
      <c r="AB1593" s="672"/>
    </row>
    <row r="1594" spans="1:28" ht="13.9" customHeight="1" x14ac:dyDescent="0.2">
      <c r="A1594" s="265"/>
      <c r="B1594" s="405"/>
      <c r="C1594" s="448"/>
      <c r="D1594" s="266"/>
      <c r="E1594" s="266"/>
      <c r="F1594" s="186"/>
      <c r="G1594" s="121"/>
      <c r="H1594" s="241">
        <v>229</v>
      </c>
      <c r="I1594" s="128" t="s">
        <v>3970</v>
      </c>
      <c r="J1594" s="24">
        <v>630</v>
      </c>
      <c r="K1594" s="548">
        <v>34.65</v>
      </c>
      <c r="L1594" s="548">
        <v>30.476190476190474</v>
      </c>
      <c r="M1594" s="548">
        <v>23.1</v>
      </c>
      <c r="N1594" s="123"/>
      <c r="O1594" s="124">
        <f t="shared" si="289"/>
        <v>29.408730158730162</v>
      </c>
      <c r="P1594" s="125">
        <f t="shared" si="286"/>
        <v>3.2417030598247534E-2</v>
      </c>
      <c r="Q1594" s="125"/>
      <c r="R1594" s="126"/>
      <c r="S1594" s="24">
        <v>400</v>
      </c>
      <c r="T1594" s="548">
        <v>0</v>
      </c>
      <c r="U1594" s="548">
        <v>0</v>
      </c>
      <c r="V1594" s="548">
        <v>0</v>
      </c>
      <c r="W1594" s="123"/>
      <c r="X1594" s="124"/>
      <c r="Y1594" s="125"/>
      <c r="Z1594" s="634"/>
      <c r="AA1594" s="673"/>
      <c r="AB1594" s="672"/>
    </row>
    <row r="1595" spans="1:28" ht="13.9" customHeight="1" x14ac:dyDescent="0.2">
      <c r="A1595" s="265"/>
      <c r="B1595" s="405"/>
      <c r="C1595" s="448"/>
      <c r="D1595" s="266"/>
      <c r="E1595" s="266"/>
      <c r="F1595" s="186"/>
      <c r="G1595" s="121"/>
      <c r="H1595" s="241">
        <v>229</v>
      </c>
      <c r="I1595" s="128" t="s">
        <v>3971</v>
      </c>
      <c r="J1595" s="24">
        <v>630</v>
      </c>
      <c r="K1595" s="548">
        <v>0</v>
      </c>
      <c r="L1595" s="548">
        <v>0</v>
      </c>
      <c r="M1595" s="548">
        <v>15.75</v>
      </c>
      <c r="N1595" s="123"/>
      <c r="O1595" s="124">
        <f t="shared" si="289"/>
        <v>5.25</v>
      </c>
      <c r="P1595" s="125">
        <f t="shared" si="286"/>
        <v>5.7870370370370376E-3</v>
      </c>
      <c r="Q1595" s="125"/>
      <c r="R1595" s="126"/>
      <c r="S1595" s="24">
        <v>400</v>
      </c>
      <c r="T1595" s="548">
        <v>0</v>
      </c>
      <c r="U1595" s="548">
        <v>0</v>
      </c>
      <c r="V1595" s="548">
        <v>0</v>
      </c>
      <c r="W1595" s="123"/>
      <c r="X1595" s="124"/>
      <c r="Y1595" s="125"/>
      <c r="Z1595" s="634"/>
      <c r="AA1595" s="673"/>
      <c r="AB1595" s="672"/>
    </row>
    <row r="1596" spans="1:28" ht="13.9" customHeight="1" x14ac:dyDescent="0.2">
      <c r="A1596" s="265"/>
      <c r="B1596" s="405"/>
      <c r="C1596" s="448"/>
      <c r="D1596" s="266"/>
      <c r="E1596" s="266"/>
      <c r="F1596" s="186"/>
      <c r="G1596" s="121"/>
      <c r="H1596" s="241">
        <v>229</v>
      </c>
      <c r="I1596" s="128" t="s">
        <v>3972</v>
      </c>
      <c r="J1596" s="24">
        <v>630</v>
      </c>
      <c r="K1596" s="548">
        <v>17.850000000000001</v>
      </c>
      <c r="L1596" s="548">
        <v>37.142857142857139</v>
      </c>
      <c r="M1596" s="548">
        <v>42</v>
      </c>
      <c r="N1596" s="123"/>
      <c r="O1596" s="124">
        <f t="shared" si="289"/>
        <v>32.330952380952375</v>
      </c>
      <c r="P1596" s="125">
        <f t="shared" si="286"/>
        <v>3.5638175023095651E-2</v>
      </c>
      <c r="Q1596" s="125"/>
      <c r="R1596" s="126"/>
      <c r="S1596" s="24">
        <v>400</v>
      </c>
      <c r="T1596" s="548">
        <v>0</v>
      </c>
      <c r="U1596" s="548">
        <v>0</v>
      </c>
      <c r="V1596" s="548">
        <v>0</v>
      </c>
      <c r="W1596" s="123"/>
      <c r="X1596" s="124"/>
      <c r="Y1596" s="125"/>
      <c r="Z1596" s="634"/>
      <c r="AA1596" s="673"/>
      <c r="AB1596" s="672"/>
    </row>
    <row r="1597" spans="1:28" ht="13.9" customHeight="1" x14ac:dyDescent="0.2">
      <c r="A1597" s="265"/>
      <c r="B1597" s="405"/>
      <c r="C1597" s="448"/>
      <c r="D1597" s="266"/>
      <c r="E1597" s="266"/>
      <c r="F1597" s="186"/>
      <c r="G1597" s="121"/>
      <c r="H1597" s="241">
        <v>229</v>
      </c>
      <c r="I1597" s="128" t="s">
        <v>3973</v>
      </c>
      <c r="J1597" s="24">
        <v>630</v>
      </c>
      <c r="K1597" s="548">
        <v>4.2</v>
      </c>
      <c r="L1597" s="548">
        <v>14.285714285714285</v>
      </c>
      <c r="M1597" s="548">
        <v>5.25</v>
      </c>
      <c r="N1597" s="123"/>
      <c r="O1597" s="124">
        <f t="shared" si="289"/>
        <v>7.9119047619047613</v>
      </c>
      <c r="P1597" s="125">
        <f t="shared" si="286"/>
        <v>8.7212354077433434E-3</v>
      </c>
      <c r="Q1597" s="125"/>
      <c r="R1597" s="126"/>
      <c r="S1597" s="24">
        <v>400</v>
      </c>
      <c r="T1597" s="548">
        <v>0</v>
      </c>
      <c r="U1597" s="548">
        <v>0</v>
      </c>
      <c r="V1597" s="548">
        <v>0</v>
      </c>
      <c r="W1597" s="123"/>
      <c r="X1597" s="124"/>
      <c r="Y1597" s="125"/>
      <c r="Z1597" s="634"/>
      <c r="AA1597" s="673"/>
      <c r="AB1597" s="672"/>
    </row>
    <row r="1598" spans="1:28" ht="13.9" customHeight="1" x14ac:dyDescent="0.2">
      <c r="A1598" s="265"/>
      <c r="B1598" s="405"/>
      <c r="C1598" s="448"/>
      <c r="D1598" s="266"/>
      <c r="E1598" s="266"/>
      <c r="F1598" s="186"/>
      <c r="G1598" s="121"/>
      <c r="H1598" s="241">
        <v>229</v>
      </c>
      <c r="I1598" s="128" t="s">
        <v>3965</v>
      </c>
      <c r="J1598" s="24">
        <v>630</v>
      </c>
      <c r="K1598" s="548">
        <v>46.2</v>
      </c>
      <c r="L1598" s="548">
        <v>15.238095238095237</v>
      </c>
      <c r="M1598" s="548">
        <v>30.450000000000003</v>
      </c>
      <c r="N1598" s="123"/>
      <c r="O1598" s="124">
        <f t="shared" si="289"/>
        <v>30.629365079365083</v>
      </c>
      <c r="P1598" s="125">
        <f t="shared" si="286"/>
        <v>3.3762527644802781E-2</v>
      </c>
      <c r="Q1598" s="125"/>
      <c r="R1598" s="126" t="s">
        <v>3306</v>
      </c>
      <c r="S1598" s="24">
        <v>400</v>
      </c>
      <c r="T1598" s="548">
        <v>0</v>
      </c>
      <c r="U1598" s="548">
        <v>0</v>
      </c>
      <c r="V1598" s="548">
        <v>0</v>
      </c>
      <c r="W1598" s="123"/>
      <c r="X1598" s="124">
        <f>(T1598+U1598+V1598)/3</f>
        <v>0</v>
      </c>
      <c r="Y1598" s="125">
        <f>X1598/S1598/1.44</f>
        <v>0</v>
      </c>
      <c r="Z1598" s="634"/>
      <c r="AA1598" s="673"/>
      <c r="AB1598" s="672"/>
    </row>
    <row r="1599" spans="1:28" ht="13.9" customHeight="1" thickBot="1" x14ac:dyDescent="0.25">
      <c r="A1599" s="267"/>
      <c r="B1599" s="406"/>
      <c r="C1599" s="449"/>
      <c r="D1599" s="268"/>
      <c r="E1599" s="269"/>
      <c r="F1599" s="184"/>
      <c r="G1599" s="70"/>
      <c r="H1599" s="242">
        <v>229</v>
      </c>
      <c r="I1599" s="76" t="s">
        <v>3974</v>
      </c>
      <c r="J1599" s="70">
        <v>630</v>
      </c>
      <c r="K1599" s="559">
        <v>8.4</v>
      </c>
      <c r="L1599" s="559">
        <v>7.6190476190476186</v>
      </c>
      <c r="M1599" s="559">
        <v>10.5</v>
      </c>
      <c r="N1599" s="72"/>
      <c r="O1599" s="73">
        <f t="shared" si="289"/>
        <v>8.8396825396825403</v>
      </c>
      <c r="P1599" s="74">
        <f t="shared" si="286"/>
        <v>9.7439181433890444E-3</v>
      </c>
      <c r="Q1599" s="74"/>
      <c r="R1599" s="75" t="s">
        <v>22</v>
      </c>
      <c r="S1599" s="70">
        <v>400</v>
      </c>
      <c r="T1599" s="559">
        <v>0</v>
      </c>
      <c r="U1599" s="559">
        <v>0</v>
      </c>
      <c r="V1599" s="559">
        <v>0</v>
      </c>
      <c r="W1599" s="72"/>
      <c r="X1599" s="73">
        <f>(T1599+U1599+V1599)/3</f>
        <v>0</v>
      </c>
      <c r="Y1599" s="74">
        <f>X1599/S1599/1.44</f>
        <v>0</v>
      </c>
      <c r="Z1599" s="646"/>
      <c r="AA1599" s="676"/>
      <c r="AB1599" s="674"/>
    </row>
    <row r="1600" spans="1:28" ht="14.45" customHeight="1" thickBot="1" x14ac:dyDescent="0.25">
      <c r="A1600" s="304">
        <v>43050</v>
      </c>
      <c r="B1600" s="404">
        <v>0.4680555555555555</v>
      </c>
      <c r="C1600" s="460">
        <v>-1</v>
      </c>
      <c r="D1600" s="282">
        <f>(MAX(K1600:M1600))/J1600/1.44</f>
        <v>0.32076719576719576</v>
      </c>
      <c r="E1600" s="283"/>
      <c r="F1600" s="179" t="s">
        <v>1909</v>
      </c>
      <c r="G1600" s="90" t="s">
        <v>3126</v>
      </c>
      <c r="H1600" s="239">
        <v>231</v>
      </c>
      <c r="I1600" s="90" t="s">
        <v>685</v>
      </c>
      <c r="J1600" s="92">
        <v>400</v>
      </c>
      <c r="K1600" s="620">
        <v>151.20000000000002</v>
      </c>
      <c r="L1600" s="620">
        <v>184.76190476190476</v>
      </c>
      <c r="M1600" s="620">
        <v>136.5</v>
      </c>
      <c r="N1600" s="93" t="s">
        <v>4164</v>
      </c>
      <c r="O1600" s="94">
        <f t="shared" si="289"/>
        <v>157.48730158730157</v>
      </c>
      <c r="P1600" s="95">
        <f t="shared" si="286"/>
        <v>0.27341545414462082</v>
      </c>
      <c r="Q1600" s="96"/>
      <c r="R1600" s="97"/>
      <c r="S1600" s="92"/>
      <c r="T1600" s="620"/>
      <c r="U1600" s="620"/>
      <c r="V1600" s="620"/>
      <c r="W1600" s="93"/>
      <c r="X1600" s="94"/>
      <c r="Y1600" s="95"/>
      <c r="Z1600" s="635"/>
      <c r="AA1600" s="672">
        <f>P1600+Y1600</f>
        <v>0.27341545414462082</v>
      </c>
      <c r="AB1600" s="672">
        <f t="shared" si="280"/>
        <v>193.27148919753085</v>
      </c>
    </row>
    <row r="1601" spans="1:28" s="7" customFormat="1" ht="13.9" customHeight="1" x14ac:dyDescent="0.2">
      <c r="A1601" s="260">
        <v>43050</v>
      </c>
      <c r="B1601" s="403">
        <v>0.79166666666666663</v>
      </c>
      <c r="C1601" s="454">
        <v>-1</v>
      </c>
      <c r="D1601" s="291">
        <f>(MAX(K1601:M1601))/J1601/1.44</f>
        <v>0.13756613756613756</v>
      </c>
      <c r="E1601" s="272"/>
      <c r="F1601" s="181" t="s">
        <v>569</v>
      </c>
      <c r="G1601" s="69" t="s">
        <v>3126</v>
      </c>
      <c r="H1601" s="240">
        <v>232</v>
      </c>
      <c r="I1601" s="35" t="s">
        <v>685</v>
      </c>
      <c r="J1601" s="34">
        <v>250</v>
      </c>
      <c r="K1601" s="367">
        <v>26.25</v>
      </c>
      <c r="L1601" s="367">
        <v>49.523809523809518</v>
      </c>
      <c r="M1601" s="367">
        <v>38.85</v>
      </c>
      <c r="N1601" s="36" t="s">
        <v>3986</v>
      </c>
      <c r="O1601" s="37">
        <f>(K1601+L1601+M1601)/3</f>
        <v>38.207936507936502</v>
      </c>
      <c r="P1601" s="38">
        <f t="shared" si="286"/>
        <v>0.1061331569664903</v>
      </c>
      <c r="Q1601" s="77"/>
      <c r="R1601" s="40"/>
      <c r="S1601" s="81"/>
      <c r="T1601" s="367"/>
      <c r="U1601" s="367"/>
      <c r="V1601" s="367"/>
      <c r="W1601" s="36"/>
      <c r="X1601" s="37"/>
      <c r="Y1601" s="38"/>
      <c r="Z1601" s="645"/>
      <c r="AA1601" s="671">
        <f>P1601+Y1601</f>
        <v>0.1061331569664903</v>
      </c>
      <c r="AB1601" s="671">
        <f t="shared" si="280"/>
        <v>148.60536265432097</v>
      </c>
    </row>
    <row r="1602" spans="1:28" s="7" customFormat="1" ht="13.9" customHeight="1" x14ac:dyDescent="0.2">
      <c r="A1602" s="260"/>
      <c r="B1602" s="403"/>
      <c r="C1602" s="454"/>
      <c r="D1602" s="289"/>
      <c r="E1602" s="306"/>
      <c r="F1602" s="181"/>
      <c r="G1602" s="69"/>
      <c r="H1602" s="240">
        <v>232</v>
      </c>
      <c r="I1602" s="35" t="s">
        <v>3264</v>
      </c>
      <c r="J1602" s="34">
        <v>250</v>
      </c>
      <c r="K1602" s="367">
        <v>0</v>
      </c>
      <c r="L1602" s="367">
        <v>1.9047619047619047</v>
      </c>
      <c r="M1602" s="367">
        <v>3.1500000000000004</v>
      </c>
      <c r="N1602" s="36"/>
      <c r="O1602" s="37">
        <f t="shared" ref="O1602:O1609" si="290">(K1602+L1602+M1602)/3</f>
        <v>1.6849206349206352</v>
      </c>
      <c r="P1602" s="38">
        <f t="shared" ref="P1602:P1609" si="291">O1602/J1602/1.44</f>
        <v>4.6803350970017641E-3</v>
      </c>
      <c r="Q1602" s="77"/>
      <c r="R1602" s="40"/>
      <c r="S1602" s="81"/>
      <c r="T1602" s="367"/>
      <c r="U1602" s="367"/>
      <c r="V1602" s="367"/>
      <c r="W1602" s="36"/>
      <c r="X1602" s="37"/>
      <c r="Y1602" s="38"/>
      <c r="Z1602" s="645"/>
      <c r="AA1602" s="672"/>
      <c r="AB1602" s="672"/>
    </row>
    <row r="1603" spans="1:28" s="7" customFormat="1" ht="13.9" customHeight="1" x14ac:dyDescent="0.2">
      <c r="A1603" s="260"/>
      <c r="B1603" s="403"/>
      <c r="C1603" s="454"/>
      <c r="D1603" s="289"/>
      <c r="E1603" s="306"/>
      <c r="F1603" s="181"/>
      <c r="G1603" s="69"/>
      <c r="H1603" s="240">
        <v>232</v>
      </c>
      <c r="I1603" s="35" t="s">
        <v>2134</v>
      </c>
      <c r="J1603" s="34">
        <v>250</v>
      </c>
      <c r="K1603" s="367">
        <v>0</v>
      </c>
      <c r="L1603" s="367">
        <v>20</v>
      </c>
      <c r="M1603" s="367">
        <v>0</v>
      </c>
      <c r="N1603" s="36"/>
      <c r="O1603" s="37">
        <f t="shared" si="290"/>
        <v>6.666666666666667</v>
      </c>
      <c r="P1603" s="38">
        <f t="shared" si="291"/>
        <v>1.8518518518518521E-2</v>
      </c>
      <c r="Q1603" s="77"/>
      <c r="R1603" s="40"/>
      <c r="S1603" s="81"/>
      <c r="T1603" s="367"/>
      <c r="U1603" s="367"/>
      <c r="V1603" s="367"/>
      <c r="W1603" s="36"/>
      <c r="X1603" s="37"/>
      <c r="Y1603" s="38"/>
      <c r="Z1603" s="645"/>
      <c r="AA1603" s="672"/>
      <c r="AB1603" s="672"/>
    </row>
    <row r="1604" spans="1:28" s="7" customFormat="1" ht="13.9" customHeight="1" x14ac:dyDescent="0.2">
      <c r="A1604" s="260"/>
      <c r="B1604" s="403"/>
      <c r="C1604" s="454"/>
      <c r="D1604" s="289"/>
      <c r="E1604" s="306"/>
      <c r="F1604" s="181"/>
      <c r="G1604" s="69"/>
      <c r="H1604" s="240">
        <v>232</v>
      </c>
      <c r="I1604" s="35" t="s">
        <v>2135</v>
      </c>
      <c r="J1604" s="34">
        <v>250</v>
      </c>
      <c r="K1604" s="367">
        <v>15.75</v>
      </c>
      <c r="L1604" s="367">
        <v>4.7619047619047619</v>
      </c>
      <c r="M1604" s="367">
        <v>0</v>
      </c>
      <c r="N1604" s="36"/>
      <c r="O1604" s="37">
        <f t="shared" si="290"/>
        <v>6.8373015873015879</v>
      </c>
      <c r="P1604" s="38">
        <f t="shared" si="291"/>
        <v>1.8992504409171079E-2</v>
      </c>
      <c r="Q1604" s="77"/>
      <c r="R1604" s="40"/>
      <c r="S1604" s="81"/>
      <c r="T1604" s="367"/>
      <c r="U1604" s="367"/>
      <c r="V1604" s="367"/>
      <c r="W1604" s="36"/>
      <c r="X1604" s="37"/>
      <c r="Y1604" s="38"/>
      <c r="Z1604" s="645"/>
      <c r="AA1604" s="672"/>
      <c r="AB1604" s="672"/>
    </row>
    <row r="1605" spans="1:28" s="7" customFormat="1" ht="13.9" customHeight="1" x14ac:dyDescent="0.2">
      <c r="A1605" s="260"/>
      <c r="B1605" s="403"/>
      <c r="C1605" s="454"/>
      <c r="D1605" s="289"/>
      <c r="E1605" s="306"/>
      <c r="F1605" s="181"/>
      <c r="G1605" s="69"/>
      <c r="H1605" s="240">
        <v>232</v>
      </c>
      <c r="I1605" s="35" t="s">
        <v>2136</v>
      </c>
      <c r="J1605" s="34">
        <v>250</v>
      </c>
      <c r="K1605" s="367">
        <v>1.05</v>
      </c>
      <c r="L1605" s="367">
        <v>2.8571428571428572</v>
      </c>
      <c r="M1605" s="367">
        <v>10.5</v>
      </c>
      <c r="N1605" s="36"/>
      <c r="O1605" s="37">
        <f t="shared" si="290"/>
        <v>4.8023809523809531</v>
      </c>
      <c r="P1605" s="38">
        <f t="shared" si="291"/>
        <v>1.3339947089947093E-2</v>
      </c>
      <c r="Q1605" s="77"/>
      <c r="R1605" s="40"/>
      <c r="S1605" s="81"/>
      <c r="T1605" s="367"/>
      <c r="U1605" s="367"/>
      <c r="V1605" s="367"/>
      <c r="W1605" s="36"/>
      <c r="X1605" s="37"/>
      <c r="Y1605" s="38"/>
      <c r="Z1605" s="645"/>
      <c r="AA1605" s="672"/>
      <c r="AB1605" s="672"/>
    </row>
    <row r="1606" spans="1:28" s="7" customFormat="1" ht="13.9" customHeight="1" x14ac:dyDescent="0.2">
      <c r="A1606" s="260"/>
      <c r="B1606" s="403"/>
      <c r="C1606" s="454"/>
      <c r="D1606" s="289"/>
      <c r="E1606" s="308"/>
      <c r="F1606" s="22"/>
      <c r="G1606" s="48"/>
      <c r="H1606" s="241">
        <v>232</v>
      </c>
      <c r="I1606" s="22" t="s">
        <v>2137</v>
      </c>
      <c r="J1606" s="24">
        <v>250</v>
      </c>
      <c r="K1606" s="371">
        <v>11.55</v>
      </c>
      <c r="L1606" s="371">
        <v>7.6190476190476186</v>
      </c>
      <c r="M1606" s="371">
        <v>11.55</v>
      </c>
      <c r="N1606" s="21"/>
      <c r="O1606" s="25">
        <f t="shared" si="290"/>
        <v>10.239682539682539</v>
      </c>
      <c r="P1606" s="26">
        <f t="shared" si="291"/>
        <v>2.8443562610229275E-2</v>
      </c>
      <c r="Q1606" s="68"/>
      <c r="R1606" s="28"/>
      <c r="S1606" s="30"/>
      <c r="T1606" s="371"/>
      <c r="U1606" s="371"/>
      <c r="V1606" s="371"/>
      <c r="W1606" s="21"/>
      <c r="X1606" s="25"/>
      <c r="Y1606" s="26"/>
      <c r="Z1606" s="428"/>
      <c r="AA1606" s="672"/>
      <c r="AB1606" s="672"/>
    </row>
    <row r="1607" spans="1:28" s="7" customFormat="1" ht="13.9" customHeight="1" x14ac:dyDescent="0.2">
      <c r="A1607" s="260"/>
      <c r="B1607" s="403"/>
      <c r="C1607" s="454"/>
      <c r="D1607" s="289"/>
      <c r="E1607" s="308"/>
      <c r="F1607" s="22"/>
      <c r="G1607" s="48"/>
      <c r="H1607" s="241">
        <v>232</v>
      </c>
      <c r="I1607" s="22" t="s">
        <v>2556</v>
      </c>
      <c r="J1607" s="24">
        <v>250</v>
      </c>
      <c r="K1607" s="371">
        <v>0</v>
      </c>
      <c r="L1607" s="371">
        <v>0</v>
      </c>
      <c r="M1607" s="371">
        <v>0</v>
      </c>
      <c r="N1607" s="21"/>
      <c r="O1607" s="25">
        <f t="shared" si="290"/>
        <v>0</v>
      </c>
      <c r="P1607" s="26">
        <f t="shared" si="291"/>
        <v>0</v>
      </c>
      <c r="Q1607" s="68"/>
      <c r="R1607" s="28"/>
      <c r="S1607" s="30"/>
      <c r="T1607" s="371"/>
      <c r="U1607" s="371"/>
      <c r="V1607" s="371"/>
      <c r="W1607" s="21"/>
      <c r="X1607" s="25"/>
      <c r="Y1607" s="26"/>
      <c r="Z1607" s="428"/>
      <c r="AA1607" s="672"/>
      <c r="AB1607" s="672"/>
    </row>
    <row r="1608" spans="1:28" s="7" customFormat="1" ht="13.9" customHeight="1" x14ac:dyDescent="0.2">
      <c r="A1608" s="260"/>
      <c r="B1608" s="403"/>
      <c r="C1608" s="454"/>
      <c r="D1608" s="289"/>
      <c r="E1608" s="308"/>
      <c r="F1608" s="22"/>
      <c r="G1608" s="48"/>
      <c r="H1608" s="241">
        <v>232</v>
      </c>
      <c r="I1608" s="22" t="s">
        <v>2557</v>
      </c>
      <c r="J1608" s="24">
        <v>250</v>
      </c>
      <c r="K1608" s="371">
        <v>0</v>
      </c>
      <c r="L1608" s="371">
        <v>0</v>
      </c>
      <c r="M1608" s="371">
        <v>0</v>
      </c>
      <c r="N1608" s="21"/>
      <c r="O1608" s="25">
        <f t="shared" si="290"/>
        <v>0</v>
      </c>
      <c r="P1608" s="26">
        <f t="shared" si="291"/>
        <v>0</v>
      </c>
      <c r="Q1608" s="68"/>
      <c r="R1608" s="28"/>
      <c r="S1608" s="30"/>
      <c r="T1608" s="371"/>
      <c r="U1608" s="371"/>
      <c r="V1608" s="371"/>
      <c r="W1608" s="21"/>
      <c r="X1608" s="25"/>
      <c r="Y1608" s="26"/>
      <c r="Z1608" s="428"/>
      <c r="AA1608" s="672"/>
      <c r="AB1608" s="672"/>
    </row>
    <row r="1609" spans="1:28" s="7" customFormat="1" ht="13.9" customHeight="1" thickBot="1" x14ac:dyDescent="0.25">
      <c r="A1609" s="256"/>
      <c r="B1609" s="408"/>
      <c r="C1609" s="447"/>
      <c r="D1609" s="282"/>
      <c r="E1609" s="309"/>
      <c r="F1609" s="76"/>
      <c r="G1609" s="102"/>
      <c r="H1609" s="242">
        <v>232</v>
      </c>
      <c r="I1609" s="76" t="s">
        <v>2558</v>
      </c>
      <c r="J1609" s="70">
        <v>250</v>
      </c>
      <c r="K1609" s="559">
        <v>0</v>
      </c>
      <c r="L1609" s="559">
        <v>0</v>
      </c>
      <c r="M1609" s="559">
        <v>0</v>
      </c>
      <c r="N1609" s="72"/>
      <c r="O1609" s="73">
        <f t="shared" si="290"/>
        <v>0</v>
      </c>
      <c r="P1609" s="74">
        <f t="shared" si="291"/>
        <v>0</v>
      </c>
      <c r="Q1609" s="103"/>
      <c r="R1609" s="75"/>
      <c r="S1609" s="78"/>
      <c r="T1609" s="559"/>
      <c r="U1609" s="559"/>
      <c r="V1609" s="559"/>
      <c r="W1609" s="72"/>
      <c r="X1609" s="73"/>
      <c r="Y1609" s="74"/>
      <c r="Z1609" s="646"/>
      <c r="AA1609" s="674"/>
      <c r="AB1609" s="674"/>
    </row>
    <row r="1610" spans="1:28" s="7" customFormat="1" ht="13.9" customHeight="1" x14ac:dyDescent="0.2">
      <c r="A1610" s="270">
        <v>43040</v>
      </c>
      <c r="B1610" s="407">
        <v>0.47569444444444442</v>
      </c>
      <c r="C1610" s="450">
        <v>-1</v>
      </c>
      <c r="D1610" s="263">
        <f>(MAX(K1610:M1610))/J1610/1.44</f>
        <v>0.1238425925925926</v>
      </c>
      <c r="E1610" s="264">
        <f>(MAX(T1610:V1610))/S1610/1.44</f>
        <v>0.27777777777777779</v>
      </c>
      <c r="F1610" s="181" t="s">
        <v>1909</v>
      </c>
      <c r="G1610" s="35" t="s">
        <v>3136</v>
      </c>
      <c r="H1610" s="240">
        <v>233</v>
      </c>
      <c r="I1610" s="35" t="s">
        <v>685</v>
      </c>
      <c r="J1610" s="34">
        <v>630</v>
      </c>
      <c r="K1610" s="367">
        <v>73.5</v>
      </c>
      <c r="L1610" s="367">
        <v>102.85714285714285</v>
      </c>
      <c r="M1610" s="367">
        <v>112.35000000000001</v>
      </c>
      <c r="N1610" s="36" t="s">
        <v>4268</v>
      </c>
      <c r="O1610" s="37">
        <f t="shared" ref="O1610:O1620" si="292">(K1610+L1610+M1610)/3</f>
        <v>96.23571428571428</v>
      </c>
      <c r="P1610" s="38">
        <f t="shared" ref="P1610:P1620" si="293">O1610/J1610/1.44</f>
        <v>0.10607993197278912</v>
      </c>
      <c r="Q1610" s="77" t="s">
        <v>984</v>
      </c>
      <c r="R1610" s="40" t="s">
        <v>686</v>
      </c>
      <c r="S1610" s="36">
        <v>630</v>
      </c>
      <c r="T1610" s="367">
        <v>134.28571428571428</v>
      </c>
      <c r="U1610" s="367">
        <v>154.35</v>
      </c>
      <c r="V1610" s="367">
        <v>252</v>
      </c>
      <c r="W1610" s="36" t="s">
        <v>4138</v>
      </c>
      <c r="X1610" s="37">
        <f>(T1610+U1610+V1610)/3</f>
        <v>180.21190476190475</v>
      </c>
      <c r="Y1610" s="38">
        <f>X1610/S1610/1.44</f>
        <v>0.19864627949945413</v>
      </c>
      <c r="Z1610" s="645"/>
      <c r="AA1610" s="672">
        <f>P1610+Y1610</f>
        <v>0.30472621147224321</v>
      </c>
      <c r="AB1610" s="672">
        <f t="shared" si="280"/>
        <v>582.56990740740741</v>
      </c>
    </row>
    <row r="1611" spans="1:28" s="7" customFormat="1" ht="13.9" customHeight="1" x14ac:dyDescent="0.2">
      <c r="A1611" s="260"/>
      <c r="B1611" s="403"/>
      <c r="C1611" s="454"/>
      <c r="D1611" s="289"/>
      <c r="E1611" s="308"/>
      <c r="F1611" s="22"/>
      <c r="G1611" s="22"/>
      <c r="H1611" s="241">
        <v>233</v>
      </c>
      <c r="I1611" s="22" t="s">
        <v>1915</v>
      </c>
      <c r="J1611" s="24">
        <v>630</v>
      </c>
      <c r="K1611" s="371">
        <v>0</v>
      </c>
      <c r="L1611" s="371">
        <v>0</v>
      </c>
      <c r="M1611" s="371">
        <v>0</v>
      </c>
      <c r="N1611" s="21"/>
      <c r="O1611" s="25">
        <f t="shared" si="292"/>
        <v>0</v>
      </c>
      <c r="P1611" s="26">
        <f t="shared" si="293"/>
        <v>0</v>
      </c>
      <c r="Q1611" s="68"/>
      <c r="R1611" s="28" t="s">
        <v>3795</v>
      </c>
      <c r="S1611" s="21">
        <v>630</v>
      </c>
      <c r="T1611" s="371">
        <v>0</v>
      </c>
      <c r="U1611" s="371">
        <v>0</v>
      </c>
      <c r="V1611" s="371">
        <v>0</v>
      </c>
      <c r="W1611" s="21"/>
      <c r="X1611" s="25"/>
      <c r="Y1611" s="26"/>
      <c r="Z1611" s="428"/>
      <c r="AA1611" s="672"/>
      <c r="AB1611" s="672"/>
    </row>
    <row r="1612" spans="1:28" s="7" customFormat="1" ht="13.9" customHeight="1" x14ac:dyDescent="0.2">
      <c r="A1612" s="260"/>
      <c r="B1612" s="403"/>
      <c r="C1612" s="454"/>
      <c r="D1612" s="289"/>
      <c r="E1612" s="308"/>
      <c r="F1612" s="128"/>
      <c r="G1612" s="128"/>
      <c r="H1612" s="241">
        <v>233</v>
      </c>
      <c r="I1612" s="128" t="s">
        <v>2811</v>
      </c>
      <c r="J1612" s="24">
        <v>630</v>
      </c>
      <c r="K1612" s="548">
        <v>0</v>
      </c>
      <c r="L1612" s="548">
        <v>0</v>
      </c>
      <c r="M1612" s="548">
        <v>0</v>
      </c>
      <c r="N1612" s="123"/>
      <c r="O1612" s="25">
        <f>(K1612+L1612+M1612)/3</f>
        <v>0</v>
      </c>
      <c r="P1612" s="26">
        <f>O1612/J1612/1.44</f>
        <v>0</v>
      </c>
      <c r="Q1612" s="139"/>
      <c r="R1612" s="126" t="s">
        <v>3609</v>
      </c>
      <c r="S1612" s="21">
        <v>630</v>
      </c>
      <c r="T1612" s="548">
        <v>0</v>
      </c>
      <c r="U1612" s="548">
        <v>0</v>
      </c>
      <c r="V1612" s="548">
        <v>0</v>
      </c>
      <c r="W1612" s="123"/>
      <c r="X1612" s="124"/>
      <c r="Y1612" s="125"/>
      <c r="Z1612" s="634"/>
      <c r="AA1612" s="672"/>
      <c r="AB1612" s="672"/>
    </row>
    <row r="1613" spans="1:28" s="7" customFormat="1" ht="13.9" customHeight="1" x14ac:dyDescent="0.2">
      <c r="A1613" s="260"/>
      <c r="B1613" s="403"/>
      <c r="C1613" s="454"/>
      <c r="D1613" s="289"/>
      <c r="E1613" s="308"/>
      <c r="F1613" s="128"/>
      <c r="G1613" s="128"/>
      <c r="H1613" s="241">
        <v>233</v>
      </c>
      <c r="I1613" s="22" t="s">
        <v>3608</v>
      </c>
      <c r="J1613" s="24">
        <v>630</v>
      </c>
      <c r="K1613" s="371">
        <v>0</v>
      </c>
      <c r="L1613" s="371">
        <v>0</v>
      </c>
      <c r="M1613" s="371">
        <v>0</v>
      </c>
      <c r="N1613" s="21"/>
      <c r="O1613" s="25">
        <f>(K1613+L1613+M1613)/3</f>
        <v>0</v>
      </c>
      <c r="P1613" s="26">
        <f>O1613/J1613/1.44</f>
        <v>0</v>
      </c>
      <c r="Q1613" s="139"/>
      <c r="R1613" s="126" t="s">
        <v>2812</v>
      </c>
      <c r="S1613" s="21">
        <v>630</v>
      </c>
      <c r="T1613" s="548">
        <v>0</v>
      </c>
      <c r="U1613" s="548">
        <v>0</v>
      </c>
      <c r="V1613" s="548">
        <v>0</v>
      </c>
      <c r="W1613" s="123"/>
      <c r="X1613" s="124"/>
      <c r="Y1613" s="125"/>
      <c r="Z1613" s="634"/>
      <c r="AA1613" s="672"/>
      <c r="AB1613" s="672"/>
    </row>
    <row r="1614" spans="1:28" s="7" customFormat="1" ht="13.9" customHeight="1" x14ac:dyDescent="0.2">
      <c r="A1614" s="260"/>
      <c r="B1614" s="403"/>
      <c r="C1614" s="454"/>
      <c r="D1614" s="289"/>
      <c r="E1614" s="308"/>
      <c r="F1614" s="128"/>
      <c r="G1614" s="128"/>
      <c r="H1614" s="241">
        <v>233</v>
      </c>
      <c r="I1614" s="22" t="s">
        <v>3607</v>
      </c>
      <c r="J1614" s="24">
        <v>630</v>
      </c>
      <c r="K1614" s="371">
        <v>0</v>
      </c>
      <c r="L1614" s="371">
        <v>0</v>
      </c>
      <c r="M1614" s="371">
        <v>0</v>
      </c>
      <c r="N1614" s="21"/>
      <c r="O1614" s="25">
        <f>(K1614+L1614+M1614)/3</f>
        <v>0</v>
      </c>
      <c r="P1614" s="26">
        <f>O1614/J1614/1.44</f>
        <v>0</v>
      </c>
      <c r="Q1614" s="139"/>
      <c r="R1614" s="126" t="s">
        <v>2813</v>
      </c>
      <c r="S1614" s="21">
        <v>630</v>
      </c>
      <c r="T1614" s="548">
        <v>0</v>
      </c>
      <c r="U1614" s="548">
        <v>0</v>
      </c>
      <c r="V1614" s="548">
        <v>0</v>
      </c>
      <c r="W1614" s="123"/>
      <c r="X1614" s="124"/>
      <c r="Y1614" s="125"/>
      <c r="Z1614" s="634"/>
      <c r="AA1614" s="672"/>
      <c r="AB1614" s="672"/>
    </row>
    <row r="1615" spans="1:28" s="7" customFormat="1" ht="13.9" customHeight="1" x14ac:dyDescent="0.2">
      <c r="A1615" s="260"/>
      <c r="B1615" s="403"/>
      <c r="C1615" s="454"/>
      <c r="D1615" s="289"/>
      <c r="E1615" s="308"/>
      <c r="F1615" s="128"/>
      <c r="G1615" s="128"/>
      <c r="H1615" s="241">
        <v>233</v>
      </c>
      <c r="I1615" s="22" t="s">
        <v>3794</v>
      </c>
      <c r="J1615" s="24">
        <v>630</v>
      </c>
      <c r="K1615" s="367">
        <v>0</v>
      </c>
      <c r="L1615" s="367">
        <v>0</v>
      </c>
      <c r="M1615" s="367">
        <v>0</v>
      </c>
      <c r="N1615" s="36"/>
      <c r="O1615" s="37">
        <f>(K1615+L1615+M1615)/3</f>
        <v>0</v>
      </c>
      <c r="P1615" s="38">
        <f>O1615/J1615/1.44</f>
        <v>0</v>
      </c>
      <c r="Q1615" s="139"/>
      <c r="R1615" s="126" t="s">
        <v>3796</v>
      </c>
      <c r="S1615" s="21">
        <v>630</v>
      </c>
      <c r="T1615" s="548">
        <v>0</v>
      </c>
      <c r="U1615" s="548">
        <v>0</v>
      </c>
      <c r="V1615" s="548">
        <v>0</v>
      </c>
      <c r="W1615" s="123"/>
      <c r="X1615" s="124"/>
      <c r="Y1615" s="125"/>
      <c r="Z1615" s="634"/>
      <c r="AA1615" s="672"/>
      <c r="AB1615" s="672"/>
    </row>
    <row r="1616" spans="1:28" s="7" customFormat="1" ht="14.45" customHeight="1" thickBot="1" x14ac:dyDescent="0.25">
      <c r="A1616" s="256"/>
      <c r="B1616" s="408"/>
      <c r="C1616" s="447"/>
      <c r="D1616" s="282"/>
      <c r="E1616" s="309"/>
      <c r="F1616" s="76"/>
      <c r="G1616" s="76"/>
      <c r="H1616" s="242">
        <v>233</v>
      </c>
      <c r="I1616" s="84" t="s">
        <v>3710</v>
      </c>
      <c r="J1616" s="83">
        <v>630</v>
      </c>
      <c r="K1616" s="554">
        <v>0</v>
      </c>
      <c r="L1616" s="554">
        <v>0</v>
      </c>
      <c r="M1616" s="554">
        <v>0</v>
      </c>
      <c r="N1616" s="85"/>
      <c r="O1616" s="86"/>
      <c r="P1616" s="87"/>
      <c r="Q1616" s="103"/>
      <c r="R1616" s="75" t="s">
        <v>3610</v>
      </c>
      <c r="S1616" s="72">
        <v>630</v>
      </c>
      <c r="T1616" s="559">
        <v>0</v>
      </c>
      <c r="U1616" s="559">
        <v>0</v>
      </c>
      <c r="V1616" s="559">
        <v>0</v>
      </c>
      <c r="W1616" s="72"/>
      <c r="X1616" s="73"/>
      <c r="Y1616" s="74"/>
      <c r="Z1616" s="646"/>
      <c r="AA1616" s="672"/>
      <c r="AB1616" s="672"/>
    </row>
    <row r="1617" spans="1:28" s="7" customFormat="1" ht="13.9" customHeight="1" x14ac:dyDescent="0.2">
      <c r="A1617" s="260">
        <v>43050</v>
      </c>
      <c r="B1617" s="403">
        <v>0.82291666666666663</v>
      </c>
      <c r="C1617" s="454">
        <v>-1</v>
      </c>
      <c r="D1617" s="263">
        <f>(MAX(K1617:M1617))/J1617/1.44</f>
        <v>2.314814814814815E-2</v>
      </c>
      <c r="E1617" s="264"/>
      <c r="F1617" s="181" t="s">
        <v>569</v>
      </c>
      <c r="G1617" s="35" t="s">
        <v>3126</v>
      </c>
      <c r="H1617" s="240">
        <v>234</v>
      </c>
      <c r="I1617" s="35" t="s">
        <v>685</v>
      </c>
      <c r="J1617" s="34">
        <v>63</v>
      </c>
      <c r="K1617" s="367">
        <v>2.1</v>
      </c>
      <c r="L1617" s="367">
        <v>1.9047619047619047</v>
      </c>
      <c r="M1617" s="367">
        <v>0</v>
      </c>
      <c r="N1617" s="36" t="s">
        <v>3876</v>
      </c>
      <c r="O1617" s="37">
        <f t="shared" si="292"/>
        <v>1.3349206349206348</v>
      </c>
      <c r="P1617" s="38">
        <f t="shared" si="293"/>
        <v>1.4714733630077546E-2</v>
      </c>
      <c r="Q1617" s="77" t="s">
        <v>494</v>
      </c>
      <c r="R1617" s="40"/>
      <c r="S1617" s="81"/>
      <c r="T1617" s="367"/>
      <c r="U1617" s="367"/>
      <c r="V1617" s="367"/>
      <c r="W1617" s="36"/>
      <c r="X1617" s="37"/>
      <c r="Y1617" s="38"/>
      <c r="Z1617" s="645"/>
      <c r="AA1617" s="671">
        <f>P1617+Y1617</f>
        <v>1.4714733630077546E-2</v>
      </c>
      <c r="AB1617" s="671">
        <f t="shared" ref="AB1617:AB1669" si="294">IF(AA1617 &gt;1,0,(((J1617+S1617)*0.95)-((J1617+S1617)*0.95)*AA1617)*0.7)</f>
        <v>41.278526234567899</v>
      </c>
    </row>
    <row r="1618" spans="1:28" s="7" customFormat="1" ht="13.15" customHeight="1" x14ac:dyDescent="0.2">
      <c r="A1618" s="265"/>
      <c r="B1618" s="405"/>
      <c r="C1618" s="448"/>
      <c r="D1618" s="266"/>
      <c r="E1618" s="266"/>
      <c r="F1618" s="187"/>
      <c r="G1618" s="22"/>
      <c r="H1618" s="241">
        <v>234</v>
      </c>
      <c r="I1618" s="22" t="s">
        <v>1027</v>
      </c>
      <c r="J1618" s="24">
        <v>63</v>
      </c>
      <c r="K1618" s="371">
        <v>2.1</v>
      </c>
      <c r="L1618" s="371">
        <v>1.9047619047619047</v>
      </c>
      <c r="M1618" s="371">
        <v>0</v>
      </c>
      <c r="N1618" s="21"/>
      <c r="O1618" s="25">
        <f t="shared" si="292"/>
        <v>1.3349206349206348</v>
      </c>
      <c r="P1618" s="26">
        <f t="shared" si="293"/>
        <v>1.4714733630077546E-2</v>
      </c>
      <c r="Q1618" s="26"/>
      <c r="R1618" s="28"/>
      <c r="S1618" s="30"/>
      <c r="T1618" s="371"/>
      <c r="U1618" s="371"/>
      <c r="V1618" s="371"/>
      <c r="W1618" s="21"/>
      <c r="X1618" s="25"/>
      <c r="Y1618" s="26"/>
      <c r="Z1618" s="428"/>
      <c r="AA1618" s="672"/>
      <c r="AB1618" s="672"/>
    </row>
    <row r="1619" spans="1:28" s="7" customFormat="1" ht="13.15" customHeight="1" x14ac:dyDescent="0.2">
      <c r="A1619" s="265"/>
      <c r="B1619" s="405"/>
      <c r="C1619" s="448"/>
      <c r="D1619" s="266"/>
      <c r="E1619" s="266"/>
      <c r="F1619" s="192"/>
      <c r="G1619" s="128"/>
      <c r="H1619" s="244">
        <v>234</v>
      </c>
      <c r="I1619" s="128" t="s">
        <v>1028</v>
      </c>
      <c r="J1619" s="121">
        <v>63</v>
      </c>
      <c r="K1619" s="548">
        <v>0</v>
      </c>
      <c r="L1619" s="548">
        <v>0</v>
      </c>
      <c r="M1619" s="548">
        <v>0</v>
      </c>
      <c r="N1619" s="123"/>
      <c r="O1619" s="25">
        <f t="shared" si="292"/>
        <v>0</v>
      </c>
      <c r="P1619" s="26">
        <f t="shared" si="293"/>
        <v>0</v>
      </c>
      <c r="Q1619" s="125"/>
      <c r="R1619" s="126"/>
      <c r="S1619" s="127"/>
      <c r="T1619" s="548"/>
      <c r="U1619" s="548"/>
      <c r="V1619" s="548"/>
      <c r="W1619" s="123"/>
      <c r="X1619" s="124"/>
      <c r="Y1619" s="125"/>
      <c r="Z1619" s="634"/>
      <c r="AA1619" s="672"/>
      <c r="AB1619" s="672"/>
    </row>
    <row r="1620" spans="1:28" s="7" customFormat="1" ht="13.9" customHeight="1" thickBot="1" x14ac:dyDescent="0.25">
      <c r="A1620" s="267"/>
      <c r="B1620" s="406"/>
      <c r="C1620" s="449"/>
      <c r="D1620" s="268"/>
      <c r="E1620" s="269"/>
      <c r="F1620" s="189"/>
      <c r="G1620" s="76"/>
      <c r="H1620" s="242">
        <v>234</v>
      </c>
      <c r="I1620" s="76" t="s">
        <v>502</v>
      </c>
      <c r="J1620" s="70">
        <v>63</v>
      </c>
      <c r="K1620" s="559">
        <v>0</v>
      </c>
      <c r="L1620" s="559">
        <v>0</v>
      </c>
      <c r="M1620" s="559">
        <v>0</v>
      </c>
      <c r="N1620" s="72"/>
      <c r="O1620" s="73">
        <f t="shared" si="292"/>
        <v>0</v>
      </c>
      <c r="P1620" s="74">
        <f t="shared" si="293"/>
        <v>0</v>
      </c>
      <c r="Q1620" s="74"/>
      <c r="R1620" s="75"/>
      <c r="S1620" s="78"/>
      <c r="T1620" s="559"/>
      <c r="U1620" s="559"/>
      <c r="V1620" s="559"/>
      <c r="W1620" s="72"/>
      <c r="X1620" s="73"/>
      <c r="Y1620" s="74"/>
      <c r="Z1620" s="646"/>
      <c r="AA1620" s="674"/>
      <c r="AB1620" s="674"/>
    </row>
    <row r="1621" spans="1:28" s="7" customFormat="1" ht="13.9" customHeight="1" x14ac:dyDescent="0.2">
      <c r="A1621" s="260">
        <v>43030</v>
      </c>
      <c r="B1621" s="403">
        <v>0.80208333333333337</v>
      </c>
      <c r="C1621" s="454">
        <v>0</v>
      </c>
      <c r="D1621" s="263">
        <f>(MAX(K1621:M1621))/J1621/1.44</f>
        <v>0.44661458333333337</v>
      </c>
      <c r="E1621" s="264"/>
      <c r="F1621" s="181" t="s">
        <v>569</v>
      </c>
      <c r="G1621" s="69" t="s">
        <v>3126</v>
      </c>
      <c r="H1621" s="240">
        <v>235</v>
      </c>
      <c r="I1621" s="35" t="s">
        <v>685</v>
      </c>
      <c r="J1621" s="34">
        <v>160</v>
      </c>
      <c r="K1621" s="367">
        <v>92.4</v>
      </c>
      <c r="L1621" s="367">
        <v>75.238095238095241</v>
      </c>
      <c r="M1621" s="367">
        <v>102.9</v>
      </c>
      <c r="N1621" s="36" t="s">
        <v>3880</v>
      </c>
      <c r="O1621" s="37">
        <f t="shared" ref="O1621:O1639" si="295">(K1621+L1621+M1621)/3</f>
        <v>90.179365079365084</v>
      </c>
      <c r="P1621" s="38">
        <f t="shared" ref="P1621:P1639" si="296">O1621/J1621/1.44</f>
        <v>0.39140349426807758</v>
      </c>
      <c r="Q1621" s="77"/>
      <c r="R1621" s="40"/>
      <c r="S1621" s="81"/>
      <c r="T1621" s="367"/>
      <c r="U1621" s="367"/>
      <c r="V1621" s="367"/>
      <c r="W1621" s="36"/>
      <c r="X1621" s="37"/>
      <c r="Y1621" s="38"/>
      <c r="Z1621" s="645"/>
      <c r="AA1621" s="672">
        <f>P1621+Y1621</f>
        <v>0.39140349426807758</v>
      </c>
      <c r="AB1621" s="672">
        <f t="shared" si="294"/>
        <v>64.754668209876542</v>
      </c>
    </row>
    <row r="1622" spans="1:28" ht="13.15" customHeight="1" x14ac:dyDescent="0.2">
      <c r="A1622" s="265"/>
      <c r="B1622" s="405"/>
      <c r="C1622" s="448"/>
      <c r="D1622" s="266"/>
      <c r="E1622" s="266"/>
      <c r="F1622" s="182"/>
      <c r="G1622" s="24"/>
      <c r="H1622" s="241">
        <v>235</v>
      </c>
      <c r="I1622" s="22" t="s">
        <v>1210</v>
      </c>
      <c r="J1622" s="24">
        <v>160</v>
      </c>
      <c r="K1622" s="371">
        <v>26.25</v>
      </c>
      <c r="L1622" s="371">
        <v>20.952380952380953</v>
      </c>
      <c r="M1622" s="371">
        <v>10.5</v>
      </c>
      <c r="N1622" s="21"/>
      <c r="O1622" s="25">
        <f t="shared" si="295"/>
        <v>19.234126984126984</v>
      </c>
      <c r="P1622" s="26">
        <f t="shared" si="296"/>
        <v>8.3481453924162258E-2</v>
      </c>
      <c r="Q1622" s="26"/>
      <c r="R1622" s="28"/>
      <c r="S1622" s="30"/>
      <c r="T1622" s="371"/>
      <c r="U1622" s="371"/>
      <c r="V1622" s="371"/>
      <c r="W1622" s="21"/>
      <c r="X1622" s="25"/>
      <c r="Y1622" s="26"/>
      <c r="Z1622" s="428"/>
      <c r="AA1622" s="673"/>
      <c r="AB1622" s="672"/>
    </row>
    <row r="1623" spans="1:28" ht="13.15" customHeight="1" x14ac:dyDescent="0.2">
      <c r="A1623" s="265"/>
      <c r="B1623" s="405"/>
      <c r="C1623" s="448"/>
      <c r="D1623" s="266"/>
      <c r="E1623" s="266"/>
      <c r="F1623" s="182"/>
      <c r="G1623" s="24"/>
      <c r="H1623" s="241">
        <v>235</v>
      </c>
      <c r="I1623" s="22" t="s">
        <v>3564</v>
      </c>
      <c r="J1623" s="24">
        <v>160</v>
      </c>
      <c r="K1623" s="371">
        <v>37.800000000000004</v>
      </c>
      <c r="L1623" s="371">
        <v>12.38095238095238</v>
      </c>
      <c r="M1623" s="371">
        <v>49.35</v>
      </c>
      <c r="N1623" s="21"/>
      <c r="O1623" s="25">
        <f t="shared" si="295"/>
        <v>33.176984126984131</v>
      </c>
      <c r="P1623" s="26">
        <f t="shared" si="296"/>
        <v>0.14399732694003531</v>
      </c>
      <c r="Q1623" s="26"/>
      <c r="R1623" s="28"/>
      <c r="S1623" s="30"/>
      <c r="T1623" s="371"/>
      <c r="U1623" s="371"/>
      <c r="V1623" s="371"/>
      <c r="W1623" s="21"/>
      <c r="X1623" s="25"/>
      <c r="Y1623" s="26"/>
      <c r="Z1623" s="428"/>
      <c r="AA1623" s="673"/>
      <c r="AB1623" s="672"/>
    </row>
    <row r="1624" spans="1:28" ht="13.15" customHeight="1" x14ac:dyDescent="0.2">
      <c r="A1624" s="265"/>
      <c r="B1624" s="405"/>
      <c r="C1624" s="448"/>
      <c r="D1624" s="266"/>
      <c r="E1624" s="266"/>
      <c r="F1624" s="182"/>
      <c r="G1624" s="24"/>
      <c r="H1624" s="241">
        <v>235</v>
      </c>
      <c r="I1624" s="22" t="s">
        <v>3565</v>
      </c>
      <c r="J1624" s="24">
        <v>160</v>
      </c>
      <c r="K1624" s="371">
        <v>5.25</v>
      </c>
      <c r="L1624" s="371">
        <v>23.80952380952381</v>
      </c>
      <c r="M1624" s="371">
        <v>26.25</v>
      </c>
      <c r="N1624" s="21"/>
      <c r="O1624" s="25">
        <f t="shared" si="295"/>
        <v>18.436507936507937</v>
      </c>
      <c r="P1624" s="26">
        <f t="shared" si="296"/>
        <v>8.0019565696649031E-2</v>
      </c>
      <c r="Q1624" s="26"/>
      <c r="R1624" s="28"/>
      <c r="S1624" s="30"/>
      <c r="T1624" s="371"/>
      <c r="U1624" s="371"/>
      <c r="V1624" s="371"/>
      <c r="W1624" s="21"/>
      <c r="X1624" s="25"/>
      <c r="Y1624" s="26"/>
      <c r="Z1624" s="428"/>
      <c r="AA1624" s="673"/>
      <c r="AB1624" s="672"/>
    </row>
    <row r="1625" spans="1:28" ht="13.15" customHeight="1" x14ac:dyDescent="0.2">
      <c r="A1625" s="265"/>
      <c r="B1625" s="405"/>
      <c r="C1625" s="448"/>
      <c r="D1625" s="266"/>
      <c r="E1625" s="266"/>
      <c r="F1625" s="182"/>
      <c r="G1625" s="24"/>
      <c r="H1625" s="241">
        <v>235</v>
      </c>
      <c r="I1625" s="22" t="s">
        <v>3265</v>
      </c>
      <c r="J1625" s="24">
        <v>160</v>
      </c>
      <c r="K1625" s="371">
        <v>11.55</v>
      </c>
      <c r="L1625" s="371">
        <v>0.95238095238095233</v>
      </c>
      <c r="M1625" s="371">
        <v>3.1500000000000004</v>
      </c>
      <c r="N1625" s="21"/>
      <c r="O1625" s="25">
        <f t="shared" si="295"/>
        <v>5.2174603174603176</v>
      </c>
      <c r="P1625" s="26">
        <f t="shared" si="296"/>
        <v>2.2645227072310405E-2</v>
      </c>
      <c r="Q1625" s="26"/>
      <c r="R1625" s="28"/>
      <c r="S1625" s="30"/>
      <c r="T1625" s="371"/>
      <c r="U1625" s="371"/>
      <c r="V1625" s="371"/>
      <c r="W1625" s="21"/>
      <c r="X1625" s="25"/>
      <c r="Y1625" s="26"/>
      <c r="Z1625" s="428"/>
      <c r="AA1625" s="673"/>
      <c r="AB1625" s="672"/>
    </row>
    <row r="1626" spans="1:28" ht="13.9" customHeight="1" thickBot="1" x14ac:dyDescent="0.25">
      <c r="A1626" s="267"/>
      <c r="B1626" s="406"/>
      <c r="C1626" s="449"/>
      <c r="D1626" s="268"/>
      <c r="E1626" s="269"/>
      <c r="F1626" s="184"/>
      <c r="G1626" s="70"/>
      <c r="H1626" s="242">
        <v>235</v>
      </c>
      <c r="I1626" s="71" t="s">
        <v>84</v>
      </c>
      <c r="J1626" s="70">
        <v>160</v>
      </c>
      <c r="K1626" s="559">
        <v>0</v>
      </c>
      <c r="L1626" s="559">
        <v>0</v>
      </c>
      <c r="M1626" s="559">
        <v>0</v>
      </c>
      <c r="N1626" s="72"/>
      <c r="O1626" s="73">
        <f t="shared" si="295"/>
        <v>0</v>
      </c>
      <c r="P1626" s="74">
        <f t="shared" si="296"/>
        <v>0</v>
      </c>
      <c r="Q1626" s="74"/>
      <c r="R1626" s="75"/>
      <c r="S1626" s="78"/>
      <c r="T1626" s="559"/>
      <c r="U1626" s="559"/>
      <c r="V1626" s="559"/>
      <c r="W1626" s="72"/>
      <c r="X1626" s="73"/>
      <c r="Y1626" s="74"/>
      <c r="Z1626" s="646"/>
      <c r="AA1626" s="673"/>
      <c r="AB1626" s="672"/>
    </row>
    <row r="1627" spans="1:28" s="7" customFormat="1" ht="13.9" customHeight="1" x14ac:dyDescent="0.2">
      <c r="A1627" s="260">
        <v>43046</v>
      </c>
      <c r="B1627" s="403">
        <v>0.79861111111111116</v>
      </c>
      <c r="C1627" s="454">
        <v>0</v>
      </c>
      <c r="D1627" s="263">
        <f>(MAX(K1627:M1627))/J1627/1.44</f>
        <v>0.29713541666666671</v>
      </c>
      <c r="E1627" s="264">
        <f>(MAX(T1627:V1627))/S1627/1.44</f>
        <v>0.45572916666666669</v>
      </c>
      <c r="F1627" s="181" t="s">
        <v>1909</v>
      </c>
      <c r="G1627" s="69" t="s">
        <v>3136</v>
      </c>
      <c r="H1627" s="240">
        <v>236</v>
      </c>
      <c r="I1627" s="35" t="s">
        <v>685</v>
      </c>
      <c r="J1627" s="34">
        <v>400</v>
      </c>
      <c r="K1627" s="367">
        <v>160.65</v>
      </c>
      <c r="L1627" s="367">
        <v>144.76190476190476</v>
      </c>
      <c r="M1627" s="367">
        <v>171.15</v>
      </c>
      <c r="N1627" s="36" t="s">
        <v>4443</v>
      </c>
      <c r="O1627" s="37">
        <f t="shared" si="295"/>
        <v>158.85396825396825</v>
      </c>
      <c r="P1627" s="38">
        <f t="shared" si="296"/>
        <v>0.275788139329806</v>
      </c>
      <c r="Q1627" s="39" t="s">
        <v>983</v>
      </c>
      <c r="R1627" s="40" t="s">
        <v>686</v>
      </c>
      <c r="S1627" s="34">
        <v>400</v>
      </c>
      <c r="T1627" s="367">
        <v>183.8095238095238</v>
      </c>
      <c r="U1627" s="367">
        <v>181.65</v>
      </c>
      <c r="V1627" s="367">
        <v>262.5</v>
      </c>
      <c r="W1627" s="36" t="s">
        <v>4143</v>
      </c>
      <c r="X1627" s="37">
        <f t="shared" ref="X1627:X1647" si="297">(T1627+U1627+V1627)/3</f>
        <v>209.31984126984128</v>
      </c>
      <c r="Y1627" s="38">
        <f t="shared" ref="Y1627:Y1647" si="298">X1627/S1627/1.44</f>
        <v>0.36340250220458559</v>
      </c>
      <c r="Z1627" s="653" t="s">
        <v>492</v>
      </c>
      <c r="AA1627" s="671">
        <f>P1627+Y1627</f>
        <v>0.63919064153439153</v>
      </c>
      <c r="AB1627" s="671">
        <f t="shared" si="294"/>
        <v>191.95057870370368</v>
      </c>
    </row>
    <row r="1628" spans="1:28" ht="13.9" customHeight="1" x14ac:dyDescent="0.2">
      <c r="A1628" s="265"/>
      <c r="B1628" s="405"/>
      <c r="C1628" s="448"/>
      <c r="D1628" s="266"/>
      <c r="E1628" s="266"/>
      <c r="F1628" s="182"/>
      <c r="G1628" s="24"/>
      <c r="H1628" s="241">
        <v>236</v>
      </c>
      <c r="I1628" s="22" t="s">
        <v>410</v>
      </c>
      <c r="J1628" s="24">
        <v>400</v>
      </c>
      <c r="K1628" s="371">
        <v>10.5</v>
      </c>
      <c r="L1628" s="371">
        <v>2.8571428571428572</v>
      </c>
      <c r="M1628" s="371">
        <v>0</v>
      </c>
      <c r="N1628" s="21"/>
      <c r="O1628" s="25">
        <f t="shared" si="295"/>
        <v>4.4523809523809526</v>
      </c>
      <c r="P1628" s="26">
        <f t="shared" si="296"/>
        <v>7.7298280423280432E-3</v>
      </c>
      <c r="Q1628" s="26"/>
      <c r="R1628" s="28" t="s">
        <v>544</v>
      </c>
      <c r="S1628" s="24">
        <v>400</v>
      </c>
      <c r="T1628" s="371">
        <v>0.95238095238095233</v>
      </c>
      <c r="U1628" s="371">
        <v>0</v>
      </c>
      <c r="V1628" s="371">
        <v>1.05</v>
      </c>
      <c r="W1628" s="21"/>
      <c r="X1628" s="25">
        <f t="shared" si="297"/>
        <v>0.66746031746031742</v>
      </c>
      <c r="Y1628" s="26">
        <f t="shared" si="298"/>
        <v>1.1587852733686067E-3</v>
      </c>
      <c r="Z1628" s="428"/>
      <c r="AA1628" s="673"/>
      <c r="AB1628" s="672"/>
    </row>
    <row r="1629" spans="1:28" ht="13.9" customHeight="1" x14ac:dyDescent="0.2">
      <c r="A1629" s="265"/>
      <c r="B1629" s="405"/>
      <c r="C1629" s="448"/>
      <c r="D1629" s="266"/>
      <c r="E1629" s="266"/>
      <c r="F1629" s="182"/>
      <c r="G1629" s="24"/>
      <c r="H1629" s="241">
        <v>236</v>
      </c>
      <c r="I1629" s="22" t="s">
        <v>2083</v>
      </c>
      <c r="J1629" s="24">
        <v>400</v>
      </c>
      <c r="K1629" s="371">
        <v>8.4</v>
      </c>
      <c r="L1629" s="371">
        <v>24.761904761904759</v>
      </c>
      <c r="M1629" s="371">
        <v>7.3500000000000005</v>
      </c>
      <c r="N1629" s="21"/>
      <c r="O1629" s="25">
        <f t="shared" si="295"/>
        <v>13.503968253968253</v>
      </c>
      <c r="P1629" s="26">
        <f t="shared" si="296"/>
        <v>2.3444389329805998E-2</v>
      </c>
      <c r="Q1629" s="26"/>
      <c r="R1629" s="28" t="s">
        <v>412</v>
      </c>
      <c r="S1629" s="24">
        <v>400</v>
      </c>
      <c r="T1629" s="371">
        <v>10.476190476190476</v>
      </c>
      <c r="U1629" s="371">
        <v>8.4</v>
      </c>
      <c r="V1629" s="371">
        <v>10.5</v>
      </c>
      <c r="W1629" s="21"/>
      <c r="X1629" s="25">
        <f t="shared" si="297"/>
        <v>9.7920634920634928</v>
      </c>
      <c r="Y1629" s="26">
        <f t="shared" si="298"/>
        <v>1.7000110229276898E-2</v>
      </c>
      <c r="Z1629" s="428"/>
      <c r="AA1629" s="673"/>
      <c r="AB1629" s="672"/>
    </row>
    <row r="1630" spans="1:28" ht="13.9" customHeight="1" x14ac:dyDescent="0.2">
      <c r="A1630" s="265"/>
      <c r="B1630" s="405"/>
      <c r="C1630" s="448"/>
      <c r="D1630" s="266"/>
      <c r="E1630" s="266"/>
      <c r="F1630" s="182"/>
      <c r="G1630" s="24"/>
      <c r="H1630" s="241">
        <v>236</v>
      </c>
      <c r="I1630" s="22" t="s">
        <v>2814</v>
      </c>
      <c r="J1630" s="24">
        <v>400</v>
      </c>
      <c r="K1630" s="371">
        <v>3.1500000000000004</v>
      </c>
      <c r="L1630" s="371">
        <v>16.19047619047619</v>
      </c>
      <c r="M1630" s="371">
        <v>22.05</v>
      </c>
      <c r="N1630" s="21"/>
      <c r="O1630" s="25">
        <f t="shared" si="295"/>
        <v>13.796825396825398</v>
      </c>
      <c r="P1630" s="26">
        <f t="shared" si="296"/>
        <v>2.3952821869488536E-2</v>
      </c>
      <c r="Q1630" s="26"/>
      <c r="R1630" s="28" t="s">
        <v>17</v>
      </c>
      <c r="S1630" s="24">
        <v>400</v>
      </c>
      <c r="T1630" s="371">
        <v>119.04761904761904</v>
      </c>
      <c r="U1630" s="371">
        <v>105</v>
      </c>
      <c r="V1630" s="371">
        <v>151.20000000000002</v>
      </c>
      <c r="W1630" s="21"/>
      <c r="X1630" s="25">
        <f t="shared" si="297"/>
        <v>125.08253968253969</v>
      </c>
      <c r="Y1630" s="26">
        <f t="shared" si="298"/>
        <v>0.21715718694885364</v>
      </c>
      <c r="Z1630" s="428"/>
      <c r="AA1630" s="673"/>
      <c r="AB1630" s="672"/>
    </row>
    <row r="1631" spans="1:28" ht="13.9" customHeight="1" x14ac:dyDescent="0.2">
      <c r="A1631" s="265"/>
      <c r="B1631" s="405"/>
      <c r="C1631" s="448"/>
      <c r="D1631" s="266"/>
      <c r="E1631" s="266"/>
      <c r="F1631" s="182"/>
      <c r="G1631" s="24"/>
      <c r="H1631" s="241">
        <v>236</v>
      </c>
      <c r="I1631" s="22" t="s">
        <v>621</v>
      </c>
      <c r="J1631" s="24">
        <v>400</v>
      </c>
      <c r="K1631" s="371">
        <v>0</v>
      </c>
      <c r="L1631" s="371">
        <v>0</v>
      </c>
      <c r="M1631" s="371">
        <v>0</v>
      </c>
      <c r="N1631" s="21"/>
      <c r="O1631" s="25">
        <f t="shared" si="295"/>
        <v>0</v>
      </c>
      <c r="P1631" s="26">
        <f t="shared" si="296"/>
        <v>0</v>
      </c>
      <c r="Q1631" s="26"/>
      <c r="R1631" s="28" t="s">
        <v>411</v>
      </c>
      <c r="S1631" s="24">
        <v>400</v>
      </c>
      <c r="T1631" s="371">
        <v>0</v>
      </c>
      <c r="U1631" s="371">
        <v>0</v>
      </c>
      <c r="V1631" s="371">
        <v>0</v>
      </c>
      <c r="W1631" s="21"/>
      <c r="X1631" s="25">
        <f t="shared" si="297"/>
        <v>0</v>
      </c>
      <c r="Y1631" s="26">
        <f t="shared" si="298"/>
        <v>0</v>
      </c>
      <c r="Z1631" s="428"/>
      <c r="AA1631" s="673"/>
      <c r="AB1631" s="672"/>
    </row>
    <row r="1632" spans="1:28" ht="13.9" customHeight="1" x14ac:dyDescent="0.2">
      <c r="A1632" s="265"/>
      <c r="B1632" s="405"/>
      <c r="C1632" s="448"/>
      <c r="D1632" s="266"/>
      <c r="E1632" s="266"/>
      <c r="F1632" s="182"/>
      <c r="G1632" s="24"/>
      <c r="H1632" s="241">
        <v>236</v>
      </c>
      <c r="I1632" s="22" t="s">
        <v>630</v>
      </c>
      <c r="J1632" s="24">
        <v>400</v>
      </c>
      <c r="K1632" s="371">
        <v>0</v>
      </c>
      <c r="L1632" s="371">
        <v>0</v>
      </c>
      <c r="M1632" s="371">
        <v>0</v>
      </c>
      <c r="N1632" s="21"/>
      <c r="O1632" s="25">
        <f t="shared" si="295"/>
        <v>0</v>
      </c>
      <c r="P1632" s="26">
        <f t="shared" si="296"/>
        <v>0</v>
      </c>
      <c r="Q1632" s="26"/>
      <c r="R1632" s="28" t="s">
        <v>18</v>
      </c>
      <c r="S1632" s="24">
        <v>400</v>
      </c>
      <c r="T1632" s="371">
        <v>0</v>
      </c>
      <c r="U1632" s="371">
        <v>0</v>
      </c>
      <c r="V1632" s="371">
        <v>0</v>
      </c>
      <c r="W1632" s="21"/>
      <c r="X1632" s="25">
        <f t="shared" si="297"/>
        <v>0</v>
      </c>
      <c r="Y1632" s="26">
        <f t="shared" si="298"/>
        <v>0</v>
      </c>
      <c r="Z1632" s="428"/>
      <c r="AA1632" s="673"/>
      <c r="AB1632" s="672"/>
    </row>
    <row r="1633" spans="1:28" ht="13.9" customHeight="1" x14ac:dyDescent="0.2">
      <c r="A1633" s="265"/>
      <c r="B1633" s="405"/>
      <c r="C1633" s="448"/>
      <c r="D1633" s="266"/>
      <c r="E1633" s="266"/>
      <c r="F1633" s="182"/>
      <c r="G1633" s="24"/>
      <c r="H1633" s="241">
        <v>236</v>
      </c>
      <c r="I1633" s="22" t="s">
        <v>19</v>
      </c>
      <c r="J1633" s="24">
        <v>400</v>
      </c>
      <c r="K1633" s="371">
        <v>7.3500000000000005</v>
      </c>
      <c r="L1633" s="371">
        <v>5.7142857142857144</v>
      </c>
      <c r="M1633" s="371">
        <v>13.65</v>
      </c>
      <c r="N1633" s="21"/>
      <c r="O1633" s="25">
        <f t="shared" si="295"/>
        <v>8.9047619047619051</v>
      </c>
      <c r="P1633" s="26">
        <f t="shared" si="296"/>
        <v>1.5459656084656086E-2</v>
      </c>
      <c r="Q1633" s="26"/>
      <c r="R1633" s="28" t="s">
        <v>200</v>
      </c>
      <c r="S1633" s="24">
        <v>400</v>
      </c>
      <c r="T1633" s="371">
        <v>17.142857142857142</v>
      </c>
      <c r="U1633" s="371">
        <v>21</v>
      </c>
      <c r="V1633" s="371">
        <v>11.55</v>
      </c>
      <c r="W1633" s="21"/>
      <c r="X1633" s="25">
        <f t="shared" si="297"/>
        <v>16.564285714285713</v>
      </c>
      <c r="Y1633" s="26">
        <f t="shared" si="298"/>
        <v>2.8757440476190475E-2</v>
      </c>
      <c r="Z1633" s="428"/>
      <c r="AA1633" s="673"/>
      <c r="AB1633" s="672"/>
    </row>
    <row r="1634" spans="1:28" ht="13.9" customHeight="1" x14ac:dyDescent="0.2">
      <c r="A1634" s="265"/>
      <c r="B1634" s="405"/>
      <c r="C1634" s="448"/>
      <c r="D1634" s="266"/>
      <c r="E1634" s="266"/>
      <c r="F1634" s="182"/>
      <c r="G1634" s="24"/>
      <c r="H1634" s="241">
        <v>236</v>
      </c>
      <c r="I1634" s="22" t="s">
        <v>20</v>
      </c>
      <c r="J1634" s="24">
        <v>400</v>
      </c>
      <c r="K1634" s="371">
        <v>9.4500000000000011</v>
      </c>
      <c r="L1634" s="371">
        <v>8.5714285714285712</v>
      </c>
      <c r="M1634" s="371">
        <v>11.55</v>
      </c>
      <c r="N1634" s="21"/>
      <c r="O1634" s="25">
        <f t="shared" si="295"/>
        <v>9.8571428571428577</v>
      </c>
      <c r="P1634" s="26">
        <f t="shared" si="296"/>
        <v>1.711309523809524E-2</v>
      </c>
      <c r="Q1634" s="26"/>
      <c r="R1634" s="28" t="s">
        <v>975</v>
      </c>
      <c r="S1634" s="24">
        <v>400</v>
      </c>
      <c r="T1634" s="371">
        <v>6.6666666666666661</v>
      </c>
      <c r="U1634" s="371">
        <v>17.850000000000001</v>
      </c>
      <c r="V1634" s="371">
        <v>14.700000000000001</v>
      </c>
      <c r="W1634" s="21"/>
      <c r="X1634" s="25">
        <f t="shared" si="297"/>
        <v>13.072222222222223</v>
      </c>
      <c r="Y1634" s="26">
        <f t="shared" si="298"/>
        <v>2.2694830246913582E-2</v>
      </c>
      <c r="Z1634" s="428"/>
      <c r="AA1634" s="673"/>
      <c r="AB1634" s="672"/>
    </row>
    <row r="1635" spans="1:28" ht="13.9" customHeight="1" x14ac:dyDescent="0.2">
      <c r="A1635" s="265"/>
      <c r="B1635" s="405"/>
      <c r="C1635" s="448"/>
      <c r="D1635" s="266"/>
      <c r="E1635" s="266"/>
      <c r="F1635" s="182"/>
      <c r="G1635" s="24"/>
      <c r="H1635" s="241">
        <v>236</v>
      </c>
      <c r="I1635" s="22" t="s">
        <v>999</v>
      </c>
      <c r="J1635" s="24">
        <v>400</v>
      </c>
      <c r="K1635" s="371">
        <v>5.25</v>
      </c>
      <c r="L1635" s="371">
        <v>8.5714285714285712</v>
      </c>
      <c r="M1635" s="371">
        <v>13.65</v>
      </c>
      <c r="N1635" s="21"/>
      <c r="O1635" s="25">
        <f t="shared" si="295"/>
        <v>9.1571428571428566</v>
      </c>
      <c r="P1635" s="26">
        <f t="shared" si="296"/>
        <v>1.5897817460317459E-2</v>
      </c>
      <c r="Q1635" s="26"/>
      <c r="R1635" s="28" t="s">
        <v>21</v>
      </c>
      <c r="S1635" s="24">
        <v>400</v>
      </c>
      <c r="T1635" s="371">
        <v>0</v>
      </c>
      <c r="U1635" s="371">
        <v>0</v>
      </c>
      <c r="V1635" s="371">
        <v>0</v>
      </c>
      <c r="W1635" s="21"/>
      <c r="X1635" s="25">
        <f t="shared" si="297"/>
        <v>0</v>
      </c>
      <c r="Y1635" s="26">
        <f t="shared" si="298"/>
        <v>0</v>
      </c>
      <c r="Z1635" s="428"/>
      <c r="AA1635" s="673"/>
      <c r="AB1635" s="672"/>
    </row>
    <row r="1636" spans="1:28" ht="13.9" customHeight="1" x14ac:dyDescent="0.2">
      <c r="A1636" s="265"/>
      <c r="B1636" s="405"/>
      <c r="C1636" s="448"/>
      <c r="D1636" s="266"/>
      <c r="E1636" s="266"/>
      <c r="F1636" s="182"/>
      <c r="G1636" s="24"/>
      <c r="H1636" s="241">
        <v>236</v>
      </c>
      <c r="I1636" s="22" t="s">
        <v>2284</v>
      </c>
      <c r="J1636" s="24">
        <v>400</v>
      </c>
      <c r="K1636" s="371">
        <v>0</v>
      </c>
      <c r="L1636" s="371">
        <v>0</v>
      </c>
      <c r="M1636" s="371">
        <v>0</v>
      </c>
      <c r="N1636" s="21"/>
      <c r="O1636" s="25">
        <f t="shared" si="295"/>
        <v>0</v>
      </c>
      <c r="P1636" s="26">
        <f t="shared" si="296"/>
        <v>0</v>
      </c>
      <c r="Q1636" s="26"/>
      <c r="R1636" s="28" t="s">
        <v>2815</v>
      </c>
      <c r="S1636" s="24">
        <v>400</v>
      </c>
      <c r="T1636" s="371">
        <v>24.761904761904759</v>
      </c>
      <c r="U1636" s="371">
        <v>22.05</v>
      </c>
      <c r="V1636" s="371">
        <v>37.800000000000004</v>
      </c>
      <c r="W1636" s="21"/>
      <c r="X1636" s="25">
        <f t="shared" si="297"/>
        <v>28.203968253968252</v>
      </c>
      <c r="Y1636" s="26">
        <f t="shared" si="298"/>
        <v>4.8965222663139331E-2</v>
      </c>
      <c r="Z1636" s="428"/>
      <c r="AA1636" s="673"/>
      <c r="AB1636" s="672"/>
    </row>
    <row r="1637" spans="1:28" ht="13.9" customHeight="1" x14ac:dyDescent="0.2">
      <c r="A1637" s="265"/>
      <c r="B1637" s="405"/>
      <c r="C1637" s="448"/>
      <c r="D1637" s="266"/>
      <c r="E1637" s="266"/>
      <c r="F1637" s="182"/>
      <c r="G1637" s="24"/>
      <c r="H1637" s="241">
        <v>236</v>
      </c>
      <c r="I1637" s="22" t="s">
        <v>3484</v>
      </c>
      <c r="J1637" s="24">
        <v>400</v>
      </c>
      <c r="K1637" s="371">
        <v>30.450000000000003</v>
      </c>
      <c r="L1637" s="371">
        <v>20</v>
      </c>
      <c r="M1637" s="371">
        <v>23.1</v>
      </c>
      <c r="N1637" s="21"/>
      <c r="O1637" s="25">
        <f t="shared" si="295"/>
        <v>24.516666666666669</v>
      </c>
      <c r="P1637" s="26">
        <f t="shared" si="296"/>
        <v>4.2563657407407418E-2</v>
      </c>
      <c r="Q1637" s="26"/>
      <c r="R1637" s="28" t="s">
        <v>3711</v>
      </c>
      <c r="S1637" s="24">
        <v>400</v>
      </c>
      <c r="T1637" s="371">
        <v>1.9047619047619047</v>
      </c>
      <c r="U1637" s="371">
        <v>1.05</v>
      </c>
      <c r="V1637" s="371">
        <v>6.3000000000000007</v>
      </c>
      <c r="W1637" s="21"/>
      <c r="X1637" s="25">
        <f t="shared" si="297"/>
        <v>3.0849206349206355</v>
      </c>
      <c r="Y1637" s="26">
        <f t="shared" si="298"/>
        <v>5.3557649911816592E-3</v>
      </c>
      <c r="Z1637" s="428"/>
      <c r="AA1637" s="673"/>
      <c r="AB1637" s="672"/>
    </row>
    <row r="1638" spans="1:28" ht="13.9" customHeight="1" x14ac:dyDescent="0.2">
      <c r="A1638" s="265"/>
      <c r="B1638" s="405"/>
      <c r="C1638" s="448"/>
      <c r="D1638" s="266"/>
      <c r="E1638" s="266"/>
      <c r="F1638" s="182"/>
      <c r="G1638" s="24"/>
      <c r="H1638" s="241">
        <v>236</v>
      </c>
      <c r="I1638" s="23" t="s">
        <v>23</v>
      </c>
      <c r="J1638" s="24">
        <v>400</v>
      </c>
      <c r="K1638" s="371">
        <v>66.150000000000006</v>
      </c>
      <c r="L1638" s="371">
        <v>22.857142857142858</v>
      </c>
      <c r="M1638" s="371">
        <v>70.350000000000009</v>
      </c>
      <c r="N1638" s="21"/>
      <c r="O1638" s="25">
        <f t="shared" si="295"/>
        <v>53.119047619047628</v>
      </c>
      <c r="P1638" s="26">
        <f t="shared" si="296"/>
        <v>9.2220568783068807E-2</v>
      </c>
      <c r="Q1638" s="26"/>
      <c r="R1638" s="28" t="s">
        <v>23</v>
      </c>
      <c r="S1638" s="24">
        <v>400</v>
      </c>
      <c r="T1638" s="371">
        <v>26.666666666666664</v>
      </c>
      <c r="U1638" s="371">
        <v>11.55</v>
      </c>
      <c r="V1638" s="371">
        <v>49.35</v>
      </c>
      <c r="W1638" s="21"/>
      <c r="X1638" s="25">
        <f t="shared" si="297"/>
        <v>29.188888888888886</v>
      </c>
      <c r="Y1638" s="26">
        <f t="shared" si="298"/>
        <v>5.0675154320987653E-2</v>
      </c>
      <c r="Z1638" s="428"/>
      <c r="AA1638" s="673"/>
      <c r="AB1638" s="672"/>
    </row>
    <row r="1639" spans="1:28" ht="13.9" customHeight="1" thickBot="1" x14ac:dyDescent="0.25">
      <c r="A1639" s="267"/>
      <c r="B1639" s="406"/>
      <c r="C1639" s="449"/>
      <c r="D1639" s="268"/>
      <c r="E1639" s="269"/>
      <c r="F1639" s="184"/>
      <c r="G1639" s="70"/>
      <c r="H1639" s="242">
        <v>236</v>
      </c>
      <c r="I1639" s="76" t="s">
        <v>3485</v>
      </c>
      <c r="J1639" s="70">
        <v>400</v>
      </c>
      <c r="K1639" s="559">
        <v>7.3500000000000005</v>
      </c>
      <c r="L1639" s="559">
        <v>11.428571428571429</v>
      </c>
      <c r="M1639" s="559">
        <v>3.1500000000000004</v>
      </c>
      <c r="N1639" s="72"/>
      <c r="O1639" s="73">
        <f t="shared" si="295"/>
        <v>7.3095238095238102</v>
      </c>
      <c r="P1639" s="74">
        <f t="shared" si="296"/>
        <v>1.2690145502645505E-2</v>
      </c>
      <c r="Q1639" s="74"/>
      <c r="R1639" s="75"/>
      <c r="S1639" s="70"/>
      <c r="T1639" s="559"/>
      <c r="U1639" s="559"/>
      <c r="V1639" s="559"/>
      <c r="W1639" s="72"/>
      <c r="X1639" s="73"/>
      <c r="Y1639" s="74"/>
      <c r="Z1639" s="646"/>
      <c r="AA1639" s="676"/>
      <c r="AB1639" s="674"/>
    </row>
    <row r="1640" spans="1:28" s="7" customFormat="1" ht="13.9" customHeight="1" x14ac:dyDescent="0.2">
      <c r="A1640" s="260">
        <v>43022</v>
      </c>
      <c r="B1640" s="403">
        <v>0.64583333333333337</v>
      </c>
      <c r="C1640" s="454">
        <v>2</v>
      </c>
      <c r="D1640" s="263">
        <f>(MAX(K1640:M1640))/J1640/1.44</f>
        <v>0.80605158730158721</v>
      </c>
      <c r="E1640" s="264"/>
      <c r="F1640" s="181" t="s">
        <v>569</v>
      </c>
      <c r="G1640" s="69" t="s">
        <v>3126</v>
      </c>
      <c r="H1640" s="240">
        <v>237</v>
      </c>
      <c r="I1640" s="35" t="s">
        <v>685</v>
      </c>
      <c r="J1640" s="34">
        <v>160</v>
      </c>
      <c r="K1640" s="367">
        <v>176.4</v>
      </c>
      <c r="L1640" s="367">
        <v>185.71428571428569</v>
      </c>
      <c r="M1640" s="367">
        <v>156.45000000000002</v>
      </c>
      <c r="N1640" s="36" t="s">
        <v>3975</v>
      </c>
      <c r="O1640" s="37">
        <f>(K1640+L1640+M1640)/3</f>
        <v>172.85476190476189</v>
      </c>
      <c r="P1640" s="38">
        <f>O1640/J1640/1.44</f>
        <v>0.75023768187830686</v>
      </c>
      <c r="Q1640" s="77"/>
      <c r="R1640" s="120"/>
      <c r="S1640" s="81"/>
      <c r="T1640" s="367"/>
      <c r="U1640" s="367"/>
      <c r="V1640" s="367"/>
      <c r="W1640" s="36"/>
      <c r="X1640" s="37"/>
      <c r="Y1640" s="38"/>
      <c r="Z1640" s="645"/>
      <c r="AA1640" s="672">
        <f>P1640+Y1640</f>
        <v>0.75023768187830686</v>
      </c>
      <c r="AB1640" s="672">
        <f t="shared" si="294"/>
        <v>26.574710648148148</v>
      </c>
    </row>
    <row r="1641" spans="1:28" ht="13.15" customHeight="1" x14ac:dyDescent="0.2">
      <c r="A1641" s="265"/>
      <c r="B1641" s="405"/>
      <c r="C1641" s="448"/>
      <c r="D1641" s="266"/>
      <c r="E1641" s="266"/>
      <c r="F1641" s="182"/>
      <c r="G1641" s="24"/>
      <c r="H1641" s="241">
        <v>237</v>
      </c>
      <c r="I1641" s="22" t="s">
        <v>2248</v>
      </c>
      <c r="J1641" s="24">
        <v>160</v>
      </c>
      <c r="K1641" s="371">
        <v>9.4500000000000011</v>
      </c>
      <c r="L1641" s="371">
        <v>10.476190476190476</v>
      </c>
      <c r="M1641" s="371">
        <v>12.600000000000001</v>
      </c>
      <c r="N1641" s="21"/>
      <c r="O1641" s="25">
        <f t="shared" ref="O1641:O1646" si="299">(K1641+L1641+M1641)/3</f>
        <v>10.842063492063494</v>
      </c>
      <c r="P1641" s="26">
        <f t="shared" ref="P1641:P1646" si="300">O1641/J1641/1.44</f>
        <v>4.7057567239858919E-2</v>
      </c>
      <c r="Q1641" s="26"/>
      <c r="R1641" s="28"/>
      <c r="S1641" s="30"/>
      <c r="T1641" s="371"/>
      <c r="U1641" s="371"/>
      <c r="V1641" s="371"/>
      <c r="W1641" s="21"/>
      <c r="X1641" s="25"/>
      <c r="Y1641" s="26"/>
      <c r="Z1641" s="428"/>
      <c r="AA1641" s="673"/>
      <c r="AB1641" s="672"/>
    </row>
    <row r="1642" spans="1:28" ht="13.15" customHeight="1" x14ac:dyDescent="0.2">
      <c r="A1642" s="265"/>
      <c r="B1642" s="405"/>
      <c r="C1642" s="448"/>
      <c r="D1642" s="266"/>
      <c r="E1642" s="266"/>
      <c r="F1642" s="182"/>
      <c r="G1642" s="24"/>
      <c r="H1642" s="241">
        <v>237</v>
      </c>
      <c r="I1642" s="22" t="s">
        <v>52</v>
      </c>
      <c r="J1642" s="24">
        <v>160</v>
      </c>
      <c r="K1642" s="371">
        <v>35.700000000000003</v>
      </c>
      <c r="L1642" s="371">
        <v>21.904761904761905</v>
      </c>
      <c r="M1642" s="371">
        <v>56.7</v>
      </c>
      <c r="N1642" s="21"/>
      <c r="O1642" s="25">
        <f t="shared" si="299"/>
        <v>38.101587301587301</v>
      </c>
      <c r="P1642" s="26">
        <f t="shared" si="300"/>
        <v>0.16537147266313934</v>
      </c>
      <c r="Q1642" s="26"/>
      <c r="R1642" s="28"/>
      <c r="S1642" s="30"/>
      <c r="T1642" s="371"/>
      <c r="U1642" s="371"/>
      <c r="V1642" s="371"/>
      <c r="W1642" s="21"/>
      <c r="X1642" s="25"/>
      <c r="Y1642" s="26"/>
      <c r="Z1642" s="428"/>
      <c r="AA1642" s="673"/>
      <c r="AB1642" s="672"/>
    </row>
    <row r="1643" spans="1:28" ht="13.15" customHeight="1" x14ac:dyDescent="0.2">
      <c r="A1643" s="265"/>
      <c r="B1643" s="405"/>
      <c r="C1643" s="448"/>
      <c r="D1643" s="266"/>
      <c r="E1643" s="266"/>
      <c r="F1643" s="182"/>
      <c r="G1643" s="24"/>
      <c r="H1643" s="241">
        <v>237</v>
      </c>
      <c r="I1643" s="23" t="s">
        <v>2249</v>
      </c>
      <c r="J1643" s="24">
        <v>160</v>
      </c>
      <c r="K1643" s="371">
        <v>64.05</v>
      </c>
      <c r="L1643" s="371">
        <v>49.523809523809518</v>
      </c>
      <c r="M1643" s="371">
        <v>45.15</v>
      </c>
      <c r="N1643" s="21"/>
      <c r="O1643" s="25">
        <f t="shared" si="299"/>
        <v>52.907936507936505</v>
      </c>
      <c r="P1643" s="26">
        <f t="shared" si="300"/>
        <v>0.22963514109347444</v>
      </c>
      <c r="Q1643" s="26"/>
      <c r="R1643" s="28"/>
      <c r="S1643" s="30"/>
      <c r="T1643" s="371"/>
      <c r="U1643" s="371"/>
      <c r="V1643" s="371"/>
      <c r="W1643" s="21"/>
      <c r="X1643" s="25"/>
      <c r="Y1643" s="26"/>
      <c r="Z1643" s="428"/>
      <c r="AA1643" s="673"/>
      <c r="AB1643" s="672"/>
    </row>
    <row r="1644" spans="1:28" ht="13.15" customHeight="1" x14ac:dyDescent="0.2">
      <c r="A1644" s="265"/>
      <c r="B1644" s="405"/>
      <c r="C1644" s="448"/>
      <c r="D1644" s="266"/>
      <c r="E1644" s="266"/>
      <c r="F1644" s="182"/>
      <c r="G1644" s="24"/>
      <c r="H1644" s="241">
        <v>237</v>
      </c>
      <c r="I1644" s="22" t="s">
        <v>2250</v>
      </c>
      <c r="J1644" s="24">
        <v>160</v>
      </c>
      <c r="K1644" s="371">
        <v>0</v>
      </c>
      <c r="L1644" s="371">
        <v>0</v>
      </c>
      <c r="M1644" s="371">
        <v>0</v>
      </c>
      <c r="N1644" s="21"/>
      <c r="O1644" s="25">
        <f t="shared" si="299"/>
        <v>0</v>
      </c>
      <c r="P1644" s="26">
        <f t="shared" si="300"/>
        <v>0</v>
      </c>
      <c r="Q1644" s="26"/>
      <c r="R1644" s="28"/>
      <c r="S1644" s="30"/>
      <c r="T1644" s="371"/>
      <c r="U1644" s="371"/>
      <c r="V1644" s="371"/>
      <c r="W1644" s="21"/>
      <c r="X1644" s="25"/>
      <c r="Y1644" s="26"/>
      <c r="Z1644" s="428"/>
      <c r="AA1644" s="673"/>
      <c r="AB1644" s="672"/>
    </row>
    <row r="1645" spans="1:28" ht="13.15" customHeight="1" x14ac:dyDescent="0.2">
      <c r="A1645" s="265"/>
      <c r="B1645" s="405"/>
      <c r="C1645" s="448"/>
      <c r="D1645" s="266"/>
      <c r="E1645" s="266"/>
      <c r="F1645" s="182"/>
      <c r="G1645" s="24"/>
      <c r="H1645" s="241">
        <v>237</v>
      </c>
      <c r="I1645" s="22" t="s">
        <v>84</v>
      </c>
      <c r="J1645" s="24">
        <v>160</v>
      </c>
      <c r="K1645" s="371">
        <v>0</v>
      </c>
      <c r="L1645" s="371">
        <v>0</v>
      </c>
      <c r="M1645" s="371">
        <v>0</v>
      </c>
      <c r="N1645" s="21"/>
      <c r="O1645" s="25">
        <f t="shared" si="299"/>
        <v>0</v>
      </c>
      <c r="P1645" s="26">
        <f t="shared" si="300"/>
        <v>0</v>
      </c>
      <c r="Q1645" s="26"/>
      <c r="R1645" s="28"/>
      <c r="S1645" s="30"/>
      <c r="T1645" s="371"/>
      <c r="U1645" s="371"/>
      <c r="V1645" s="371"/>
      <c r="W1645" s="21"/>
      <c r="X1645" s="25"/>
      <c r="Y1645" s="26"/>
      <c r="Z1645" s="428"/>
      <c r="AA1645" s="673"/>
      <c r="AB1645" s="672"/>
    </row>
    <row r="1646" spans="1:28" ht="13.9" customHeight="1" thickBot="1" x14ac:dyDescent="0.25">
      <c r="A1646" s="267"/>
      <c r="B1646" s="406"/>
      <c r="C1646" s="449"/>
      <c r="D1646" s="268"/>
      <c r="E1646" s="269"/>
      <c r="F1646" s="184"/>
      <c r="G1646" s="70"/>
      <c r="H1646" s="242">
        <v>237</v>
      </c>
      <c r="I1646" s="76" t="s">
        <v>2251</v>
      </c>
      <c r="J1646" s="70">
        <v>160</v>
      </c>
      <c r="K1646" s="559">
        <v>0</v>
      </c>
      <c r="L1646" s="559">
        <v>0</v>
      </c>
      <c r="M1646" s="559">
        <v>0</v>
      </c>
      <c r="N1646" s="72"/>
      <c r="O1646" s="73">
        <f t="shared" si="299"/>
        <v>0</v>
      </c>
      <c r="P1646" s="74">
        <f t="shared" si="300"/>
        <v>0</v>
      </c>
      <c r="Q1646" s="74"/>
      <c r="R1646" s="75"/>
      <c r="S1646" s="78"/>
      <c r="T1646" s="559"/>
      <c r="U1646" s="559"/>
      <c r="V1646" s="559"/>
      <c r="W1646" s="72"/>
      <c r="X1646" s="73"/>
      <c r="Y1646" s="74"/>
      <c r="Z1646" s="646"/>
      <c r="AA1646" s="673"/>
      <c r="AB1646" s="672"/>
    </row>
    <row r="1647" spans="1:28" s="7" customFormat="1" ht="13.9" customHeight="1" x14ac:dyDescent="0.2">
      <c r="A1647" s="260">
        <v>43038</v>
      </c>
      <c r="B1647" s="403">
        <v>0.42708333333333331</v>
      </c>
      <c r="C1647" s="454">
        <v>1</v>
      </c>
      <c r="D1647" s="263">
        <f>(MAX(K1647:M1647))/J1647/1.44</f>
        <v>0.1986979166666667</v>
      </c>
      <c r="E1647" s="264">
        <f>(MAX(T1647:V1647))/S1647/1.44</f>
        <v>0.40833333333333338</v>
      </c>
      <c r="F1647" s="181" t="s">
        <v>1909</v>
      </c>
      <c r="G1647" s="69" t="s">
        <v>3126</v>
      </c>
      <c r="H1647" s="240">
        <v>238</v>
      </c>
      <c r="I1647" s="35" t="s">
        <v>685</v>
      </c>
      <c r="J1647" s="34">
        <v>400</v>
      </c>
      <c r="K1647" s="367">
        <v>114.45</v>
      </c>
      <c r="L1647" s="367">
        <v>60.952380952380949</v>
      </c>
      <c r="M1647" s="367">
        <v>105</v>
      </c>
      <c r="N1647" s="36" t="s">
        <v>4138</v>
      </c>
      <c r="O1647" s="37">
        <f t="shared" ref="O1647:O1661" si="301">(K1647+L1647+M1647)/3</f>
        <v>93.467460317460322</v>
      </c>
      <c r="P1647" s="38">
        <f t="shared" ref="P1647:P1661" si="302">O1647/J1647/1.44</f>
        <v>0.16226989638447975</v>
      </c>
      <c r="Q1647" s="39" t="s">
        <v>657</v>
      </c>
      <c r="R1647" s="40" t="s">
        <v>686</v>
      </c>
      <c r="S1647" s="34">
        <v>400</v>
      </c>
      <c r="T1647" s="367">
        <v>164.76190476190476</v>
      </c>
      <c r="U1647" s="367">
        <v>235.20000000000002</v>
      </c>
      <c r="V1647" s="367">
        <v>219.45000000000002</v>
      </c>
      <c r="W1647" s="36" t="s">
        <v>4141</v>
      </c>
      <c r="X1647" s="37">
        <f t="shared" si="297"/>
        <v>206.47063492063492</v>
      </c>
      <c r="Y1647" s="38">
        <f t="shared" si="298"/>
        <v>0.35845596340388008</v>
      </c>
      <c r="Z1647" s="653" t="s">
        <v>495</v>
      </c>
      <c r="AA1647" s="671">
        <f>P1647+Y1647</f>
        <v>0.52072585978835984</v>
      </c>
      <c r="AB1647" s="671">
        <f t="shared" si="294"/>
        <v>254.97384259259255</v>
      </c>
    </row>
    <row r="1648" spans="1:28" ht="13.9" customHeight="1" x14ac:dyDescent="0.2">
      <c r="A1648" s="265"/>
      <c r="B1648" s="405"/>
      <c r="C1648" s="448"/>
      <c r="D1648" s="266"/>
      <c r="E1648" s="266"/>
      <c r="F1648" s="182"/>
      <c r="G1648" s="24"/>
      <c r="H1648" s="241">
        <v>238</v>
      </c>
      <c r="I1648" s="22" t="s">
        <v>1044</v>
      </c>
      <c r="J1648" s="34">
        <v>400</v>
      </c>
      <c r="K1648" s="371">
        <v>66.150000000000006</v>
      </c>
      <c r="L1648" s="371">
        <v>46.666666666666664</v>
      </c>
      <c r="M1648" s="371">
        <v>89.25</v>
      </c>
      <c r="N1648" s="21"/>
      <c r="O1648" s="25">
        <f t="shared" si="301"/>
        <v>67.355555555555554</v>
      </c>
      <c r="P1648" s="26">
        <f t="shared" si="302"/>
        <v>0.11693672839506174</v>
      </c>
      <c r="Q1648" s="26"/>
      <c r="R1648" s="28" t="s">
        <v>4493</v>
      </c>
      <c r="S1648" s="24">
        <v>400</v>
      </c>
      <c r="T1648" s="371">
        <v>41.904761904761905</v>
      </c>
      <c r="U1648" s="371">
        <v>32.550000000000004</v>
      </c>
      <c r="V1648" s="371">
        <v>23.1</v>
      </c>
      <c r="W1648" s="21"/>
      <c r="X1648" s="25">
        <f t="shared" ref="X1648:X1655" si="303">(T1648+U1648+V1648)/3</f>
        <v>32.518253968253966</v>
      </c>
      <c r="Y1648" s="26">
        <f t="shared" ref="Y1648:Y1655" si="304">X1648/S1648/1.44</f>
        <v>5.645530202821869E-2</v>
      </c>
      <c r="Z1648" s="428"/>
      <c r="AA1648" s="673"/>
      <c r="AB1648" s="672"/>
    </row>
    <row r="1649" spans="1:28" ht="13.9" customHeight="1" x14ac:dyDescent="0.2">
      <c r="A1649" s="265"/>
      <c r="B1649" s="405"/>
      <c r="C1649" s="448"/>
      <c r="D1649" s="266"/>
      <c r="E1649" s="266"/>
      <c r="F1649" s="182"/>
      <c r="G1649" s="24"/>
      <c r="H1649" s="241">
        <v>238</v>
      </c>
      <c r="I1649" s="22" t="s">
        <v>2031</v>
      </c>
      <c r="J1649" s="34">
        <v>400</v>
      </c>
      <c r="K1649" s="371">
        <v>9.4500000000000011</v>
      </c>
      <c r="L1649" s="371">
        <v>0</v>
      </c>
      <c r="M1649" s="371">
        <v>0</v>
      </c>
      <c r="N1649" s="21"/>
      <c r="O1649" s="25">
        <f t="shared" si="301"/>
        <v>3.1500000000000004</v>
      </c>
      <c r="P1649" s="26">
        <f t="shared" si="302"/>
        <v>5.4687500000000005E-3</v>
      </c>
      <c r="Q1649" s="26"/>
      <c r="R1649" s="28" t="s">
        <v>1947</v>
      </c>
      <c r="S1649" s="24">
        <v>400</v>
      </c>
      <c r="T1649" s="371">
        <v>25.714285714285712</v>
      </c>
      <c r="U1649" s="371">
        <v>29.400000000000002</v>
      </c>
      <c r="V1649" s="371">
        <v>30.450000000000003</v>
      </c>
      <c r="W1649" s="21"/>
      <c r="X1649" s="25">
        <f t="shared" si="303"/>
        <v>28.521428571428572</v>
      </c>
      <c r="Y1649" s="26">
        <f t="shared" si="304"/>
        <v>4.9516369047619045E-2</v>
      </c>
      <c r="Z1649" s="428"/>
      <c r="AA1649" s="673"/>
      <c r="AB1649" s="672"/>
    </row>
    <row r="1650" spans="1:28" ht="13.9" customHeight="1" x14ac:dyDescent="0.2">
      <c r="A1650" s="265"/>
      <c r="B1650" s="405"/>
      <c r="C1650" s="448"/>
      <c r="D1650" s="266"/>
      <c r="E1650" s="266"/>
      <c r="F1650" s="182"/>
      <c r="G1650" s="24"/>
      <c r="H1650" s="241">
        <v>238</v>
      </c>
      <c r="I1650" s="22" t="s">
        <v>374</v>
      </c>
      <c r="J1650" s="34">
        <v>400</v>
      </c>
      <c r="K1650" s="371">
        <v>0</v>
      </c>
      <c r="L1650" s="371">
        <v>0</v>
      </c>
      <c r="M1650" s="371">
        <v>0</v>
      </c>
      <c r="N1650" s="21"/>
      <c r="O1650" s="25">
        <f t="shared" si="301"/>
        <v>0</v>
      </c>
      <c r="P1650" s="26">
        <f t="shared" si="302"/>
        <v>0</v>
      </c>
      <c r="Q1650" s="26"/>
      <c r="R1650" s="33" t="s">
        <v>3588</v>
      </c>
      <c r="S1650" s="24">
        <v>400</v>
      </c>
      <c r="T1650" s="371">
        <v>0</v>
      </c>
      <c r="U1650" s="371">
        <v>0</v>
      </c>
      <c r="V1650" s="371">
        <v>1.05</v>
      </c>
      <c r="W1650" s="21"/>
      <c r="X1650" s="25">
        <f t="shared" si="303"/>
        <v>0.35000000000000003</v>
      </c>
      <c r="Y1650" s="26">
        <f t="shared" si="304"/>
        <v>6.0763888888888901E-4</v>
      </c>
      <c r="Z1650" s="428"/>
      <c r="AA1650" s="673"/>
      <c r="AB1650" s="672"/>
    </row>
    <row r="1651" spans="1:28" ht="13.9" customHeight="1" x14ac:dyDescent="0.2">
      <c r="A1651" s="265"/>
      <c r="B1651" s="405"/>
      <c r="C1651" s="448"/>
      <c r="D1651" s="266"/>
      <c r="E1651" s="266"/>
      <c r="F1651" s="182"/>
      <c r="G1651" s="24"/>
      <c r="H1651" s="241">
        <v>238</v>
      </c>
      <c r="I1651" s="22" t="s">
        <v>3584</v>
      </c>
      <c r="J1651" s="34">
        <v>400</v>
      </c>
      <c r="K1651" s="371">
        <v>0</v>
      </c>
      <c r="L1651" s="371">
        <v>0</v>
      </c>
      <c r="M1651" s="371">
        <v>0</v>
      </c>
      <c r="N1651" s="21"/>
      <c r="O1651" s="25">
        <f t="shared" si="301"/>
        <v>0</v>
      </c>
      <c r="P1651" s="26">
        <f t="shared" si="302"/>
        <v>0</v>
      </c>
      <c r="Q1651" s="26"/>
      <c r="R1651" s="28" t="s">
        <v>1584</v>
      </c>
      <c r="S1651" s="24">
        <v>400</v>
      </c>
      <c r="T1651" s="371">
        <v>4.7619047619047619</v>
      </c>
      <c r="U1651" s="371">
        <v>8.4</v>
      </c>
      <c r="V1651" s="371">
        <v>4.2</v>
      </c>
      <c r="W1651" s="21"/>
      <c r="X1651" s="25">
        <f t="shared" si="303"/>
        <v>5.7873015873015872</v>
      </c>
      <c r="Y1651" s="26">
        <f t="shared" si="304"/>
        <v>1.0047398589065256E-2</v>
      </c>
      <c r="Z1651" s="428"/>
      <c r="AA1651" s="673"/>
      <c r="AB1651" s="672"/>
    </row>
    <row r="1652" spans="1:28" ht="13.9" customHeight="1" x14ac:dyDescent="0.2">
      <c r="A1652" s="265"/>
      <c r="B1652" s="405"/>
      <c r="C1652" s="448"/>
      <c r="D1652" s="266"/>
      <c r="E1652" s="266"/>
      <c r="F1652" s="182"/>
      <c r="G1652" s="24"/>
      <c r="H1652" s="241">
        <v>238</v>
      </c>
      <c r="I1652" s="22" t="s">
        <v>3587</v>
      </c>
      <c r="J1652" s="34">
        <v>400</v>
      </c>
      <c r="K1652" s="371">
        <v>25.200000000000003</v>
      </c>
      <c r="L1652" s="371">
        <v>20.952380952380953</v>
      </c>
      <c r="M1652" s="371">
        <v>39.9</v>
      </c>
      <c r="N1652" s="21"/>
      <c r="O1652" s="25">
        <f t="shared" si="301"/>
        <v>28.684126984126987</v>
      </c>
      <c r="P1652" s="26">
        <f t="shared" si="302"/>
        <v>4.9798831569664914E-2</v>
      </c>
      <c r="Q1652" s="26"/>
      <c r="R1652" s="28" t="s">
        <v>3589</v>
      </c>
      <c r="S1652" s="24">
        <v>400</v>
      </c>
      <c r="T1652" s="371">
        <v>10.476190476190476</v>
      </c>
      <c r="U1652" s="371">
        <v>19.95</v>
      </c>
      <c r="V1652" s="371">
        <v>28.35</v>
      </c>
      <c r="W1652" s="21"/>
      <c r="X1652" s="25">
        <f t="shared" si="303"/>
        <v>19.592063492063492</v>
      </c>
      <c r="Y1652" s="26">
        <f t="shared" si="304"/>
        <v>3.4013999118165786E-2</v>
      </c>
      <c r="Z1652" s="428"/>
      <c r="AA1652" s="673"/>
      <c r="AB1652" s="672"/>
    </row>
    <row r="1653" spans="1:28" ht="13.9" customHeight="1" x14ac:dyDescent="0.2">
      <c r="A1653" s="265"/>
      <c r="B1653" s="405"/>
      <c r="C1653" s="448"/>
      <c r="D1653" s="266"/>
      <c r="E1653" s="266"/>
      <c r="F1653" s="182"/>
      <c r="G1653" s="24"/>
      <c r="H1653" s="241">
        <v>238</v>
      </c>
      <c r="I1653" s="22" t="s">
        <v>3585</v>
      </c>
      <c r="J1653" s="34">
        <v>400</v>
      </c>
      <c r="K1653" s="371">
        <v>3.1500000000000004</v>
      </c>
      <c r="L1653" s="371">
        <v>2.8571428571428572</v>
      </c>
      <c r="M1653" s="371">
        <v>0</v>
      </c>
      <c r="N1653" s="21"/>
      <c r="O1653" s="25">
        <f t="shared" si="301"/>
        <v>2.0023809523809528</v>
      </c>
      <c r="P1653" s="26">
        <f t="shared" si="302"/>
        <v>3.4763558201058209E-3</v>
      </c>
      <c r="Q1653" s="26"/>
      <c r="R1653" s="28" t="s">
        <v>3585</v>
      </c>
      <c r="S1653" s="24">
        <v>400</v>
      </c>
      <c r="T1653" s="371">
        <v>1.9047619047619047</v>
      </c>
      <c r="U1653" s="371">
        <v>6.3000000000000007</v>
      </c>
      <c r="V1653" s="371">
        <v>6.3000000000000007</v>
      </c>
      <c r="W1653" s="21"/>
      <c r="X1653" s="25">
        <f>(T1653+U1653+V1653)/3</f>
        <v>4.8349206349206355</v>
      </c>
      <c r="Y1653" s="26">
        <f>X1653/S1653/1.44</f>
        <v>8.3939594356261041E-3</v>
      </c>
      <c r="Z1653" s="428"/>
      <c r="AA1653" s="673"/>
      <c r="AB1653" s="672"/>
    </row>
    <row r="1654" spans="1:28" ht="13.9" customHeight="1" x14ac:dyDescent="0.2">
      <c r="A1654" s="265"/>
      <c r="B1654" s="405"/>
      <c r="C1654" s="448"/>
      <c r="D1654" s="266"/>
      <c r="E1654" s="266"/>
      <c r="F1654" s="182"/>
      <c r="G1654" s="24"/>
      <c r="H1654" s="241">
        <v>238</v>
      </c>
      <c r="I1654" s="22" t="s">
        <v>1162</v>
      </c>
      <c r="J1654" s="34">
        <v>400</v>
      </c>
      <c r="K1654" s="371">
        <v>0</v>
      </c>
      <c r="L1654" s="371">
        <v>0</v>
      </c>
      <c r="M1654" s="371">
        <v>0</v>
      </c>
      <c r="N1654" s="21"/>
      <c r="O1654" s="25">
        <f t="shared" si="301"/>
        <v>0</v>
      </c>
      <c r="P1654" s="26">
        <f t="shared" si="302"/>
        <v>0</v>
      </c>
      <c r="Q1654" s="26"/>
      <c r="R1654" s="28" t="s">
        <v>3590</v>
      </c>
      <c r="S1654" s="24">
        <v>400</v>
      </c>
      <c r="T1654" s="371">
        <v>43.80952380952381</v>
      </c>
      <c r="U1654" s="371">
        <v>63</v>
      </c>
      <c r="V1654" s="371">
        <v>64.05</v>
      </c>
      <c r="W1654" s="21"/>
      <c r="X1654" s="25">
        <f t="shared" si="303"/>
        <v>56.953174603174602</v>
      </c>
      <c r="Y1654" s="26">
        <f t="shared" si="304"/>
        <v>9.8877039241622583E-2</v>
      </c>
      <c r="Z1654" s="428"/>
      <c r="AA1654" s="673"/>
      <c r="AB1654" s="672"/>
    </row>
    <row r="1655" spans="1:28" ht="13.9" customHeight="1" thickBot="1" x14ac:dyDescent="0.25">
      <c r="A1655" s="267"/>
      <c r="B1655" s="406"/>
      <c r="C1655" s="449"/>
      <c r="D1655" s="268"/>
      <c r="E1655" s="269"/>
      <c r="F1655" s="184"/>
      <c r="G1655" s="70"/>
      <c r="H1655" s="242">
        <v>238</v>
      </c>
      <c r="I1655" s="76" t="s">
        <v>3586</v>
      </c>
      <c r="J1655" s="70">
        <v>400</v>
      </c>
      <c r="K1655" s="559">
        <v>1.05</v>
      </c>
      <c r="L1655" s="559">
        <v>12.38095238095238</v>
      </c>
      <c r="M1655" s="559">
        <v>0</v>
      </c>
      <c r="N1655" s="72"/>
      <c r="O1655" s="73">
        <f t="shared" si="301"/>
        <v>4.4769841269841271</v>
      </c>
      <c r="P1655" s="74">
        <f t="shared" si="302"/>
        <v>7.7725418871252214E-3</v>
      </c>
      <c r="Q1655" s="74"/>
      <c r="R1655" s="75" t="s">
        <v>3591</v>
      </c>
      <c r="S1655" s="70">
        <v>400</v>
      </c>
      <c r="T1655" s="559">
        <v>51.428571428571423</v>
      </c>
      <c r="U1655" s="559">
        <v>30.450000000000003</v>
      </c>
      <c r="V1655" s="559">
        <v>42</v>
      </c>
      <c r="W1655" s="72"/>
      <c r="X1655" s="73">
        <f t="shared" si="303"/>
        <v>41.292857142857144</v>
      </c>
      <c r="Y1655" s="74">
        <f t="shared" si="304"/>
        <v>7.168898809523809E-2</v>
      </c>
      <c r="Z1655" s="646"/>
      <c r="AA1655" s="676"/>
      <c r="AB1655" s="674"/>
    </row>
    <row r="1656" spans="1:28" s="7" customFormat="1" ht="13.9" customHeight="1" x14ac:dyDescent="0.2">
      <c r="A1656" s="260">
        <v>43025</v>
      </c>
      <c r="B1656" s="403">
        <v>0.81458333333333333</v>
      </c>
      <c r="C1656" s="454">
        <v>2</v>
      </c>
      <c r="D1656" s="263">
        <f>(MAX(K1656:M1656))/J1656/1.44</f>
        <v>0.20667989417989419</v>
      </c>
      <c r="E1656" s="264"/>
      <c r="F1656" s="181" t="s">
        <v>569</v>
      </c>
      <c r="G1656" s="69" t="s">
        <v>3136</v>
      </c>
      <c r="H1656" s="240">
        <v>239</v>
      </c>
      <c r="I1656" s="35" t="s">
        <v>685</v>
      </c>
      <c r="J1656" s="34">
        <v>160</v>
      </c>
      <c r="K1656" s="367">
        <v>23.1</v>
      </c>
      <c r="L1656" s="367">
        <v>47.61904761904762</v>
      </c>
      <c r="M1656" s="367">
        <v>14.700000000000001</v>
      </c>
      <c r="N1656" s="36" t="s">
        <v>3864</v>
      </c>
      <c r="O1656" s="37">
        <f t="shared" si="301"/>
        <v>28.473015873015871</v>
      </c>
      <c r="P1656" s="38">
        <f t="shared" si="302"/>
        <v>0.12358079805996473</v>
      </c>
      <c r="Q1656" s="77"/>
      <c r="R1656" s="130"/>
      <c r="S1656" s="34"/>
      <c r="T1656" s="367"/>
      <c r="U1656" s="367"/>
      <c r="V1656" s="367"/>
      <c r="W1656" s="36"/>
      <c r="X1656" s="37"/>
      <c r="Y1656" s="38"/>
      <c r="Z1656" s="645"/>
      <c r="AA1656" s="672">
        <f>P1656+Y1656</f>
        <v>0.12358079805996473</v>
      </c>
      <c r="AB1656" s="672">
        <f t="shared" si="294"/>
        <v>93.251003086419757</v>
      </c>
    </row>
    <row r="1657" spans="1:28" ht="13.9" customHeight="1" x14ac:dyDescent="0.2">
      <c r="A1657" s="265"/>
      <c r="B1657" s="405"/>
      <c r="C1657" s="448"/>
      <c r="D1657" s="266"/>
      <c r="E1657" s="266"/>
      <c r="F1657" s="182"/>
      <c r="G1657" s="24"/>
      <c r="H1657" s="241">
        <v>239</v>
      </c>
      <c r="I1657" s="22" t="s">
        <v>3611</v>
      </c>
      <c r="J1657" s="24">
        <v>160</v>
      </c>
      <c r="K1657" s="371">
        <v>4.2</v>
      </c>
      <c r="L1657" s="371">
        <v>11.428571428571429</v>
      </c>
      <c r="M1657" s="371">
        <v>5.25</v>
      </c>
      <c r="N1657" s="21"/>
      <c r="O1657" s="25">
        <f t="shared" si="301"/>
        <v>6.9595238095238097</v>
      </c>
      <c r="P1657" s="26">
        <f t="shared" si="302"/>
        <v>3.0206266534391537E-2</v>
      </c>
      <c r="Q1657" s="26"/>
      <c r="R1657" s="28"/>
      <c r="S1657" s="30"/>
      <c r="T1657" s="371"/>
      <c r="U1657" s="371"/>
      <c r="V1657" s="371"/>
      <c r="W1657" s="21"/>
      <c r="X1657" s="25"/>
      <c r="Y1657" s="26"/>
      <c r="Z1657" s="428"/>
      <c r="AA1657" s="673"/>
      <c r="AB1657" s="672"/>
    </row>
    <row r="1658" spans="1:28" ht="13.9" customHeight="1" x14ac:dyDescent="0.2">
      <c r="A1658" s="265"/>
      <c r="B1658" s="405"/>
      <c r="C1658" s="448"/>
      <c r="D1658" s="266"/>
      <c r="E1658" s="266"/>
      <c r="F1658" s="182"/>
      <c r="G1658" s="24"/>
      <c r="H1658" s="241">
        <v>239</v>
      </c>
      <c r="I1658" s="22" t="s">
        <v>63</v>
      </c>
      <c r="J1658" s="24">
        <v>160</v>
      </c>
      <c r="K1658" s="371">
        <v>1.05</v>
      </c>
      <c r="L1658" s="371">
        <v>2.8571428571428572</v>
      </c>
      <c r="M1658" s="371">
        <v>0</v>
      </c>
      <c r="N1658" s="21"/>
      <c r="O1658" s="25">
        <f t="shared" si="301"/>
        <v>1.3023809523809524</v>
      </c>
      <c r="P1658" s="26">
        <f t="shared" si="302"/>
        <v>5.6526951058201063E-3</v>
      </c>
      <c r="Q1658" s="26"/>
      <c r="R1658" s="28"/>
      <c r="S1658" s="30"/>
      <c r="T1658" s="371"/>
      <c r="U1658" s="371"/>
      <c r="V1658" s="371"/>
      <c r="W1658" s="21"/>
      <c r="X1658" s="25"/>
      <c r="Y1658" s="26"/>
      <c r="Z1658" s="428"/>
      <c r="AA1658" s="673"/>
      <c r="AB1658" s="672"/>
    </row>
    <row r="1659" spans="1:28" ht="13.9" customHeight="1" x14ac:dyDescent="0.2">
      <c r="A1659" s="265"/>
      <c r="B1659" s="405"/>
      <c r="C1659" s="448"/>
      <c r="D1659" s="266"/>
      <c r="E1659" s="266"/>
      <c r="F1659" s="186"/>
      <c r="G1659" s="121"/>
      <c r="H1659" s="241">
        <v>239</v>
      </c>
      <c r="I1659" s="128" t="s">
        <v>2198</v>
      </c>
      <c r="J1659" s="24">
        <v>160</v>
      </c>
      <c r="K1659" s="548">
        <v>1.05</v>
      </c>
      <c r="L1659" s="548">
        <v>5.7142857142857144</v>
      </c>
      <c r="M1659" s="548">
        <v>2.1</v>
      </c>
      <c r="N1659" s="123"/>
      <c r="O1659" s="25">
        <f t="shared" si="301"/>
        <v>2.9547619047619045</v>
      </c>
      <c r="P1659" s="26">
        <f t="shared" si="302"/>
        <v>1.2824487433862433E-2</v>
      </c>
      <c r="Q1659" s="125"/>
      <c r="R1659" s="126"/>
      <c r="S1659" s="127"/>
      <c r="T1659" s="548"/>
      <c r="U1659" s="548"/>
      <c r="V1659" s="548"/>
      <c r="W1659" s="123"/>
      <c r="X1659" s="124"/>
      <c r="Y1659" s="125"/>
      <c r="Z1659" s="634"/>
      <c r="AA1659" s="673"/>
      <c r="AB1659" s="672"/>
    </row>
    <row r="1660" spans="1:28" ht="13.9" customHeight="1" thickBot="1" x14ac:dyDescent="0.25">
      <c r="A1660" s="267"/>
      <c r="B1660" s="406"/>
      <c r="C1660" s="449"/>
      <c r="D1660" s="268"/>
      <c r="E1660" s="269"/>
      <c r="F1660" s="184"/>
      <c r="G1660" s="70"/>
      <c r="H1660" s="242">
        <v>239</v>
      </c>
      <c r="I1660" s="76" t="s">
        <v>2199</v>
      </c>
      <c r="J1660" s="70">
        <v>160</v>
      </c>
      <c r="K1660" s="559">
        <v>16.8</v>
      </c>
      <c r="L1660" s="559">
        <v>28.571428571428569</v>
      </c>
      <c r="M1660" s="559">
        <v>10.5</v>
      </c>
      <c r="N1660" s="72"/>
      <c r="O1660" s="73">
        <f t="shared" si="301"/>
        <v>18.623809523809523</v>
      </c>
      <c r="P1660" s="74">
        <f t="shared" si="302"/>
        <v>8.0832506613756613E-2</v>
      </c>
      <c r="Q1660" s="74"/>
      <c r="R1660" s="75"/>
      <c r="S1660" s="78"/>
      <c r="T1660" s="559"/>
      <c r="U1660" s="559"/>
      <c r="V1660" s="559"/>
      <c r="W1660" s="72"/>
      <c r="X1660" s="73"/>
      <c r="Y1660" s="74"/>
      <c r="Z1660" s="646"/>
      <c r="AA1660" s="673"/>
      <c r="AB1660" s="672"/>
    </row>
    <row r="1661" spans="1:28" s="7" customFormat="1" ht="13.9" customHeight="1" x14ac:dyDescent="0.2">
      <c r="A1661" s="260">
        <v>43030</v>
      </c>
      <c r="B1661" s="403">
        <v>0.82291666666666663</v>
      </c>
      <c r="C1661" s="454">
        <v>0</v>
      </c>
      <c r="D1661" s="263">
        <f>(MAX(K1661:M1661))/J1661/1.44</f>
        <v>0.25375000000000003</v>
      </c>
      <c r="E1661" s="264"/>
      <c r="F1661" s="181" t="s">
        <v>569</v>
      </c>
      <c r="G1661" s="69" t="s">
        <v>3126</v>
      </c>
      <c r="H1661" s="240">
        <v>240</v>
      </c>
      <c r="I1661" s="35" t="s">
        <v>685</v>
      </c>
      <c r="J1661" s="34">
        <v>250</v>
      </c>
      <c r="K1661" s="367">
        <v>91.350000000000009</v>
      </c>
      <c r="L1661" s="367">
        <v>79.047619047619051</v>
      </c>
      <c r="M1661" s="367">
        <v>85.05</v>
      </c>
      <c r="N1661" s="36" t="s">
        <v>3976</v>
      </c>
      <c r="O1661" s="117">
        <f t="shared" si="301"/>
        <v>85.149206349206352</v>
      </c>
      <c r="P1661" s="118">
        <f t="shared" si="302"/>
        <v>0.23652557319223988</v>
      </c>
      <c r="Q1661" s="77"/>
      <c r="R1661" s="40"/>
      <c r="S1661" s="81"/>
      <c r="T1661" s="367"/>
      <c r="U1661" s="367"/>
      <c r="V1661" s="367"/>
      <c r="W1661" s="36"/>
      <c r="X1661" s="37"/>
      <c r="Y1661" s="38"/>
      <c r="Z1661" s="645"/>
      <c r="AA1661" s="671">
        <f>P1661+Y1661</f>
        <v>0.23652557319223988</v>
      </c>
      <c r="AB1661" s="671">
        <f t="shared" si="294"/>
        <v>126.92762345679012</v>
      </c>
    </row>
    <row r="1662" spans="1:28" ht="13.9" customHeight="1" x14ac:dyDescent="0.2">
      <c r="A1662" s="265"/>
      <c r="B1662" s="405"/>
      <c r="C1662" s="448"/>
      <c r="D1662" s="266"/>
      <c r="E1662" s="266"/>
      <c r="F1662" s="182"/>
      <c r="G1662" s="24"/>
      <c r="H1662" s="241">
        <v>240</v>
      </c>
      <c r="I1662" s="22" t="s">
        <v>3977</v>
      </c>
      <c r="J1662" s="24">
        <v>250</v>
      </c>
      <c r="K1662" s="371">
        <v>40.950000000000003</v>
      </c>
      <c r="L1662" s="371">
        <v>29.523809523809522</v>
      </c>
      <c r="M1662" s="371">
        <v>27.3</v>
      </c>
      <c r="N1662" s="21"/>
      <c r="O1662" s="25">
        <f t="shared" ref="O1662:O1668" si="305">(K1662+L1662+M1662)/3</f>
        <v>32.591269841269842</v>
      </c>
      <c r="P1662" s="26">
        <f t="shared" ref="P1662:P1668" si="306">O1662/J1662/1.44</f>
        <v>9.0531305114638458E-2</v>
      </c>
      <c r="Q1662" s="26"/>
      <c r="R1662" s="28"/>
      <c r="S1662" s="30"/>
      <c r="T1662" s="371"/>
      <c r="U1662" s="371"/>
      <c r="V1662" s="371"/>
      <c r="W1662" s="21"/>
      <c r="X1662" s="25"/>
      <c r="Y1662" s="26"/>
      <c r="Z1662" s="428"/>
      <c r="AA1662" s="673"/>
      <c r="AB1662" s="672"/>
    </row>
    <row r="1663" spans="1:28" ht="13.9" customHeight="1" x14ac:dyDescent="0.2">
      <c r="A1663" s="265"/>
      <c r="B1663" s="405"/>
      <c r="C1663" s="448"/>
      <c r="D1663" s="266"/>
      <c r="E1663" s="266"/>
      <c r="F1663" s="182"/>
      <c r="G1663" s="24"/>
      <c r="H1663" s="241">
        <v>240</v>
      </c>
      <c r="I1663" s="23" t="s">
        <v>2065</v>
      </c>
      <c r="J1663" s="24">
        <v>250</v>
      </c>
      <c r="K1663" s="371">
        <v>6.3000000000000007</v>
      </c>
      <c r="L1663" s="371">
        <v>6.6666666666666661</v>
      </c>
      <c r="M1663" s="371">
        <v>12.600000000000001</v>
      </c>
      <c r="N1663" s="21"/>
      <c r="O1663" s="25">
        <f t="shared" si="305"/>
        <v>8.5222222222222239</v>
      </c>
      <c r="P1663" s="26">
        <f t="shared" si="306"/>
        <v>2.3672839506172848E-2</v>
      </c>
      <c r="Q1663" s="26"/>
      <c r="R1663" s="28"/>
      <c r="S1663" s="30"/>
      <c r="T1663" s="371"/>
      <c r="U1663" s="371"/>
      <c r="V1663" s="371"/>
      <c r="W1663" s="21"/>
      <c r="X1663" s="25"/>
      <c r="Y1663" s="26"/>
      <c r="Z1663" s="428"/>
      <c r="AA1663" s="673"/>
      <c r="AB1663" s="672"/>
    </row>
    <row r="1664" spans="1:28" ht="13.9" customHeight="1" x14ac:dyDescent="0.2">
      <c r="A1664" s="265"/>
      <c r="B1664" s="405"/>
      <c r="C1664" s="448"/>
      <c r="D1664" s="266"/>
      <c r="E1664" s="266"/>
      <c r="F1664" s="182"/>
      <c r="G1664" s="24"/>
      <c r="H1664" s="241">
        <v>240</v>
      </c>
      <c r="I1664" s="22" t="s">
        <v>1211</v>
      </c>
      <c r="J1664" s="24">
        <v>250</v>
      </c>
      <c r="K1664" s="371">
        <v>0</v>
      </c>
      <c r="L1664" s="371">
        <v>0</v>
      </c>
      <c r="M1664" s="371">
        <v>0</v>
      </c>
      <c r="N1664" s="21"/>
      <c r="O1664" s="25">
        <f t="shared" si="305"/>
        <v>0</v>
      </c>
      <c r="P1664" s="26">
        <f t="shared" si="306"/>
        <v>0</v>
      </c>
      <c r="Q1664" s="26"/>
      <c r="R1664" s="28"/>
      <c r="S1664" s="30"/>
      <c r="T1664" s="371"/>
      <c r="U1664" s="371"/>
      <c r="V1664" s="371"/>
      <c r="W1664" s="21"/>
      <c r="X1664" s="25"/>
      <c r="Y1664" s="26"/>
      <c r="Z1664" s="428"/>
      <c r="AA1664" s="673"/>
      <c r="AB1664" s="672"/>
    </row>
    <row r="1665" spans="1:28" ht="13.9" customHeight="1" x14ac:dyDescent="0.2">
      <c r="A1665" s="265"/>
      <c r="B1665" s="405"/>
      <c r="C1665" s="448"/>
      <c r="D1665" s="266"/>
      <c r="E1665" s="266"/>
      <c r="F1665" s="182"/>
      <c r="G1665" s="24"/>
      <c r="H1665" s="241">
        <v>240</v>
      </c>
      <c r="I1665" s="22" t="s">
        <v>1212</v>
      </c>
      <c r="J1665" s="24">
        <v>250</v>
      </c>
      <c r="K1665" s="371">
        <v>7.3500000000000005</v>
      </c>
      <c r="L1665" s="371">
        <v>9.5238095238095237</v>
      </c>
      <c r="M1665" s="371">
        <v>11.55</v>
      </c>
      <c r="N1665" s="21"/>
      <c r="O1665" s="25">
        <f t="shared" si="305"/>
        <v>9.4746031746031747</v>
      </c>
      <c r="P1665" s="26">
        <f t="shared" si="306"/>
        <v>2.631834215167549E-2</v>
      </c>
      <c r="Q1665" s="26"/>
      <c r="R1665" s="28"/>
      <c r="S1665" s="30"/>
      <c r="T1665" s="371"/>
      <c r="U1665" s="371"/>
      <c r="V1665" s="371"/>
      <c r="W1665" s="21"/>
      <c r="X1665" s="25"/>
      <c r="Y1665" s="26"/>
      <c r="Z1665" s="428"/>
      <c r="AA1665" s="673"/>
      <c r="AB1665" s="672"/>
    </row>
    <row r="1666" spans="1:28" ht="13.9" customHeight="1" x14ac:dyDescent="0.2">
      <c r="A1666" s="265"/>
      <c r="B1666" s="405"/>
      <c r="C1666" s="448"/>
      <c r="D1666" s="266"/>
      <c r="E1666" s="266"/>
      <c r="F1666" s="182"/>
      <c r="G1666" s="24"/>
      <c r="H1666" s="241">
        <v>240</v>
      </c>
      <c r="I1666" s="23" t="s">
        <v>1213</v>
      </c>
      <c r="J1666" s="24">
        <v>250</v>
      </c>
      <c r="K1666" s="371">
        <v>29.400000000000002</v>
      </c>
      <c r="L1666" s="371">
        <v>19.047619047619047</v>
      </c>
      <c r="M1666" s="371">
        <v>19.95</v>
      </c>
      <c r="N1666" s="21"/>
      <c r="O1666" s="25">
        <f t="shared" si="305"/>
        <v>22.799206349206347</v>
      </c>
      <c r="P1666" s="26">
        <f t="shared" si="306"/>
        <v>6.3331128747795409E-2</v>
      </c>
      <c r="Q1666" s="26"/>
      <c r="R1666" s="28"/>
      <c r="S1666" s="30"/>
      <c r="T1666" s="371"/>
      <c r="U1666" s="371"/>
      <c r="V1666" s="371"/>
      <c r="W1666" s="21"/>
      <c r="X1666" s="25"/>
      <c r="Y1666" s="26"/>
      <c r="Z1666" s="428"/>
      <c r="AA1666" s="673"/>
      <c r="AB1666" s="672"/>
    </row>
    <row r="1667" spans="1:28" ht="13.9" customHeight="1" x14ac:dyDescent="0.2">
      <c r="A1667" s="265"/>
      <c r="B1667" s="405"/>
      <c r="C1667" s="448"/>
      <c r="D1667" s="266"/>
      <c r="E1667" s="266"/>
      <c r="F1667" s="186"/>
      <c r="G1667" s="121"/>
      <c r="H1667" s="241">
        <v>240</v>
      </c>
      <c r="I1667" s="128" t="s">
        <v>200</v>
      </c>
      <c r="J1667" s="24">
        <v>250</v>
      </c>
      <c r="K1667" s="548">
        <v>0</v>
      </c>
      <c r="L1667" s="548">
        <v>0</v>
      </c>
      <c r="M1667" s="548">
        <v>0</v>
      </c>
      <c r="N1667" s="123"/>
      <c r="O1667" s="124">
        <f t="shared" si="305"/>
        <v>0</v>
      </c>
      <c r="P1667" s="125">
        <f t="shared" si="306"/>
        <v>0</v>
      </c>
      <c r="Q1667" s="125"/>
      <c r="R1667" s="126"/>
      <c r="S1667" s="127"/>
      <c r="T1667" s="548"/>
      <c r="U1667" s="548"/>
      <c r="V1667" s="548"/>
      <c r="W1667" s="123"/>
      <c r="X1667" s="124"/>
      <c r="Y1667" s="125"/>
      <c r="Z1667" s="634"/>
      <c r="AA1667" s="673"/>
      <c r="AB1667" s="672"/>
    </row>
    <row r="1668" spans="1:28" ht="13.9" customHeight="1" thickBot="1" x14ac:dyDescent="0.25">
      <c r="A1668" s="267"/>
      <c r="B1668" s="406"/>
      <c r="C1668" s="449"/>
      <c r="D1668" s="268"/>
      <c r="E1668" s="269"/>
      <c r="F1668" s="184"/>
      <c r="G1668" s="70"/>
      <c r="H1668" s="242">
        <v>240</v>
      </c>
      <c r="I1668" s="76" t="s">
        <v>2281</v>
      </c>
      <c r="J1668" s="70">
        <v>250</v>
      </c>
      <c r="K1668" s="559">
        <v>24.150000000000002</v>
      </c>
      <c r="L1668" s="559">
        <v>3.8095238095238093</v>
      </c>
      <c r="M1668" s="559">
        <v>6.3000000000000007</v>
      </c>
      <c r="N1668" s="72"/>
      <c r="O1668" s="73">
        <f t="shared" si="305"/>
        <v>11.419841269841271</v>
      </c>
      <c r="P1668" s="74">
        <f t="shared" si="306"/>
        <v>3.1721781305114639E-2</v>
      </c>
      <c r="Q1668" s="74"/>
      <c r="R1668" s="75"/>
      <c r="S1668" s="78"/>
      <c r="T1668" s="559"/>
      <c r="U1668" s="559"/>
      <c r="V1668" s="559"/>
      <c r="W1668" s="72"/>
      <c r="X1668" s="73"/>
      <c r="Y1668" s="74"/>
      <c r="Z1668" s="646"/>
      <c r="AA1668" s="676"/>
      <c r="AB1668" s="674"/>
    </row>
    <row r="1669" spans="1:28" s="7" customFormat="1" ht="13.9" customHeight="1" x14ac:dyDescent="0.2">
      <c r="A1669" s="270">
        <v>43038</v>
      </c>
      <c r="B1669" s="407">
        <v>0.47916666666666669</v>
      </c>
      <c r="C1669" s="450">
        <v>1</v>
      </c>
      <c r="D1669" s="263">
        <f>(MAX(K1669:M1669))/J1669/1.44</f>
        <v>0.29761904761904762</v>
      </c>
      <c r="E1669" s="264"/>
      <c r="F1669" s="181" t="s">
        <v>569</v>
      </c>
      <c r="G1669" s="69" t="s">
        <v>3136</v>
      </c>
      <c r="H1669" s="240">
        <v>241</v>
      </c>
      <c r="I1669" s="35" t="s">
        <v>685</v>
      </c>
      <c r="J1669" s="34">
        <v>160</v>
      </c>
      <c r="K1669" s="367">
        <v>49.35</v>
      </c>
      <c r="L1669" s="367">
        <v>68.571428571428569</v>
      </c>
      <c r="M1669" s="367">
        <v>63</v>
      </c>
      <c r="N1669" s="36"/>
      <c r="O1669" s="117">
        <f>(K1669+L1669+M1669)/3</f>
        <v>60.307142857142857</v>
      </c>
      <c r="P1669" s="118">
        <f>O1669/J1669/1.44</f>
        <v>0.26174975198412698</v>
      </c>
      <c r="Q1669" s="77"/>
      <c r="R1669" s="40"/>
      <c r="S1669" s="81"/>
      <c r="T1669" s="367"/>
      <c r="U1669" s="367"/>
      <c r="V1669" s="367"/>
      <c r="W1669" s="36"/>
      <c r="X1669" s="37"/>
      <c r="Y1669" s="38"/>
      <c r="Z1669" s="645"/>
      <c r="AA1669" s="672">
        <f>P1669+Y1669</f>
        <v>0.26174975198412698</v>
      </c>
      <c r="AB1669" s="672">
        <f t="shared" si="294"/>
        <v>78.549826388888889</v>
      </c>
    </row>
    <row r="1670" spans="1:28" ht="13.15" customHeight="1" x14ac:dyDescent="0.2">
      <c r="A1670" s="265"/>
      <c r="B1670" s="405"/>
      <c r="C1670" s="448"/>
      <c r="D1670" s="266"/>
      <c r="E1670" s="266"/>
      <c r="F1670" s="182"/>
      <c r="G1670" s="24"/>
      <c r="H1670" s="241">
        <v>241</v>
      </c>
      <c r="I1670" s="22" t="s">
        <v>3276</v>
      </c>
      <c r="J1670" s="24">
        <v>160</v>
      </c>
      <c r="K1670" s="371">
        <v>0</v>
      </c>
      <c r="L1670" s="371">
        <v>0</v>
      </c>
      <c r="M1670" s="371">
        <v>0</v>
      </c>
      <c r="N1670" s="21"/>
      <c r="O1670" s="37">
        <f>(K1670+L1670+M1670)/3</f>
        <v>0</v>
      </c>
      <c r="P1670" s="38">
        <f>O1670/J1670/1.44</f>
        <v>0</v>
      </c>
      <c r="Q1670" s="26"/>
      <c r="R1670" s="28"/>
      <c r="S1670" s="30"/>
      <c r="T1670" s="371"/>
      <c r="U1670" s="371"/>
      <c r="V1670" s="371"/>
      <c r="W1670" s="21"/>
      <c r="X1670" s="25"/>
      <c r="Y1670" s="26"/>
      <c r="Z1670" s="428"/>
      <c r="AA1670" s="673"/>
      <c r="AB1670" s="672"/>
    </row>
    <row r="1671" spans="1:28" ht="13.15" customHeight="1" x14ac:dyDescent="0.2">
      <c r="A1671" s="265"/>
      <c r="B1671" s="405"/>
      <c r="C1671" s="448"/>
      <c r="D1671" s="266"/>
      <c r="E1671" s="266"/>
      <c r="F1671" s="182"/>
      <c r="G1671" s="24"/>
      <c r="H1671" s="241">
        <v>241</v>
      </c>
      <c r="I1671" s="22" t="s">
        <v>3277</v>
      </c>
      <c r="J1671" s="24">
        <v>160</v>
      </c>
      <c r="K1671" s="367">
        <v>0</v>
      </c>
      <c r="L1671" s="367">
        <v>5.7142857142857144</v>
      </c>
      <c r="M1671" s="367">
        <v>1.05</v>
      </c>
      <c r="N1671" s="21"/>
      <c r="O1671" s="25">
        <f t="shared" ref="O1671:O1678" si="307">(K1671+L1671+M1671)/3</f>
        <v>2.2547619047619047</v>
      </c>
      <c r="P1671" s="26">
        <f t="shared" ref="P1671:P1679" si="308">O1671/J1671/1.44</f>
        <v>9.7862929894179888E-3</v>
      </c>
      <c r="Q1671" s="26"/>
      <c r="R1671" s="28"/>
      <c r="S1671" s="30"/>
      <c r="T1671" s="371"/>
      <c r="U1671" s="371"/>
      <c r="V1671" s="371"/>
      <c r="W1671" s="21"/>
      <c r="X1671" s="25"/>
      <c r="Y1671" s="26"/>
      <c r="Z1671" s="428"/>
      <c r="AA1671" s="673"/>
      <c r="AB1671" s="672"/>
    </row>
    <row r="1672" spans="1:28" ht="13.15" customHeight="1" x14ac:dyDescent="0.2">
      <c r="A1672" s="265"/>
      <c r="B1672" s="405"/>
      <c r="C1672" s="448"/>
      <c r="D1672" s="266"/>
      <c r="E1672" s="266"/>
      <c r="F1672" s="182"/>
      <c r="G1672" s="24"/>
      <c r="H1672" s="241">
        <v>241</v>
      </c>
      <c r="I1672" s="46" t="s">
        <v>3278</v>
      </c>
      <c r="J1672" s="24">
        <v>160</v>
      </c>
      <c r="K1672" s="371">
        <v>1.05</v>
      </c>
      <c r="L1672" s="371">
        <v>2.8571428571428572</v>
      </c>
      <c r="M1672" s="371">
        <v>2.1</v>
      </c>
      <c r="N1672" s="21"/>
      <c r="O1672" s="25">
        <f t="shared" si="307"/>
        <v>2.0023809523809528</v>
      </c>
      <c r="P1672" s="26">
        <f t="shared" si="308"/>
        <v>8.6908895502645512E-3</v>
      </c>
      <c r="Q1672" s="26"/>
      <c r="R1672" s="28"/>
      <c r="S1672" s="30"/>
      <c r="T1672" s="371"/>
      <c r="U1672" s="371"/>
      <c r="V1672" s="371"/>
      <c r="W1672" s="21"/>
      <c r="X1672" s="25"/>
      <c r="Y1672" s="26"/>
      <c r="Z1672" s="428"/>
      <c r="AA1672" s="673"/>
      <c r="AB1672" s="672"/>
    </row>
    <row r="1673" spans="1:28" ht="13.15" customHeight="1" x14ac:dyDescent="0.2">
      <c r="A1673" s="265"/>
      <c r="B1673" s="405"/>
      <c r="C1673" s="448"/>
      <c r="D1673" s="266"/>
      <c r="E1673" s="266"/>
      <c r="F1673" s="182"/>
      <c r="G1673" s="24"/>
      <c r="H1673" s="241">
        <v>241</v>
      </c>
      <c r="I1673" s="22" t="s">
        <v>3279</v>
      </c>
      <c r="J1673" s="24">
        <v>160</v>
      </c>
      <c r="K1673" s="371">
        <v>7.3500000000000005</v>
      </c>
      <c r="L1673" s="371">
        <v>5.7142857142857144</v>
      </c>
      <c r="M1673" s="371">
        <v>18.900000000000002</v>
      </c>
      <c r="N1673" s="21"/>
      <c r="O1673" s="25">
        <f t="shared" si="307"/>
        <v>10.654761904761905</v>
      </c>
      <c r="P1673" s="26">
        <f t="shared" si="308"/>
        <v>4.6244626322751323E-2</v>
      </c>
      <c r="Q1673" s="26"/>
      <c r="R1673" s="28"/>
      <c r="S1673" s="30"/>
      <c r="T1673" s="371"/>
      <c r="U1673" s="371"/>
      <c r="V1673" s="371"/>
      <c r="W1673" s="21"/>
      <c r="X1673" s="25"/>
      <c r="Y1673" s="26"/>
      <c r="Z1673" s="428"/>
      <c r="AA1673" s="673"/>
      <c r="AB1673" s="672"/>
    </row>
    <row r="1674" spans="1:28" ht="13.15" customHeight="1" x14ac:dyDescent="0.2">
      <c r="A1674" s="265"/>
      <c r="B1674" s="405"/>
      <c r="C1674" s="448"/>
      <c r="D1674" s="266"/>
      <c r="E1674" s="266"/>
      <c r="F1674" s="182"/>
      <c r="G1674" s="24"/>
      <c r="H1674" s="241">
        <v>241</v>
      </c>
      <c r="I1674" s="22" t="s">
        <v>3281</v>
      </c>
      <c r="J1674" s="24">
        <v>160</v>
      </c>
      <c r="K1674" s="371">
        <v>0</v>
      </c>
      <c r="L1674" s="371">
        <v>0</v>
      </c>
      <c r="M1674" s="371">
        <v>0</v>
      </c>
      <c r="N1674" s="21"/>
      <c r="O1674" s="25">
        <f t="shared" si="307"/>
        <v>0</v>
      </c>
      <c r="P1674" s="26">
        <f t="shared" si="308"/>
        <v>0</v>
      </c>
      <c r="Q1674" s="26"/>
      <c r="R1674" s="28"/>
      <c r="S1674" s="30"/>
      <c r="T1674" s="371"/>
      <c r="U1674" s="371"/>
      <c r="V1674" s="371"/>
      <c r="W1674" s="21"/>
      <c r="X1674" s="25"/>
      <c r="Y1674" s="26"/>
      <c r="Z1674" s="428"/>
      <c r="AA1674" s="673"/>
      <c r="AB1674" s="672"/>
    </row>
    <row r="1675" spans="1:28" ht="13.9" customHeight="1" thickBot="1" x14ac:dyDescent="0.25">
      <c r="A1675" s="267"/>
      <c r="B1675" s="406"/>
      <c r="C1675" s="449"/>
      <c r="D1675" s="268"/>
      <c r="E1675" s="269"/>
      <c r="F1675" s="184"/>
      <c r="G1675" s="70"/>
      <c r="H1675" s="242">
        <v>241</v>
      </c>
      <c r="I1675" s="76" t="s">
        <v>3280</v>
      </c>
      <c r="J1675" s="70">
        <v>160</v>
      </c>
      <c r="K1675" s="559">
        <v>27.3</v>
      </c>
      <c r="L1675" s="559">
        <v>25.714285714285712</v>
      </c>
      <c r="M1675" s="559">
        <v>19.95</v>
      </c>
      <c r="N1675" s="72"/>
      <c r="O1675" s="73">
        <f t="shared" si="307"/>
        <v>24.321428571428569</v>
      </c>
      <c r="P1675" s="74">
        <f t="shared" si="308"/>
        <v>0.10556175595238095</v>
      </c>
      <c r="Q1675" s="74"/>
      <c r="R1675" s="75"/>
      <c r="S1675" s="78"/>
      <c r="T1675" s="559"/>
      <c r="U1675" s="559"/>
      <c r="V1675" s="559"/>
      <c r="W1675" s="72"/>
      <c r="X1675" s="73"/>
      <c r="Y1675" s="74"/>
      <c r="Z1675" s="646"/>
      <c r="AA1675" s="673"/>
      <c r="AB1675" s="672"/>
    </row>
    <row r="1676" spans="1:28" ht="13.9" customHeight="1" x14ac:dyDescent="0.2">
      <c r="A1676" s="260">
        <v>43033</v>
      </c>
      <c r="B1676" s="403">
        <v>0.67361111111111116</v>
      </c>
      <c r="C1676" s="454">
        <v>2</v>
      </c>
      <c r="D1676" s="263">
        <f>(MAX(K1676:M1676))/J1676/1.44</f>
        <v>0.1984126984126984</v>
      </c>
      <c r="E1676" s="264"/>
      <c r="F1676" s="194" t="s">
        <v>569</v>
      </c>
      <c r="G1676" s="34" t="s">
        <v>3126</v>
      </c>
      <c r="H1676" s="240">
        <v>242</v>
      </c>
      <c r="I1676" s="35" t="s">
        <v>685</v>
      </c>
      <c r="J1676" s="34">
        <v>100</v>
      </c>
      <c r="K1676" s="367">
        <v>13.65</v>
      </c>
      <c r="L1676" s="367">
        <v>28.571428571428569</v>
      </c>
      <c r="M1676" s="367">
        <v>8.4</v>
      </c>
      <c r="N1676" s="36" t="s">
        <v>3868</v>
      </c>
      <c r="O1676" s="37">
        <f t="shared" si="307"/>
        <v>16.873809523809523</v>
      </c>
      <c r="P1676" s="38">
        <f t="shared" si="308"/>
        <v>0.11717923280423281</v>
      </c>
      <c r="Q1676" s="77" t="s">
        <v>492</v>
      </c>
      <c r="R1676" s="40"/>
      <c r="S1676" s="81"/>
      <c r="T1676" s="367"/>
      <c r="U1676" s="367"/>
      <c r="V1676" s="367"/>
      <c r="W1676" s="36"/>
      <c r="X1676" s="37"/>
      <c r="Y1676" s="38"/>
      <c r="Z1676" s="645"/>
      <c r="AA1676" s="671">
        <f>P1676+Y1676</f>
        <v>0.11717923280423281</v>
      </c>
      <c r="AB1676" s="671">
        <f t="shared" ref="AB1676:AB1737" si="309">IF(AA1676 &gt;1,0,(((J1676+S1676)*0.95)-((J1676+S1676)*0.95)*AA1676)*0.7)</f>
        <v>58.707581018518518</v>
      </c>
    </row>
    <row r="1677" spans="1:28" ht="13.15" customHeight="1" x14ac:dyDescent="0.2">
      <c r="A1677" s="265"/>
      <c r="B1677" s="405"/>
      <c r="C1677" s="448"/>
      <c r="D1677" s="266"/>
      <c r="E1677" s="266"/>
      <c r="F1677" s="182"/>
      <c r="G1677" s="24"/>
      <c r="H1677" s="241">
        <v>242</v>
      </c>
      <c r="I1677" s="22" t="s">
        <v>3507</v>
      </c>
      <c r="J1677" s="34">
        <v>100</v>
      </c>
      <c r="K1677" s="371">
        <v>0</v>
      </c>
      <c r="L1677" s="371">
        <v>0</v>
      </c>
      <c r="M1677" s="371">
        <v>0</v>
      </c>
      <c r="N1677" s="21"/>
      <c r="O1677" s="25">
        <f t="shared" si="307"/>
        <v>0</v>
      </c>
      <c r="P1677" s="26">
        <f t="shared" si="308"/>
        <v>0</v>
      </c>
      <c r="Q1677" s="68"/>
      <c r="R1677" s="28"/>
      <c r="S1677" s="30"/>
      <c r="T1677" s="371"/>
      <c r="U1677" s="371"/>
      <c r="V1677" s="371"/>
      <c r="W1677" s="21"/>
      <c r="X1677" s="25"/>
      <c r="Y1677" s="26"/>
      <c r="Z1677" s="428"/>
      <c r="AA1677" s="672"/>
      <c r="AB1677" s="672"/>
    </row>
    <row r="1678" spans="1:28" ht="13.9" customHeight="1" thickBot="1" x14ac:dyDescent="0.25">
      <c r="A1678" s="267"/>
      <c r="B1678" s="406"/>
      <c r="C1678" s="449"/>
      <c r="D1678" s="268"/>
      <c r="E1678" s="269"/>
      <c r="F1678" s="184"/>
      <c r="G1678" s="70"/>
      <c r="H1678" s="242">
        <v>242</v>
      </c>
      <c r="I1678" s="76" t="s">
        <v>3508</v>
      </c>
      <c r="J1678" s="70">
        <v>100</v>
      </c>
      <c r="K1678" s="559">
        <v>0</v>
      </c>
      <c r="L1678" s="559">
        <v>0</v>
      </c>
      <c r="M1678" s="559">
        <v>0</v>
      </c>
      <c r="N1678" s="72"/>
      <c r="O1678" s="73">
        <f t="shared" si="307"/>
        <v>0</v>
      </c>
      <c r="P1678" s="74">
        <f t="shared" si="308"/>
        <v>0</v>
      </c>
      <c r="Q1678" s="103"/>
      <c r="R1678" s="75"/>
      <c r="S1678" s="78"/>
      <c r="T1678" s="559"/>
      <c r="U1678" s="559"/>
      <c r="V1678" s="559"/>
      <c r="W1678" s="72"/>
      <c r="X1678" s="73"/>
      <c r="Y1678" s="74"/>
      <c r="Z1678" s="646"/>
      <c r="AA1678" s="674"/>
      <c r="AB1678" s="674"/>
    </row>
    <row r="1679" spans="1:28" s="7" customFormat="1" ht="13.9" customHeight="1" x14ac:dyDescent="0.2">
      <c r="A1679" s="260">
        <v>43025</v>
      </c>
      <c r="B1679" s="403">
        <v>0.84722222222222221</v>
      </c>
      <c r="C1679" s="454">
        <v>2</v>
      </c>
      <c r="D1679" s="263">
        <f>(MAX(K1679:M1679))/J1679/1.44</f>
        <v>0.25520833333333337</v>
      </c>
      <c r="E1679" s="264"/>
      <c r="F1679" s="181" t="s">
        <v>569</v>
      </c>
      <c r="G1679" s="69" t="s">
        <v>3136</v>
      </c>
      <c r="H1679" s="240">
        <v>243</v>
      </c>
      <c r="I1679" s="35" t="s">
        <v>685</v>
      </c>
      <c r="J1679" s="34">
        <v>160</v>
      </c>
      <c r="K1679" s="367">
        <v>58.800000000000004</v>
      </c>
      <c r="L1679" s="367">
        <v>21.904761904761905</v>
      </c>
      <c r="M1679" s="367">
        <v>35.700000000000003</v>
      </c>
      <c r="N1679" s="36" t="s">
        <v>3865</v>
      </c>
      <c r="O1679" s="37">
        <f t="shared" ref="O1679:O1686" si="310">(K1679+L1679+M1679)/3</f>
        <v>38.801587301587304</v>
      </c>
      <c r="P1679" s="38">
        <f t="shared" si="308"/>
        <v>0.16840966710758379</v>
      </c>
      <c r="Q1679" s="77"/>
      <c r="R1679" s="40"/>
      <c r="S1679" s="81"/>
      <c r="T1679" s="367"/>
      <c r="U1679" s="367"/>
      <c r="V1679" s="367"/>
      <c r="W1679" s="36"/>
      <c r="X1679" s="37"/>
      <c r="Y1679" s="38"/>
      <c r="Z1679" s="645"/>
      <c r="AA1679" s="672">
        <f>P1679+Y1679</f>
        <v>0.16840966710758379</v>
      </c>
      <c r="AB1679" s="672">
        <f t="shared" si="309"/>
        <v>88.48121141975308</v>
      </c>
    </row>
    <row r="1680" spans="1:28" ht="13.15" customHeight="1" x14ac:dyDescent="0.2">
      <c r="A1680" s="265"/>
      <c r="B1680" s="405"/>
      <c r="C1680" s="448"/>
      <c r="D1680" s="266"/>
      <c r="E1680" s="266"/>
      <c r="F1680" s="182"/>
      <c r="G1680" s="24"/>
      <c r="H1680" s="241">
        <v>243</v>
      </c>
      <c r="I1680" s="22" t="s">
        <v>3282</v>
      </c>
      <c r="J1680" s="24">
        <v>160</v>
      </c>
      <c r="K1680" s="371">
        <v>3.1500000000000004</v>
      </c>
      <c r="L1680" s="371">
        <v>0.95238095238095233</v>
      </c>
      <c r="M1680" s="371">
        <v>3.1500000000000004</v>
      </c>
      <c r="N1680" s="21"/>
      <c r="O1680" s="25">
        <f t="shared" si="310"/>
        <v>2.4174603174603178</v>
      </c>
      <c r="P1680" s="26">
        <f t="shared" ref="P1680:P1686" si="311">O1680/J1680/1.44</f>
        <v>1.0492449294532628E-2</v>
      </c>
      <c r="Q1680" s="26"/>
      <c r="R1680" s="28"/>
      <c r="S1680" s="30"/>
      <c r="T1680" s="371"/>
      <c r="U1680" s="371"/>
      <c r="V1680" s="371"/>
      <c r="W1680" s="21"/>
      <c r="X1680" s="25"/>
      <c r="Y1680" s="26"/>
      <c r="Z1680" s="428"/>
      <c r="AA1680" s="673"/>
      <c r="AB1680" s="672"/>
    </row>
    <row r="1681" spans="1:28" ht="13.15" customHeight="1" x14ac:dyDescent="0.2">
      <c r="A1681" s="265"/>
      <c r="B1681" s="405"/>
      <c r="C1681" s="448"/>
      <c r="D1681" s="266"/>
      <c r="E1681" s="266"/>
      <c r="F1681" s="182"/>
      <c r="G1681" s="24"/>
      <c r="H1681" s="241">
        <v>243</v>
      </c>
      <c r="I1681" s="22" t="s">
        <v>1533</v>
      </c>
      <c r="J1681" s="24">
        <v>160</v>
      </c>
      <c r="K1681" s="371">
        <v>36.75</v>
      </c>
      <c r="L1681" s="371">
        <v>2.8571428571428572</v>
      </c>
      <c r="M1681" s="371">
        <v>5.25</v>
      </c>
      <c r="N1681" s="21"/>
      <c r="O1681" s="25">
        <f>(K1682+L1682+M1682)/3</f>
        <v>3.7849206349206352</v>
      </c>
      <c r="P1681" s="26">
        <f t="shared" si="311"/>
        <v>1.6427606922398592E-2</v>
      </c>
      <c r="Q1681" s="26"/>
      <c r="R1681" s="28"/>
      <c r="S1681" s="30"/>
      <c r="T1681" s="371"/>
      <c r="U1681" s="371"/>
      <c r="V1681" s="371"/>
      <c r="W1681" s="21"/>
      <c r="X1681" s="25"/>
      <c r="Y1681" s="26"/>
      <c r="Z1681" s="428"/>
      <c r="AA1681" s="673"/>
      <c r="AB1681" s="672"/>
    </row>
    <row r="1682" spans="1:28" ht="13.15" customHeight="1" x14ac:dyDescent="0.2">
      <c r="A1682" s="265"/>
      <c r="B1682" s="405"/>
      <c r="C1682" s="448"/>
      <c r="D1682" s="266"/>
      <c r="E1682" s="266"/>
      <c r="F1682" s="182"/>
      <c r="G1682" s="24"/>
      <c r="H1682" s="241">
        <v>243</v>
      </c>
      <c r="I1682" s="22" t="s">
        <v>3612</v>
      </c>
      <c r="J1682" s="24">
        <v>160</v>
      </c>
      <c r="K1682" s="371">
        <v>3.1500000000000004</v>
      </c>
      <c r="L1682" s="371">
        <v>1.9047619047619047</v>
      </c>
      <c r="M1682" s="371">
        <v>6.3000000000000007</v>
      </c>
      <c r="N1682" s="21"/>
      <c r="O1682" s="25">
        <f>(K1683+L1683+M1683)/3</f>
        <v>8.1396825396825392</v>
      </c>
      <c r="P1682" s="26">
        <f t="shared" si="311"/>
        <v>3.5328483245149908E-2</v>
      </c>
      <c r="Q1682" s="26"/>
      <c r="R1682" s="28"/>
      <c r="S1682" s="30"/>
      <c r="T1682" s="371"/>
      <c r="U1682" s="371"/>
      <c r="V1682" s="371"/>
      <c r="W1682" s="21"/>
      <c r="X1682" s="25"/>
      <c r="Y1682" s="26"/>
      <c r="Z1682" s="428"/>
      <c r="AA1682" s="673"/>
      <c r="AB1682" s="672"/>
    </row>
    <row r="1683" spans="1:28" ht="13.15" customHeight="1" x14ac:dyDescent="0.2">
      <c r="A1683" s="265"/>
      <c r="B1683" s="405"/>
      <c r="C1683" s="448"/>
      <c r="D1683" s="266"/>
      <c r="E1683" s="266"/>
      <c r="F1683" s="182"/>
      <c r="G1683" s="24"/>
      <c r="H1683" s="241">
        <v>243</v>
      </c>
      <c r="I1683" s="22" t="s">
        <v>3283</v>
      </c>
      <c r="J1683" s="24">
        <v>160</v>
      </c>
      <c r="K1683" s="371">
        <v>3.1500000000000004</v>
      </c>
      <c r="L1683" s="371">
        <v>7.6190476190476186</v>
      </c>
      <c r="M1683" s="371">
        <v>13.65</v>
      </c>
      <c r="N1683" s="21"/>
      <c r="O1683" s="25">
        <f>(K1684+L1684+M1684)/3</f>
        <v>2.7349206349206345</v>
      </c>
      <c r="P1683" s="26">
        <f t="shared" si="311"/>
        <v>1.1870315255731921E-2</v>
      </c>
      <c r="Q1683" s="26"/>
      <c r="R1683" s="28"/>
      <c r="S1683" s="30"/>
      <c r="T1683" s="371"/>
      <c r="U1683" s="371"/>
      <c r="V1683" s="371"/>
      <c r="W1683" s="21"/>
      <c r="X1683" s="25"/>
      <c r="Y1683" s="26"/>
      <c r="Z1683" s="428"/>
      <c r="AA1683" s="673"/>
      <c r="AB1683" s="672"/>
    </row>
    <row r="1684" spans="1:28" ht="13.15" customHeight="1" x14ac:dyDescent="0.2">
      <c r="A1684" s="265"/>
      <c r="B1684" s="405"/>
      <c r="C1684" s="448"/>
      <c r="D1684" s="266"/>
      <c r="E1684" s="266"/>
      <c r="F1684" s="182"/>
      <c r="G1684" s="24"/>
      <c r="H1684" s="241">
        <v>243</v>
      </c>
      <c r="I1684" s="22" t="s">
        <v>1578</v>
      </c>
      <c r="J1684" s="24">
        <v>160</v>
      </c>
      <c r="K1684" s="371">
        <v>4.2</v>
      </c>
      <c r="L1684" s="371">
        <v>1.9047619047619047</v>
      </c>
      <c r="M1684" s="371">
        <v>2.1</v>
      </c>
      <c r="N1684" s="21"/>
      <c r="O1684" s="25">
        <f>(K1685+L1685+M1685)/3</f>
        <v>3.8174603174603177</v>
      </c>
      <c r="P1684" s="26">
        <f t="shared" si="311"/>
        <v>1.656883818342152E-2</v>
      </c>
      <c r="Q1684" s="26"/>
      <c r="R1684" s="28"/>
      <c r="S1684" s="30"/>
      <c r="T1684" s="371"/>
      <c r="U1684" s="371"/>
      <c r="V1684" s="371"/>
      <c r="W1684" s="21"/>
      <c r="X1684" s="25"/>
      <c r="Y1684" s="26"/>
      <c r="Z1684" s="428"/>
      <c r="AA1684" s="673"/>
      <c r="AB1684" s="672"/>
    </row>
    <row r="1685" spans="1:28" ht="13.15" customHeight="1" x14ac:dyDescent="0.2">
      <c r="A1685" s="265"/>
      <c r="B1685" s="405"/>
      <c r="C1685" s="448"/>
      <c r="D1685" s="266"/>
      <c r="E1685" s="266"/>
      <c r="F1685" s="182"/>
      <c r="G1685" s="24"/>
      <c r="H1685" s="241">
        <v>243</v>
      </c>
      <c r="I1685" s="23" t="s">
        <v>3613</v>
      </c>
      <c r="J1685" s="24">
        <v>160</v>
      </c>
      <c r="K1685" s="371">
        <v>8.4</v>
      </c>
      <c r="L1685" s="371">
        <v>0.95238095238095233</v>
      </c>
      <c r="M1685" s="371">
        <v>2.1</v>
      </c>
      <c r="N1685" s="21"/>
      <c r="O1685" s="25">
        <f t="shared" si="310"/>
        <v>3.8174603174603177</v>
      </c>
      <c r="P1685" s="26">
        <f t="shared" si="311"/>
        <v>1.656883818342152E-2</v>
      </c>
      <c r="Q1685" s="26"/>
      <c r="R1685" s="28"/>
      <c r="S1685" s="30"/>
      <c r="T1685" s="371"/>
      <c r="U1685" s="371"/>
      <c r="V1685" s="371"/>
      <c r="W1685" s="21"/>
      <c r="X1685" s="25"/>
      <c r="Y1685" s="26"/>
      <c r="Z1685" s="428"/>
      <c r="AA1685" s="673"/>
      <c r="AB1685" s="672"/>
    </row>
    <row r="1686" spans="1:28" ht="13.9" customHeight="1" thickBot="1" x14ac:dyDescent="0.25">
      <c r="A1686" s="267"/>
      <c r="B1686" s="406"/>
      <c r="C1686" s="449"/>
      <c r="D1686" s="268"/>
      <c r="E1686" s="269"/>
      <c r="F1686" s="184"/>
      <c r="G1686" s="70"/>
      <c r="H1686" s="242">
        <v>243</v>
      </c>
      <c r="I1686" s="76" t="s">
        <v>3614</v>
      </c>
      <c r="J1686" s="70">
        <v>160</v>
      </c>
      <c r="K1686" s="559">
        <v>1.05</v>
      </c>
      <c r="L1686" s="559">
        <v>4.7619047619047619</v>
      </c>
      <c r="M1686" s="559">
        <v>3.1500000000000004</v>
      </c>
      <c r="N1686" s="72"/>
      <c r="O1686" s="73">
        <f t="shared" si="310"/>
        <v>2.9873015873015873</v>
      </c>
      <c r="P1686" s="74">
        <f t="shared" si="311"/>
        <v>1.2965718694885362E-2</v>
      </c>
      <c r="Q1686" s="74"/>
      <c r="R1686" s="75"/>
      <c r="S1686" s="78"/>
      <c r="T1686" s="559"/>
      <c r="U1686" s="559"/>
      <c r="V1686" s="559"/>
      <c r="W1686" s="72"/>
      <c r="X1686" s="73"/>
      <c r="Y1686" s="74"/>
      <c r="Z1686" s="646"/>
      <c r="AA1686" s="673"/>
      <c r="AB1686" s="672"/>
    </row>
    <row r="1687" spans="1:28" s="7" customFormat="1" ht="14.45" customHeight="1" thickBot="1" x14ac:dyDescent="0.25">
      <c r="A1687" s="256"/>
      <c r="B1687" s="408"/>
      <c r="C1687" s="447"/>
      <c r="D1687" s="282">
        <f>(MAX(K1687:M1687))/J1687/1.44</f>
        <v>0</v>
      </c>
      <c r="E1687" s="283"/>
      <c r="F1687" s="189" t="s">
        <v>569</v>
      </c>
      <c r="G1687" s="102" t="s">
        <v>3136</v>
      </c>
      <c r="H1687" s="242">
        <v>244</v>
      </c>
      <c r="I1687" s="76" t="s">
        <v>685</v>
      </c>
      <c r="J1687" s="70">
        <v>160</v>
      </c>
      <c r="K1687" s="559">
        <v>0</v>
      </c>
      <c r="L1687" s="559">
        <v>0</v>
      </c>
      <c r="M1687" s="559">
        <v>0</v>
      </c>
      <c r="N1687" s="72"/>
      <c r="O1687" s="73">
        <f t="shared" ref="O1687:O1699" si="312">(K1687+L1687+M1687)/3</f>
        <v>0</v>
      </c>
      <c r="P1687" s="74">
        <f t="shared" ref="P1687:P1699" si="313">O1687/J1687/1.44</f>
        <v>0</v>
      </c>
      <c r="Q1687" s="111" t="s">
        <v>492</v>
      </c>
      <c r="R1687" s="75"/>
      <c r="S1687" s="78"/>
      <c r="T1687" s="559"/>
      <c r="U1687" s="559"/>
      <c r="V1687" s="559"/>
      <c r="W1687" s="72"/>
      <c r="X1687" s="73"/>
      <c r="Y1687" s="74"/>
      <c r="Z1687" s="646"/>
      <c r="AA1687" s="675">
        <f>P1687+Y1687</f>
        <v>0</v>
      </c>
      <c r="AB1687" s="675">
        <f t="shared" si="309"/>
        <v>106.39999999999999</v>
      </c>
    </row>
    <row r="1688" spans="1:28" s="7" customFormat="1" ht="13.9" customHeight="1" x14ac:dyDescent="0.2">
      <c r="A1688" s="260">
        <v>43022</v>
      </c>
      <c r="B1688" s="403">
        <v>0.63541666666666663</v>
      </c>
      <c r="C1688" s="454">
        <v>2</v>
      </c>
      <c r="D1688" s="263">
        <f>(MAX(K1688:M1688))/J1688/1.44</f>
        <v>0.56510416666666663</v>
      </c>
      <c r="E1688" s="264">
        <f>(MAX(T1688:V1688))/S1688/1.44</f>
        <v>0.45390625000000001</v>
      </c>
      <c r="F1688" s="181" t="s">
        <v>1909</v>
      </c>
      <c r="G1688" s="69" t="s">
        <v>3126</v>
      </c>
      <c r="H1688" s="240">
        <v>245</v>
      </c>
      <c r="I1688" s="35" t="s">
        <v>685</v>
      </c>
      <c r="J1688" s="34">
        <v>400</v>
      </c>
      <c r="K1688" s="367">
        <v>325.5</v>
      </c>
      <c r="L1688" s="367">
        <v>300.95238095238096</v>
      </c>
      <c r="M1688" s="367">
        <v>290.85000000000002</v>
      </c>
      <c r="N1688" s="36" t="s">
        <v>3978</v>
      </c>
      <c r="O1688" s="37">
        <f t="shared" si="312"/>
        <v>305.76746031746035</v>
      </c>
      <c r="P1688" s="38">
        <f t="shared" si="313"/>
        <v>0.53084628527336875</v>
      </c>
      <c r="Q1688" s="77" t="s">
        <v>983</v>
      </c>
      <c r="R1688" s="40" t="s">
        <v>686</v>
      </c>
      <c r="S1688" s="34">
        <v>400</v>
      </c>
      <c r="T1688" s="367">
        <v>237.14285714285714</v>
      </c>
      <c r="U1688" s="367">
        <v>240.45000000000002</v>
      </c>
      <c r="V1688" s="367">
        <v>261.45</v>
      </c>
      <c r="W1688" s="36" t="s">
        <v>3979</v>
      </c>
      <c r="X1688" s="37">
        <f t="shared" ref="X1688:X1718" si="314">(T1688+U1688+V1688)/3</f>
        <v>246.34761904761908</v>
      </c>
      <c r="Y1688" s="38">
        <f t="shared" ref="Y1688:Y1717" si="315">X1688/S1688/1.44</f>
        <v>0.42768683862433871</v>
      </c>
      <c r="Z1688" s="645" t="s">
        <v>983</v>
      </c>
      <c r="AA1688" s="672">
        <f>P1688+Y1688</f>
        <v>0.95853312389770751</v>
      </c>
      <c r="AB1688" s="672">
        <f t="shared" si="309"/>
        <v>22.060378086419576</v>
      </c>
    </row>
    <row r="1689" spans="1:28" ht="13.15" customHeight="1" x14ac:dyDescent="0.2">
      <c r="A1689" s="265"/>
      <c r="B1689" s="405"/>
      <c r="C1689" s="448"/>
      <c r="D1689" s="266"/>
      <c r="E1689" s="266"/>
      <c r="F1689" s="182"/>
      <c r="G1689" s="24"/>
      <c r="H1689" s="241">
        <v>245</v>
      </c>
      <c r="I1689" s="23" t="s">
        <v>2315</v>
      </c>
      <c r="J1689" s="24">
        <v>400</v>
      </c>
      <c r="K1689" s="371">
        <v>35.700000000000003</v>
      </c>
      <c r="L1689" s="371">
        <v>24.761904761904759</v>
      </c>
      <c r="M1689" s="371">
        <v>34.65</v>
      </c>
      <c r="N1689" s="21"/>
      <c r="O1689" s="25">
        <f t="shared" si="312"/>
        <v>31.703968253968252</v>
      </c>
      <c r="P1689" s="26">
        <f t="shared" si="313"/>
        <v>5.5041611552028219E-2</v>
      </c>
      <c r="Q1689" s="26"/>
      <c r="R1689" s="33" t="s">
        <v>2318</v>
      </c>
      <c r="S1689" s="24">
        <v>400</v>
      </c>
      <c r="T1689" s="371">
        <v>48.571428571428569</v>
      </c>
      <c r="U1689" s="371">
        <v>28.35</v>
      </c>
      <c r="V1689" s="371">
        <v>31.5</v>
      </c>
      <c r="W1689" s="21"/>
      <c r="X1689" s="25">
        <f t="shared" si="314"/>
        <v>36.140476190476193</v>
      </c>
      <c r="Y1689" s="26">
        <f t="shared" si="315"/>
        <v>6.2743882275132279E-2</v>
      </c>
      <c r="Z1689" s="428"/>
      <c r="AA1689" s="673"/>
      <c r="AB1689" s="672"/>
    </row>
    <row r="1690" spans="1:28" ht="13.15" customHeight="1" x14ac:dyDescent="0.2">
      <c r="A1690" s="265"/>
      <c r="B1690" s="405"/>
      <c r="C1690" s="448"/>
      <c r="D1690" s="266"/>
      <c r="E1690" s="266"/>
      <c r="F1690" s="182"/>
      <c r="G1690" s="24"/>
      <c r="H1690" s="241">
        <v>245</v>
      </c>
      <c r="I1690" s="22" t="s">
        <v>864</v>
      </c>
      <c r="J1690" s="24">
        <v>400</v>
      </c>
      <c r="K1690" s="371">
        <v>9.4500000000000011</v>
      </c>
      <c r="L1690" s="371">
        <v>0</v>
      </c>
      <c r="M1690" s="371">
        <v>9.4500000000000011</v>
      </c>
      <c r="N1690" s="21"/>
      <c r="O1690" s="25">
        <f t="shared" si="312"/>
        <v>6.3000000000000007</v>
      </c>
      <c r="P1690" s="26">
        <f t="shared" si="313"/>
        <v>1.0937500000000001E-2</v>
      </c>
      <c r="Q1690" s="26"/>
      <c r="R1690" s="33" t="s">
        <v>2319</v>
      </c>
      <c r="S1690" s="24">
        <v>400</v>
      </c>
      <c r="T1690" s="371">
        <v>32.38095238095238</v>
      </c>
      <c r="U1690" s="371">
        <v>28.35</v>
      </c>
      <c r="V1690" s="371">
        <v>23.1</v>
      </c>
      <c r="W1690" s="21"/>
      <c r="X1690" s="25">
        <f t="shared" si="314"/>
        <v>27.943650793650793</v>
      </c>
      <c r="Y1690" s="26">
        <f t="shared" si="315"/>
        <v>4.8513282627865958E-2</v>
      </c>
      <c r="Z1690" s="428"/>
      <c r="AA1690" s="673"/>
      <c r="AB1690" s="672"/>
    </row>
    <row r="1691" spans="1:28" ht="13.15" customHeight="1" x14ac:dyDescent="0.2">
      <c r="A1691" s="265"/>
      <c r="B1691" s="405"/>
      <c r="C1691" s="448"/>
      <c r="D1691" s="266"/>
      <c r="E1691" s="266"/>
      <c r="F1691" s="182"/>
      <c r="G1691" s="24"/>
      <c r="H1691" s="241">
        <v>245</v>
      </c>
      <c r="I1691" s="22" t="s">
        <v>542</v>
      </c>
      <c r="J1691" s="24">
        <v>400</v>
      </c>
      <c r="K1691" s="371">
        <v>0</v>
      </c>
      <c r="L1691" s="371">
        <v>0</v>
      </c>
      <c r="M1691" s="371">
        <v>0</v>
      </c>
      <c r="N1691" s="21"/>
      <c r="O1691" s="25">
        <f t="shared" si="312"/>
        <v>0</v>
      </c>
      <c r="P1691" s="26">
        <f t="shared" si="313"/>
        <v>0</v>
      </c>
      <c r="Q1691" s="26"/>
      <c r="R1691" s="33" t="s">
        <v>2320</v>
      </c>
      <c r="S1691" s="24">
        <v>400</v>
      </c>
      <c r="T1691" s="371">
        <v>7.6190476190476186</v>
      </c>
      <c r="U1691" s="371">
        <v>6.3000000000000007</v>
      </c>
      <c r="V1691" s="371">
        <v>9.4500000000000011</v>
      </c>
      <c r="W1691" s="21"/>
      <c r="X1691" s="25">
        <f t="shared" si="314"/>
        <v>7.7896825396825404</v>
      </c>
      <c r="Y1691" s="26">
        <f t="shared" si="315"/>
        <v>1.3523754409171078E-2</v>
      </c>
      <c r="Z1691" s="428"/>
      <c r="AA1691" s="673"/>
      <c r="AB1691" s="672"/>
    </row>
    <row r="1692" spans="1:28" ht="13.15" customHeight="1" x14ac:dyDescent="0.2">
      <c r="A1692" s="265"/>
      <c r="B1692" s="405"/>
      <c r="C1692" s="448"/>
      <c r="D1692" s="266"/>
      <c r="E1692" s="266"/>
      <c r="F1692" s="182"/>
      <c r="G1692" s="24"/>
      <c r="H1692" s="241">
        <v>245</v>
      </c>
      <c r="I1692" s="23" t="s">
        <v>3114</v>
      </c>
      <c r="J1692" s="24">
        <v>400</v>
      </c>
      <c r="K1692" s="371">
        <v>34.65</v>
      </c>
      <c r="L1692" s="371">
        <v>22.857142857142858</v>
      </c>
      <c r="M1692" s="371">
        <v>22.05</v>
      </c>
      <c r="N1692" s="21"/>
      <c r="O1692" s="25">
        <f t="shared" si="312"/>
        <v>26.519047619047615</v>
      </c>
      <c r="P1692" s="26">
        <f t="shared" si="313"/>
        <v>4.6040013227513221E-2</v>
      </c>
      <c r="Q1692" s="26"/>
      <c r="R1692" s="28" t="s">
        <v>1579</v>
      </c>
      <c r="S1692" s="24">
        <v>400</v>
      </c>
      <c r="T1692" s="371">
        <v>0</v>
      </c>
      <c r="U1692" s="371">
        <v>0</v>
      </c>
      <c r="V1692" s="371">
        <v>0</v>
      </c>
      <c r="W1692" s="21"/>
      <c r="X1692" s="25">
        <f t="shared" si="314"/>
        <v>0</v>
      </c>
      <c r="Y1692" s="26">
        <f t="shared" si="315"/>
        <v>0</v>
      </c>
      <c r="Z1692" s="428"/>
      <c r="AA1692" s="673"/>
      <c r="AB1692" s="672"/>
    </row>
    <row r="1693" spans="1:28" ht="13.15" customHeight="1" x14ac:dyDescent="0.2">
      <c r="A1693" s="265"/>
      <c r="B1693" s="405"/>
      <c r="C1693" s="448"/>
      <c r="D1693" s="266"/>
      <c r="E1693" s="266"/>
      <c r="F1693" s="182"/>
      <c r="G1693" s="24"/>
      <c r="H1693" s="241">
        <v>245</v>
      </c>
      <c r="I1693" s="23" t="s">
        <v>3697</v>
      </c>
      <c r="J1693" s="24">
        <v>400</v>
      </c>
      <c r="K1693" s="371">
        <v>0</v>
      </c>
      <c r="L1693" s="371">
        <v>0</v>
      </c>
      <c r="M1693" s="371">
        <v>0</v>
      </c>
      <c r="N1693" s="21"/>
      <c r="O1693" s="25">
        <f t="shared" si="312"/>
        <v>0</v>
      </c>
      <c r="P1693" s="26">
        <f t="shared" si="313"/>
        <v>0</v>
      </c>
      <c r="Q1693" s="26"/>
      <c r="R1693" s="33" t="s">
        <v>2321</v>
      </c>
      <c r="S1693" s="24">
        <v>400</v>
      </c>
      <c r="T1693" s="371">
        <v>13.333333333333332</v>
      </c>
      <c r="U1693" s="371">
        <v>4.2</v>
      </c>
      <c r="V1693" s="371">
        <v>8.4</v>
      </c>
      <c r="W1693" s="21"/>
      <c r="X1693" s="25">
        <f t="shared" si="314"/>
        <v>8.6444444444444439</v>
      </c>
      <c r="Y1693" s="26">
        <f t="shared" si="315"/>
        <v>1.5007716049382716E-2</v>
      </c>
      <c r="Z1693" s="428"/>
      <c r="AA1693" s="673"/>
      <c r="AB1693" s="672"/>
    </row>
    <row r="1694" spans="1:28" ht="13.15" customHeight="1" x14ac:dyDescent="0.2">
      <c r="A1694" s="265"/>
      <c r="B1694" s="405"/>
      <c r="C1694" s="448"/>
      <c r="D1694" s="266"/>
      <c r="E1694" s="266"/>
      <c r="F1694" s="182"/>
      <c r="G1694" s="24"/>
      <c r="H1694" s="241">
        <v>245</v>
      </c>
      <c r="I1694" s="23" t="s">
        <v>2316</v>
      </c>
      <c r="J1694" s="24">
        <v>400</v>
      </c>
      <c r="K1694" s="371">
        <v>35.700000000000003</v>
      </c>
      <c r="L1694" s="371">
        <v>12.38095238095238</v>
      </c>
      <c r="M1694" s="371">
        <v>7.3500000000000005</v>
      </c>
      <c r="N1694" s="21"/>
      <c r="O1694" s="25">
        <f t="shared" si="312"/>
        <v>18.476984126984128</v>
      </c>
      <c r="P1694" s="26">
        <f t="shared" si="313"/>
        <v>3.2078097442680781E-2</v>
      </c>
      <c r="Q1694" s="26"/>
      <c r="R1694" s="28" t="s">
        <v>1580</v>
      </c>
      <c r="S1694" s="24">
        <v>400</v>
      </c>
      <c r="T1694" s="371">
        <v>6.6666666666666661</v>
      </c>
      <c r="U1694" s="371">
        <v>0</v>
      </c>
      <c r="V1694" s="371">
        <v>0</v>
      </c>
      <c r="W1694" s="21"/>
      <c r="X1694" s="25">
        <f t="shared" si="314"/>
        <v>2.2222222222222219</v>
      </c>
      <c r="Y1694" s="26">
        <f t="shared" si="315"/>
        <v>3.8580246913580245E-3</v>
      </c>
      <c r="Z1694" s="428"/>
      <c r="AA1694" s="673"/>
      <c r="AB1694" s="672"/>
    </row>
    <row r="1695" spans="1:28" ht="13.15" customHeight="1" x14ac:dyDescent="0.2">
      <c r="A1695" s="265"/>
      <c r="B1695" s="405"/>
      <c r="C1695" s="448"/>
      <c r="D1695" s="266"/>
      <c r="E1695" s="266"/>
      <c r="F1695" s="182"/>
      <c r="G1695" s="24"/>
      <c r="H1695" s="241">
        <v>245</v>
      </c>
      <c r="I1695" s="23" t="s">
        <v>2317</v>
      </c>
      <c r="J1695" s="24">
        <v>400</v>
      </c>
      <c r="K1695" s="371">
        <v>77.7</v>
      </c>
      <c r="L1695" s="371">
        <v>73.333333333333329</v>
      </c>
      <c r="M1695" s="371">
        <v>65.100000000000009</v>
      </c>
      <c r="N1695" s="21"/>
      <c r="O1695" s="25">
        <f t="shared" si="312"/>
        <v>72.044444444444437</v>
      </c>
      <c r="P1695" s="26">
        <f t="shared" si="313"/>
        <v>0.12507716049382714</v>
      </c>
      <c r="Q1695" s="26"/>
      <c r="R1695" s="33" t="s">
        <v>3116</v>
      </c>
      <c r="S1695" s="24">
        <v>400</v>
      </c>
      <c r="T1695" s="371">
        <v>0</v>
      </c>
      <c r="U1695" s="371">
        <v>5.25</v>
      </c>
      <c r="V1695" s="371">
        <v>1.05</v>
      </c>
      <c r="W1695" s="21"/>
      <c r="X1695" s="25">
        <f t="shared" si="314"/>
        <v>2.1</v>
      </c>
      <c r="Y1695" s="26">
        <f t="shared" si="315"/>
        <v>3.6458333333333338E-3</v>
      </c>
      <c r="Z1695" s="428"/>
      <c r="AA1695" s="673"/>
      <c r="AB1695" s="672"/>
    </row>
    <row r="1696" spans="1:28" ht="13.15" customHeight="1" x14ac:dyDescent="0.2">
      <c r="A1696" s="265"/>
      <c r="B1696" s="405"/>
      <c r="C1696" s="448"/>
      <c r="D1696" s="266"/>
      <c r="E1696" s="266"/>
      <c r="F1696" s="182"/>
      <c r="G1696" s="24"/>
      <c r="H1696" s="241">
        <v>245</v>
      </c>
      <c r="I1696" s="22" t="s">
        <v>671</v>
      </c>
      <c r="J1696" s="24">
        <v>400</v>
      </c>
      <c r="K1696" s="371">
        <v>0</v>
      </c>
      <c r="L1696" s="371">
        <v>0</v>
      </c>
      <c r="M1696" s="371">
        <v>0</v>
      </c>
      <c r="N1696" s="21"/>
      <c r="O1696" s="25">
        <f t="shared" si="312"/>
        <v>0</v>
      </c>
      <c r="P1696" s="26">
        <f t="shared" si="313"/>
        <v>0</v>
      </c>
      <c r="Q1696" s="26"/>
      <c r="R1696" s="33" t="s">
        <v>2322</v>
      </c>
      <c r="S1696" s="24">
        <v>400</v>
      </c>
      <c r="T1696" s="371">
        <v>36.19047619047619</v>
      </c>
      <c r="U1696" s="371">
        <v>31.5</v>
      </c>
      <c r="V1696" s="371">
        <v>30.450000000000003</v>
      </c>
      <c r="W1696" s="21"/>
      <c r="X1696" s="25">
        <f t="shared" si="314"/>
        <v>32.713492063492062</v>
      </c>
      <c r="Y1696" s="26">
        <f t="shared" si="315"/>
        <v>5.6794257054673718E-2</v>
      </c>
      <c r="Z1696" s="428"/>
      <c r="AA1696" s="673"/>
      <c r="AB1696" s="672"/>
    </row>
    <row r="1697" spans="1:28" ht="13.15" customHeight="1" x14ac:dyDescent="0.2">
      <c r="A1697" s="265"/>
      <c r="B1697" s="405"/>
      <c r="C1697" s="448"/>
      <c r="D1697" s="266"/>
      <c r="E1697" s="266"/>
      <c r="F1697" s="182"/>
      <c r="G1697" s="24"/>
      <c r="H1697" s="241">
        <v>245</v>
      </c>
      <c r="I1697" s="22" t="s">
        <v>3698</v>
      </c>
      <c r="J1697" s="24">
        <v>400</v>
      </c>
      <c r="K1697" s="371">
        <v>0</v>
      </c>
      <c r="L1697" s="371">
        <v>0</v>
      </c>
      <c r="M1697" s="371">
        <v>0</v>
      </c>
      <c r="N1697" s="21"/>
      <c r="O1697" s="25">
        <f t="shared" si="312"/>
        <v>0</v>
      </c>
      <c r="P1697" s="26">
        <f t="shared" si="313"/>
        <v>0</v>
      </c>
      <c r="Q1697" s="26"/>
      <c r="R1697" s="28" t="s">
        <v>3980</v>
      </c>
      <c r="S1697" s="24">
        <v>400</v>
      </c>
      <c r="T1697" s="371">
        <v>31.428571428571427</v>
      </c>
      <c r="U1697" s="371">
        <v>14.700000000000001</v>
      </c>
      <c r="V1697" s="371">
        <v>34.65</v>
      </c>
      <c r="W1697" s="21"/>
      <c r="X1697" s="25">
        <f t="shared" si="314"/>
        <v>26.926190476190474</v>
      </c>
      <c r="Y1697" s="26">
        <f t="shared" si="315"/>
        <v>4.6746858465608464E-2</v>
      </c>
      <c r="Z1697" s="428"/>
      <c r="AA1697" s="673"/>
      <c r="AB1697" s="672"/>
    </row>
    <row r="1698" spans="1:28" ht="13.15" customHeight="1" x14ac:dyDescent="0.2">
      <c r="A1698" s="265"/>
      <c r="B1698" s="405"/>
      <c r="C1698" s="448"/>
      <c r="D1698" s="266"/>
      <c r="E1698" s="266"/>
      <c r="F1698" s="182"/>
      <c r="G1698" s="24"/>
      <c r="H1698" s="241">
        <v>245</v>
      </c>
      <c r="I1698" s="22" t="s">
        <v>611</v>
      </c>
      <c r="J1698" s="24">
        <v>400</v>
      </c>
      <c r="K1698" s="371">
        <v>0</v>
      </c>
      <c r="L1698" s="371">
        <v>0</v>
      </c>
      <c r="M1698" s="371">
        <v>0</v>
      </c>
      <c r="N1698" s="21"/>
      <c r="O1698" s="25">
        <f t="shared" si="312"/>
        <v>0</v>
      </c>
      <c r="P1698" s="26">
        <f t="shared" si="313"/>
        <v>0</v>
      </c>
      <c r="Q1698" s="26"/>
      <c r="R1698" s="28" t="s">
        <v>1635</v>
      </c>
      <c r="S1698" s="24">
        <v>400</v>
      </c>
      <c r="T1698" s="371">
        <v>0</v>
      </c>
      <c r="U1698" s="371">
        <v>0</v>
      </c>
      <c r="V1698" s="371">
        <v>0</v>
      </c>
      <c r="W1698" s="21"/>
      <c r="X1698" s="25">
        <f t="shared" si="314"/>
        <v>0</v>
      </c>
      <c r="Y1698" s="26">
        <f t="shared" si="315"/>
        <v>0</v>
      </c>
      <c r="Z1698" s="428"/>
      <c r="AA1698" s="673"/>
      <c r="AB1698" s="672"/>
    </row>
    <row r="1699" spans="1:28" ht="13.9" customHeight="1" thickBot="1" x14ac:dyDescent="0.25">
      <c r="A1699" s="267"/>
      <c r="B1699" s="406"/>
      <c r="C1699" s="449"/>
      <c r="D1699" s="268"/>
      <c r="E1699" s="269"/>
      <c r="F1699" s="184"/>
      <c r="G1699" s="70"/>
      <c r="H1699" s="242">
        <v>245</v>
      </c>
      <c r="I1699" s="76" t="s">
        <v>3115</v>
      </c>
      <c r="J1699" s="70">
        <v>400</v>
      </c>
      <c r="K1699" s="559">
        <v>64.05</v>
      </c>
      <c r="L1699" s="559">
        <v>2.8571428571428572</v>
      </c>
      <c r="M1699" s="559">
        <v>16.8</v>
      </c>
      <c r="N1699" s="72"/>
      <c r="O1699" s="73">
        <f t="shared" si="312"/>
        <v>27.902380952380952</v>
      </c>
      <c r="P1699" s="74">
        <f t="shared" si="313"/>
        <v>4.8441633597883595E-2</v>
      </c>
      <c r="Q1699" s="74"/>
      <c r="R1699" s="75" t="s">
        <v>1639</v>
      </c>
      <c r="S1699" s="70">
        <v>400</v>
      </c>
      <c r="T1699" s="559">
        <v>0</v>
      </c>
      <c r="U1699" s="559">
        <v>0</v>
      </c>
      <c r="V1699" s="559">
        <v>0</v>
      </c>
      <c r="W1699" s="72"/>
      <c r="X1699" s="73">
        <f t="shared" si="314"/>
        <v>0</v>
      </c>
      <c r="Y1699" s="74">
        <f t="shared" si="315"/>
        <v>0</v>
      </c>
      <c r="Z1699" s="646"/>
      <c r="AA1699" s="673"/>
      <c r="AB1699" s="672"/>
    </row>
    <row r="1700" spans="1:28" s="7" customFormat="1" ht="13.9" customHeight="1" x14ac:dyDescent="0.2">
      <c r="A1700" s="260">
        <v>43022</v>
      </c>
      <c r="B1700" s="403">
        <v>0.65972222222222221</v>
      </c>
      <c r="C1700" s="454">
        <v>2</v>
      </c>
      <c r="D1700" s="263">
        <f>(MAX(K1700:M1700))/J1700/1.44</f>
        <v>0.15677083333333333</v>
      </c>
      <c r="E1700" s="264">
        <f>(MAX(T1700:V1700))/S1700/1.44</f>
        <v>0.1216931216931217</v>
      </c>
      <c r="F1700" s="181" t="s">
        <v>1909</v>
      </c>
      <c r="G1700" s="69" t="s">
        <v>3126</v>
      </c>
      <c r="H1700" s="240">
        <v>246</v>
      </c>
      <c r="I1700" s="35" t="s">
        <v>685</v>
      </c>
      <c r="J1700" s="34">
        <v>1000</v>
      </c>
      <c r="K1700" s="367">
        <v>176.4</v>
      </c>
      <c r="L1700" s="367">
        <v>219.04761904761904</v>
      </c>
      <c r="M1700" s="367">
        <v>225.75</v>
      </c>
      <c r="N1700" s="36" t="s">
        <v>3841</v>
      </c>
      <c r="O1700" s="37">
        <f t="shared" ref="O1700:O1708" si="316">(K1700+L1700+M1700)/3</f>
        <v>207.065873015873</v>
      </c>
      <c r="P1700" s="38">
        <f t="shared" ref="P1700:P1708" si="317">O1700/J1700/1.44</f>
        <v>0.14379574514991181</v>
      </c>
      <c r="Q1700" s="39" t="s">
        <v>495</v>
      </c>
      <c r="R1700" s="40" t="s">
        <v>686</v>
      </c>
      <c r="S1700" s="34">
        <v>1000</v>
      </c>
      <c r="T1700" s="367">
        <v>175.23809523809524</v>
      </c>
      <c r="U1700" s="367">
        <v>138.6</v>
      </c>
      <c r="V1700" s="367">
        <v>152.25</v>
      </c>
      <c r="W1700" s="36" t="s">
        <v>3981</v>
      </c>
      <c r="X1700" s="37">
        <f t="shared" si="314"/>
        <v>155.36269841269839</v>
      </c>
      <c r="Y1700" s="38">
        <f t="shared" si="315"/>
        <v>0.10789076278659611</v>
      </c>
      <c r="Z1700" s="645" t="s">
        <v>983</v>
      </c>
      <c r="AA1700" s="671">
        <f>P1700+Y1700</f>
        <v>0.25168650793650793</v>
      </c>
      <c r="AB1700" s="671">
        <f t="shared" si="309"/>
        <v>995.25694444444434</v>
      </c>
    </row>
    <row r="1701" spans="1:28" ht="13.15" customHeight="1" x14ac:dyDescent="0.2">
      <c r="A1701" s="265"/>
      <c r="B1701" s="405"/>
      <c r="C1701" s="448"/>
      <c r="D1701" s="266"/>
      <c r="E1701" s="266"/>
      <c r="F1701" s="182"/>
      <c r="G1701" s="24"/>
      <c r="H1701" s="241">
        <v>246</v>
      </c>
      <c r="I1701" s="22" t="s">
        <v>1795</v>
      </c>
      <c r="J1701" s="24">
        <v>1000</v>
      </c>
      <c r="K1701" s="371">
        <v>22.05</v>
      </c>
      <c r="L1701" s="371">
        <v>17.142857142857142</v>
      </c>
      <c r="M1701" s="371">
        <v>14.700000000000001</v>
      </c>
      <c r="N1701" s="21"/>
      <c r="O1701" s="25">
        <f t="shared" si="316"/>
        <v>17.964285714285715</v>
      </c>
      <c r="P1701" s="26">
        <f t="shared" si="317"/>
        <v>1.2475198412698413E-2</v>
      </c>
      <c r="Q1701" s="26"/>
      <c r="R1701" s="33" t="s">
        <v>3107</v>
      </c>
      <c r="S1701" s="24">
        <v>1000</v>
      </c>
      <c r="T1701" s="371">
        <v>0</v>
      </c>
      <c r="U1701" s="371">
        <v>0</v>
      </c>
      <c r="V1701" s="371">
        <v>0</v>
      </c>
      <c r="W1701" s="21"/>
      <c r="X1701" s="25">
        <f t="shared" si="314"/>
        <v>0</v>
      </c>
      <c r="Y1701" s="26">
        <f t="shared" si="315"/>
        <v>0</v>
      </c>
      <c r="Z1701" s="428"/>
      <c r="AA1701" s="673"/>
      <c r="AB1701" s="672"/>
    </row>
    <row r="1702" spans="1:28" ht="13.15" customHeight="1" x14ac:dyDescent="0.2">
      <c r="A1702" s="265"/>
      <c r="B1702" s="405"/>
      <c r="C1702" s="448"/>
      <c r="D1702" s="266"/>
      <c r="E1702" s="266"/>
      <c r="F1702" s="182"/>
      <c r="G1702" s="24"/>
      <c r="H1702" s="241">
        <v>246</v>
      </c>
      <c r="I1702" s="23" t="s">
        <v>3108</v>
      </c>
      <c r="J1702" s="24">
        <v>1000</v>
      </c>
      <c r="K1702" s="371">
        <v>50.400000000000006</v>
      </c>
      <c r="L1702" s="371">
        <v>0.95238095238095233</v>
      </c>
      <c r="M1702" s="371">
        <v>26.25</v>
      </c>
      <c r="N1702" s="21"/>
      <c r="O1702" s="25">
        <f t="shared" si="316"/>
        <v>25.867460317460317</v>
      </c>
      <c r="P1702" s="26">
        <f t="shared" si="317"/>
        <v>1.7963514109347444E-2</v>
      </c>
      <c r="Q1702" s="26"/>
      <c r="R1702" s="28" t="s">
        <v>1582</v>
      </c>
      <c r="S1702" s="24">
        <v>1000</v>
      </c>
      <c r="T1702" s="371">
        <v>15.238095238095237</v>
      </c>
      <c r="U1702" s="371">
        <v>16.8</v>
      </c>
      <c r="V1702" s="371">
        <v>14.700000000000001</v>
      </c>
      <c r="W1702" s="21"/>
      <c r="X1702" s="25">
        <f t="shared" si="314"/>
        <v>15.579365079365081</v>
      </c>
      <c r="Y1702" s="26">
        <f t="shared" si="315"/>
        <v>1.0819003527336862E-2</v>
      </c>
      <c r="Z1702" s="428"/>
      <c r="AA1702" s="673"/>
      <c r="AB1702" s="672"/>
    </row>
    <row r="1703" spans="1:28" ht="13.15" customHeight="1" x14ac:dyDescent="0.2">
      <c r="A1703" s="265"/>
      <c r="B1703" s="405"/>
      <c r="C1703" s="448"/>
      <c r="D1703" s="266"/>
      <c r="E1703" s="266"/>
      <c r="F1703" s="182"/>
      <c r="G1703" s="24"/>
      <c r="H1703" s="241">
        <v>246</v>
      </c>
      <c r="I1703" s="22" t="s">
        <v>45</v>
      </c>
      <c r="J1703" s="24">
        <v>1000</v>
      </c>
      <c r="K1703" s="371">
        <v>39.9</v>
      </c>
      <c r="L1703" s="371">
        <v>25.714285714285712</v>
      </c>
      <c r="M1703" s="371">
        <v>31.5</v>
      </c>
      <c r="N1703" s="21"/>
      <c r="O1703" s="25">
        <f t="shared" si="316"/>
        <v>32.371428571428574</v>
      </c>
      <c r="P1703" s="26">
        <f t="shared" si="317"/>
        <v>2.2480158730158732E-2</v>
      </c>
      <c r="Q1703" s="26"/>
      <c r="R1703" s="28" t="s">
        <v>3106</v>
      </c>
      <c r="S1703" s="24">
        <v>1000</v>
      </c>
      <c r="T1703" s="371">
        <v>18.095238095238095</v>
      </c>
      <c r="U1703" s="371">
        <v>12.600000000000001</v>
      </c>
      <c r="V1703" s="371">
        <v>15.75</v>
      </c>
      <c r="W1703" s="21"/>
      <c r="X1703" s="25">
        <f t="shared" si="314"/>
        <v>15.481746031746033</v>
      </c>
      <c r="Y1703" s="26">
        <f t="shared" si="315"/>
        <v>1.0751212522045856E-2</v>
      </c>
      <c r="Z1703" s="428"/>
      <c r="AA1703" s="673"/>
      <c r="AB1703" s="672"/>
    </row>
    <row r="1704" spans="1:28" ht="13.15" customHeight="1" x14ac:dyDescent="0.2">
      <c r="A1704" s="265"/>
      <c r="B1704" s="405"/>
      <c r="C1704" s="448"/>
      <c r="D1704" s="266"/>
      <c r="E1704" s="266"/>
      <c r="F1704" s="182"/>
      <c r="G1704" s="24"/>
      <c r="H1704" s="241">
        <v>246</v>
      </c>
      <c r="I1704" s="23" t="s">
        <v>3105</v>
      </c>
      <c r="J1704" s="24">
        <v>1000</v>
      </c>
      <c r="K1704" s="371">
        <v>37.800000000000004</v>
      </c>
      <c r="L1704" s="371">
        <v>52.38095238095238</v>
      </c>
      <c r="M1704" s="371">
        <v>56.7</v>
      </c>
      <c r="N1704" s="21"/>
      <c r="O1704" s="25">
        <f t="shared" si="316"/>
        <v>48.960317460317469</v>
      </c>
      <c r="P1704" s="26">
        <f t="shared" si="317"/>
        <v>3.4000220458553797E-2</v>
      </c>
      <c r="Q1704" s="26"/>
      <c r="R1704" s="33" t="s">
        <v>528</v>
      </c>
      <c r="S1704" s="24">
        <v>1000</v>
      </c>
      <c r="T1704" s="371">
        <v>20</v>
      </c>
      <c r="U1704" s="371">
        <v>5.25</v>
      </c>
      <c r="V1704" s="371">
        <v>27.3</v>
      </c>
      <c r="W1704" s="21"/>
      <c r="X1704" s="25">
        <f t="shared" si="314"/>
        <v>17.516666666666666</v>
      </c>
      <c r="Y1704" s="26">
        <f t="shared" si="315"/>
        <v>1.2164351851851852E-2</v>
      </c>
      <c r="Z1704" s="428"/>
      <c r="AA1704" s="673"/>
      <c r="AB1704" s="672"/>
    </row>
    <row r="1705" spans="1:28" ht="13.15" customHeight="1" x14ac:dyDescent="0.2">
      <c r="A1705" s="265"/>
      <c r="B1705" s="405"/>
      <c r="C1705" s="448"/>
      <c r="D1705" s="266"/>
      <c r="E1705" s="266"/>
      <c r="F1705" s="182"/>
      <c r="G1705" s="24"/>
      <c r="H1705" s="241">
        <v>246</v>
      </c>
      <c r="I1705" s="22" t="s">
        <v>2614</v>
      </c>
      <c r="J1705" s="24">
        <v>1000</v>
      </c>
      <c r="K1705" s="371">
        <v>22.05</v>
      </c>
      <c r="L1705" s="371">
        <v>33.333333333333329</v>
      </c>
      <c r="M1705" s="371">
        <v>34.65</v>
      </c>
      <c r="N1705" s="21"/>
      <c r="O1705" s="25">
        <f t="shared" si="316"/>
        <v>30.011111111111109</v>
      </c>
      <c r="P1705" s="26">
        <f t="shared" si="317"/>
        <v>2.084104938271605E-2</v>
      </c>
      <c r="Q1705" s="26"/>
      <c r="R1705" s="33" t="s">
        <v>3982</v>
      </c>
      <c r="S1705" s="24">
        <v>1000</v>
      </c>
      <c r="T1705" s="371">
        <v>0</v>
      </c>
      <c r="U1705" s="371">
        <v>0</v>
      </c>
      <c r="V1705" s="371">
        <v>0</v>
      </c>
      <c r="W1705" s="21"/>
      <c r="X1705" s="25">
        <f t="shared" si="314"/>
        <v>0</v>
      </c>
      <c r="Y1705" s="26">
        <f t="shared" si="315"/>
        <v>0</v>
      </c>
      <c r="Z1705" s="428"/>
      <c r="AA1705" s="673"/>
      <c r="AB1705" s="672"/>
    </row>
    <row r="1706" spans="1:28" ht="13.15" customHeight="1" x14ac:dyDescent="0.2">
      <c r="A1706" s="265"/>
      <c r="B1706" s="405"/>
      <c r="C1706" s="448"/>
      <c r="D1706" s="266"/>
      <c r="E1706" s="266"/>
      <c r="F1706" s="182"/>
      <c r="G1706" s="24"/>
      <c r="H1706" s="241">
        <v>246</v>
      </c>
      <c r="I1706" s="22" t="s">
        <v>3104</v>
      </c>
      <c r="J1706" s="24">
        <v>1000</v>
      </c>
      <c r="K1706" s="371">
        <v>0</v>
      </c>
      <c r="L1706" s="371">
        <v>0</v>
      </c>
      <c r="M1706" s="371">
        <v>0</v>
      </c>
      <c r="N1706" s="21"/>
      <c r="O1706" s="25">
        <f t="shared" si="316"/>
        <v>0</v>
      </c>
      <c r="P1706" s="26">
        <f t="shared" si="317"/>
        <v>0</v>
      </c>
      <c r="Q1706" s="26"/>
      <c r="R1706" s="28" t="s">
        <v>2324</v>
      </c>
      <c r="S1706" s="24">
        <v>1000</v>
      </c>
      <c r="T1706" s="371">
        <v>0</v>
      </c>
      <c r="U1706" s="371">
        <v>0</v>
      </c>
      <c r="V1706" s="371">
        <v>0</v>
      </c>
      <c r="W1706" s="21"/>
      <c r="X1706" s="25">
        <f t="shared" si="314"/>
        <v>0</v>
      </c>
      <c r="Y1706" s="26">
        <f t="shared" si="315"/>
        <v>0</v>
      </c>
      <c r="Z1706" s="428"/>
      <c r="AA1706" s="673"/>
      <c r="AB1706" s="672"/>
    </row>
    <row r="1707" spans="1:28" ht="13.15" customHeight="1" x14ac:dyDescent="0.2">
      <c r="A1707" s="265"/>
      <c r="B1707" s="405"/>
      <c r="C1707" s="448"/>
      <c r="D1707" s="266"/>
      <c r="E1707" s="266"/>
      <c r="F1707" s="182"/>
      <c r="G1707" s="24"/>
      <c r="H1707" s="241">
        <v>246</v>
      </c>
      <c r="I1707" s="23" t="s">
        <v>2323</v>
      </c>
      <c r="J1707" s="24">
        <v>1000</v>
      </c>
      <c r="K1707" s="371">
        <v>4.2</v>
      </c>
      <c r="L1707" s="371">
        <v>20</v>
      </c>
      <c r="M1707" s="371">
        <v>6.3000000000000007</v>
      </c>
      <c r="N1707" s="21"/>
      <c r="O1707" s="25">
        <f t="shared" si="316"/>
        <v>10.166666666666666</v>
      </c>
      <c r="P1707" s="26">
        <f t="shared" si="317"/>
        <v>7.060185185185185E-3</v>
      </c>
      <c r="Q1707" s="26"/>
      <c r="R1707" s="33" t="s">
        <v>2325</v>
      </c>
      <c r="S1707" s="24">
        <v>1000</v>
      </c>
      <c r="T1707" s="371">
        <v>40</v>
      </c>
      <c r="U1707" s="371">
        <v>22.05</v>
      </c>
      <c r="V1707" s="371">
        <v>23.1</v>
      </c>
      <c r="W1707" s="21"/>
      <c r="X1707" s="25">
        <f t="shared" si="314"/>
        <v>28.383333333333336</v>
      </c>
      <c r="Y1707" s="26">
        <f t="shared" si="315"/>
        <v>1.9710648148148151E-2</v>
      </c>
      <c r="Z1707" s="428"/>
      <c r="AA1707" s="673"/>
      <c r="AB1707" s="672"/>
    </row>
    <row r="1708" spans="1:28" ht="13.15" customHeight="1" x14ac:dyDescent="0.2">
      <c r="A1708" s="265"/>
      <c r="B1708" s="405"/>
      <c r="C1708" s="448"/>
      <c r="D1708" s="266"/>
      <c r="E1708" s="266"/>
      <c r="F1708" s="186"/>
      <c r="G1708" s="121"/>
      <c r="H1708" s="244">
        <v>246</v>
      </c>
      <c r="I1708" s="122"/>
      <c r="J1708" s="24">
        <v>1000</v>
      </c>
      <c r="K1708" s="548">
        <v>0</v>
      </c>
      <c r="L1708" s="548">
        <v>0</v>
      </c>
      <c r="M1708" s="548">
        <v>0</v>
      </c>
      <c r="N1708" s="123"/>
      <c r="O1708" s="124">
        <f t="shared" si="316"/>
        <v>0</v>
      </c>
      <c r="P1708" s="125">
        <f t="shared" si="317"/>
        <v>0</v>
      </c>
      <c r="Q1708" s="125"/>
      <c r="R1708" s="140" t="s">
        <v>375</v>
      </c>
      <c r="S1708" s="24">
        <v>1000</v>
      </c>
      <c r="T1708" s="548">
        <v>0</v>
      </c>
      <c r="U1708" s="548">
        <v>0</v>
      </c>
      <c r="V1708" s="548">
        <v>0</v>
      </c>
      <c r="W1708" s="123"/>
      <c r="X1708" s="124">
        <f t="shared" si="314"/>
        <v>0</v>
      </c>
      <c r="Y1708" s="125">
        <f t="shared" si="315"/>
        <v>0</v>
      </c>
      <c r="Z1708" s="634"/>
      <c r="AA1708" s="673"/>
      <c r="AB1708" s="672"/>
    </row>
    <row r="1709" spans="1:28" ht="13.9" customHeight="1" thickBot="1" x14ac:dyDescent="0.25">
      <c r="A1709" s="267"/>
      <c r="B1709" s="406"/>
      <c r="C1709" s="449"/>
      <c r="D1709" s="268"/>
      <c r="E1709" s="269"/>
      <c r="F1709" s="184"/>
      <c r="G1709" s="70"/>
      <c r="H1709" s="242">
        <v>246</v>
      </c>
      <c r="I1709" s="71"/>
      <c r="J1709" s="70"/>
      <c r="K1709" s="559"/>
      <c r="L1709" s="559"/>
      <c r="M1709" s="559"/>
      <c r="N1709" s="72"/>
      <c r="O1709" s="73"/>
      <c r="P1709" s="74"/>
      <c r="Q1709" s="74"/>
      <c r="R1709" s="75" t="s">
        <v>1943</v>
      </c>
      <c r="S1709" s="70">
        <v>1000</v>
      </c>
      <c r="T1709" s="559">
        <v>0</v>
      </c>
      <c r="U1709" s="559">
        <v>0</v>
      </c>
      <c r="V1709" s="559">
        <v>0</v>
      </c>
      <c r="W1709" s="72"/>
      <c r="X1709" s="73">
        <f t="shared" si="314"/>
        <v>0</v>
      </c>
      <c r="Y1709" s="74">
        <f t="shared" si="315"/>
        <v>0</v>
      </c>
      <c r="Z1709" s="646"/>
      <c r="AA1709" s="676"/>
      <c r="AB1709" s="674"/>
    </row>
    <row r="1710" spans="1:28" s="7" customFormat="1" ht="13.9" customHeight="1" x14ac:dyDescent="0.2">
      <c r="A1710" s="260">
        <v>43025</v>
      </c>
      <c r="B1710" s="403">
        <v>0.80208333333333337</v>
      </c>
      <c r="C1710" s="454">
        <v>2</v>
      </c>
      <c r="D1710" s="263">
        <f>(MAX(K1710:M1710))/J1710/1.44</f>
        <v>0.37825520833333331</v>
      </c>
      <c r="E1710" s="264">
        <f>(MAX(T1710:V1710))/S1710/1.44</f>
        <v>0.17317708333333334</v>
      </c>
      <c r="F1710" s="181" t="s">
        <v>1909</v>
      </c>
      <c r="G1710" s="69" t="s">
        <v>3136</v>
      </c>
      <c r="H1710" s="240">
        <v>247</v>
      </c>
      <c r="I1710" s="35" t="s">
        <v>685</v>
      </c>
      <c r="J1710" s="34">
        <v>160</v>
      </c>
      <c r="K1710" s="367">
        <v>87.15</v>
      </c>
      <c r="L1710" s="367">
        <v>36.19047619047619</v>
      </c>
      <c r="M1710" s="367">
        <v>51.45</v>
      </c>
      <c r="N1710" s="36" t="s">
        <v>3866</v>
      </c>
      <c r="O1710" s="37">
        <f>(K1710+L1710+M1710)/3</f>
        <v>58.263492063492066</v>
      </c>
      <c r="P1710" s="38">
        <f>O1710/J1710/1.44</f>
        <v>0.25287973985890655</v>
      </c>
      <c r="Q1710" s="39" t="s">
        <v>657</v>
      </c>
      <c r="R1710" s="40" t="s">
        <v>686</v>
      </c>
      <c r="S1710" s="34">
        <v>160</v>
      </c>
      <c r="T1710" s="367">
        <v>23.80952380952381</v>
      </c>
      <c r="U1710" s="367">
        <v>31.5</v>
      </c>
      <c r="V1710" s="367">
        <v>39.9</v>
      </c>
      <c r="W1710" s="36" t="s">
        <v>3867</v>
      </c>
      <c r="X1710" s="37">
        <f t="shared" si="314"/>
        <v>31.736507936507934</v>
      </c>
      <c r="Y1710" s="38">
        <f t="shared" si="315"/>
        <v>0.13774526014109348</v>
      </c>
      <c r="Z1710" s="653" t="s">
        <v>495</v>
      </c>
      <c r="AA1710" s="672">
        <f>P1710+Y1710</f>
        <v>0.390625</v>
      </c>
      <c r="AB1710" s="672">
        <f t="shared" si="309"/>
        <v>129.67499999999998</v>
      </c>
    </row>
    <row r="1711" spans="1:28" ht="13.15" customHeight="1" x14ac:dyDescent="0.2">
      <c r="A1711" s="265"/>
      <c r="B1711" s="405"/>
      <c r="C1711" s="448"/>
      <c r="D1711" s="266"/>
      <c r="E1711" s="266"/>
      <c r="F1711" s="182"/>
      <c r="G1711" s="24"/>
      <c r="H1711" s="241">
        <v>247</v>
      </c>
      <c r="I1711" s="22" t="s">
        <v>1131</v>
      </c>
      <c r="J1711" s="24">
        <v>160</v>
      </c>
      <c r="K1711" s="371">
        <v>51.45</v>
      </c>
      <c r="L1711" s="371">
        <v>28.571428571428569</v>
      </c>
      <c r="M1711" s="371">
        <v>23.1</v>
      </c>
      <c r="N1711" s="21"/>
      <c r="O1711" s="25">
        <f>(K1711+L1711+M1711)/3</f>
        <v>34.37380952380952</v>
      </c>
      <c r="P1711" s="26">
        <f>O1711/J1711/1.44</f>
        <v>0.1491918816137566</v>
      </c>
      <c r="Q1711" s="26"/>
      <c r="R1711" s="28" t="s">
        <v>1179</v>
      </c>
      <c r="S1711" s="24">
        <v>160</v>
      </c>
      <c r="T1711" s="371">
        <v>0.95238095238095233</v>
      </c>
      <c r="U1711" s="371">
        <v>8.4</v>
      </c>
      <c r="V1711" s="371">
        <v>3.1500000000000004</v>
      </c>
      <c r="W1711" s="21"/>
      <c r="X1711" s="25">
        <f t="shared" si="314"/>
        <v>4.1674603174603178</v>
      </c>
      <c r="Y1711" s="26">
        <f t="shared" si="315"/>
        <v>1.808793540564374E-2</v>
      </c>
      <c r="Z1711" s="428"/>
      <c r="AA1711" s="673"/>
      <c r="AB1711" s="672"/>
    </row>
    <row r="1712" spans="1:28" ht="13.15" customHeight="1" x14ac:dyDescent="0.2">
      <c r="A1712" s="265"/>
      <c r="B1712" s="405"/>
      <c r="C1712" s="448"/>
      <c r="D1712" s="266"/>
      <c r="E1712" s="266"/>
      <c r="F1712" s="182"/>
      <c r="G1712" s="24"/>
      <c r="H1712" s="241">
        <v>247</v>
      </c>
      <c r="I1712" s="22" t="s">
        <v>1990</v>
      </c>
      <c r="J1712" s="24">
        <v>160</v>
      </c>
      <c r="K1712" s="371">
        <v>19.95</v>
      </c>
      <c r="L1712" s="371">
        <v>3.8095238095238093</v>
      </c>
      <c r="M1712" s="371">
        <v>16.8</v>
      </c>
      <c r="N1712" s="21"/>
      <c r="O1712" s="25">
        <f>(K1712+L1712+M1712)/3</f>
        <v>13.519841269841271</v>
      </c>
      <c r="P1712" s="26">
        <f>O1712/J1712/1.44</f>
        <v>5.8679866622574961E-2</v>
      </c>
      <c r="Q1712" s="26"/>
      <c r="R1712" s="28" t="s">
        <v>1180</v>
      </c>
      <c r="S1712" s="24">
        <v>160</v>
      </c>
      <c r="T1712" s="371">
        <v>4.7619047619047619</v>
      </c>
      <c r="U1712" s="371">
        <v>7.3500000000000005</v>
      </c>
      <c r="V1712" s="371">
        <v>9.4500000000000011</v>
      </c>
      <c r="W1712" s="21"/>
      <c r="X1712" s="25">
        <f t="shared" si="314"/>
        <v>7.1873015873015875</v>
      </c>
      <c r="Y1712" s="26">
        <f t="shared" si="315"/>
        <v>3.119488536155203E-2</v>
      </c>
      <c r="Z1712" s="428"/>
      <c r="AA1712" s="673"/>
      <c r="AB1712" s="672"/>
    </row>
    <row r="1713" spans="1:28" ht="13.15" customHeight="1" x14ac:dyDescent="0.2">
      <c r="A1713" s="265"/>
      <c r="B1713" s="405"/>
      <c r="C1713" s="448"/>
      <c r="D1713" s="266"/>
      <c r="E1713" s="266"/>
      <c r="F1713" s="182"/>
      <c r="G1713" s="24"/>
      <c r="H1713" s="241">
        <v>247</v>
      </c>
      <c r="I1713" s="23" t="s">
        <v>1181</v>
      </c>
      <c r="J1713" s="24">
        <v>160</v>
      </c>
      <c r="K1713" s="371">
        <v>9.4500000000000011</v>
      </c>
      <c r="L1713" s="371">
        <v>10.476190476190476</v>
      </c>
      <c r="M1713" s="371">
        <v>10.5</v>
      </c>
      <c r="N1713" s="21"/>
      <c r="O1713" s="25">
        <f>(K1713+L1713+M1713)/3</f>
        <v>10.142063492063492</v>
      </c>
      <c r="P1713" s="26">
        <f>O1713/J1713/1.44</f>
        <v>4.4019372795414471E-2</v>
      </c>
      <c r="Q1713" s="26"/>
      <c r="R1713" s="28" t="s">
        <v>409</v>
      </c>
      <c r="S1713" s="24">
        <v>160</v>
      </c>
      <c r="T1713" s="371">
        <v>0</v>
      </c>
      <c r="U1713" s="371">
        <v>0</v>
      </c>
      <c r="V1713" s="371">
        <v>0</v>
      </c>
      <c r="W1713" s="21"/>
      <c r="X1713" s="25">
        <f t="shared" si="314"/>
        <v>0</v>
      </c>
      <c r="Y1713" s="26">
        <f t="shared" si="315"/>
        <v>0</v>
      </c>
      <c r="Z1713" s="428"/>
      <c r="AA1713" s="673"/>
      <c r="AB1713" s="672"/>
    </row>
    <row r="1714" spans="1:28" ht="13.15" customHeight="1" x14ac:dyDescent="0.2">
      <c r="A1714" s="265"/>
      <c r="B1714" s="405"/>
      <c r="C1714" s="448"/>
      <c r="D1714" s="266"/>
      <c r="E1714" s="266"/>
      <c r="F1714" s="182"/>
      <c r="G1714" s="24"/>
      <c r="H1714" s="241">
        <v>247</v>
      </c>
      <c r="I1714" s="22"/>
      <c r="J1714" s="24"/>
      <c r="K1714" s="371"/>
      <c r="L1714" s="371"/>
      <c r="M1714" s="371"/>
      <c r="N1714" s="21"/>
      <c r="O1714" s="25"/>
      <c r="P1714" s="26"/>
      <c r="Q1714" s="26"/>
      <c r="R1714" s="28" t="s">
        <v>1479</v>
      </c>
      <c r="S1714" s="24">
        <v>160</v>
      </c>
      <c r="T1714" s="371">
        <v>3.8095238095238093</v>
      </c>
      <c r="U1714" s="371">
        <v>3.1500000000000004</v>
      </c>
      <c r="V1714" s="371">
        <v>9.4500000000000011</v>
      </c>
      <c r="W1714" s="21"/>
      <c r="X1714" s="25">
        <f t="shared" si="314"/>
        <v>5.4698412698412708</v>
      </c>
      <c r="Y1714" s="26">
        <f t="shared" si="315"/>
        <v>2.3740630511463853E-2</v>
      </c>
      <c r="Z1714" s="428"/>
      <c r="AA1714" s="673"/>
      <c r="AB1714" s="672"/>
    </row>
    <row r="1715" spans="1:28" ht="13.15" customHeight="1" x14ac:dyDescent="0.2">
      <c r="A1715" s="265"/>
      <c r="B1715" s="405"/>
      <c r="C1715" s="448"/>
      <c r="D1715" s="266"/>
      <c r="E1715" s="266"/>
      <c r="F1715" s="182"/>
      <c r="G1715" s="24"/>
      <c r="H1715" s="241">
        <v>247</v>
      </c>
      <c r="I1715" s="22"/>
      <c r="J1715" s="24"/>
      <c r="K1715" s="371"/>
      <c r="L1715" s="371"/>
      <c r="M1715" s="371"/>
      <c r="N1715" s="21"/>
      <c r="O1715" s="25"/>
      <c r="P1715" s="26"/>
      <c r="Q1715" s="26"/>
      <c r="R1715" s="28" t="s">
        <v>1480</v>
      </c>
      <c r="S1715" s="24">
        <v>160</v>
      </c>
      <c r="T1715" s="371">
        <v>0</v>
      </c>
      <c r="U1715" s="371">
        <v>0</v>
      </c>
      <c r="V1715" s="371">
        <v>0</v>
      </c>
      <c r="W1715" s="21"/>
      <c r="X1715" s="25">
        <f t="shared" si="314"/>
        <v>0</v>
      </c>
      <c r="Y1715" s="26">
        <f t="shared" si="315"/>
        <v>0</v>
      </c>
      <c r="Z1715" s="428"/>
      <c r="AA1715" s="673"/>
      <c r="AB1715" s="672"/>
    </row>
    <row r="1716" spans="1:28" ht="13.15" customHeight="1" x14ac:dyDescent="0.2">
      <c r="A1716" s="265"/>
      <c r="B1716" s="405"/>
      <c r="C1716" s="448"/>
      <c r="D1716" s="266"/>
      <c r="E1716" s="266"/>
      <c r="F1716" s="186"/>
      <c r="G1716" s="121"/>
      <c r="H1716" s="241">
        <v>247</v>
      </c>
      <c r="I1716" s="128"/>
      <c r="J1716" s="121"/>
      <c r="K1716" s="548"/>
      <c r="L1716" s="548"/>
      <c r="M1716" s="548"/>
      <c r="N1716" s="123"/>
      <c r="O1716" s="124"/>
      <c r="P1716" s="125"/>
      <c r="Q1716" s="125"/>
      <c r="R1716" s="126" t="s">
        <v>2559</v>
      </c>
      <c r="S1716" s="24">
        <v>160</v>
      </c>
      <c r="T1716" s="548">
        <v>13.333333333333332</v>
      </c>
      <c r="U1716" s="548">
        <v>6.3000000000000007</v>
      </c>
      <c r="V1716" s="548">
        <v>13.65</v>
      </c>
      <c r="W1716" s="123"/>
      <c r="X1716" s="124">
        <f t="shared" si="314"/>
        <v>11.094444444444443</v>
      </c>
      <c r="Y1716" s="125">
        <f t="shared" si="315"/>
        <v>4.8152970679012336E-2</v>
      </c>
      <c r="Z1716" s="634"/>
      <c r="AA1716" s="673"/>
      <c r="AB1716" s="672"/>
    </row>
    <row r="1717" spans="1:28" ht="13.9" customHeight="1" thickBot="1" x14ac:dyDescent="0.25">
      <c r="A1717" s="267"/>
      <c r="B1717" s="406"/>
      <c r="C1717" s="449"/>
      <c r="D1717" s="268"/>
      <c r="E1717" s="269"/>
      <c r="F1717" s="184"/>
      <c r="G1717" s="70"/>
      <c r="H1717" s="242">
        <v>247</v>
      </c>
      <c r="I1717" s="76"/>
      <c r="J1717" s="70"/>
      <c r="K1717" s="559"/>
      <c r="L1717" s="559"/>
      <c r="M1717" s="559"/>
      <c r="N1717" s="72"/>
      <c r="O1717" s="73"/>
      <c r="P1717" s="74"/>
      <c r="Q1717" s="74"/>
      <c r="R1717" s="75" t="s">
        <v>2560</v>
      </c>
      <c r="S1717" s="70">
        <v>160</v>
      </c>
      <c r="T1717" s="559">
        <v>0.95238095238095233</v>
      </c>
      <c r="U1717" s="559">
        <v>0</v>
      </c>
      <c r="V1717" s="559">
        <v>0</v>
      </c>
      <c r="W1717" s="72"/>
      <c r="X1717" s="73">
        <f t="shared" si="314"/>
        <v>0.31746031746031744</v>
      </c>
      <c r="Y1717" s="74">
        <f t="shared" si="315"/>
        <v>1.3778659611992945E-3</v>
      </c>
      <c r="Z1717" s="646"/>
      <c r="AA1717" s="673"/>
      <c r="AB1717" s="672"/>
    </row>
    <row r="1718" spans="1:28" s="7" customFormat="1" ht="14.45" customHeight="1" thickBot="1" x14ac:dyDescent="0.25">
      <c r="A1718" s="304">
        <v>43040</v>
      </c>
      <c r="B1718" s="404">
        <v>0.63194444444444442</v>
      </c>
      <c r="C1718" s="460">
        <v>-2</v>
      </c>
      <c r="D1718" s="282">
        <f>(MAX(K1718:M1718))/J1718/1.44</f>
        <v>0.21759259259259262</v>
      </c>
      <c r="E1718" s="283">
        <f>(MAX(T1718:V1718))/S1718/1.44</f>
        <v>0.52208333333333334</v>
      </c>
      <c r="F1718" s="189" t="s">
        <v>1909</v>
      </c>
      <c r="G1718" s="102" t="s">
        <v>3126</v>
      </c>
      <c r="H1718" s="242">
        <v>250</v>
      </c>
      <c r="I1718" s="76" t="s">
        <v>685</v>
      </c>
      <c r="J1718" s="70">
        <v>630</v>
      </c>
      <c r="K1718" s="559">
        <v>191.1</v>
      </c>
      <c r="L1718" s="559">
        <v>185.71428571428569</v>
      </c>
      <c r="M1718" s="559">
        <v>197.4</v>
      </c>
      <c r="N1718" s="72" t="s">
        <v>3843</v>
      </c>
      <c r="O1718" s="73">
        <f t="shared" ref="O1718:O1727" si="318">(K1718+L1718+M1718)/3</f>
        <v>191.4047619047619</v>
      </c>
      <c r="P1718" s="74">
        <f t="shared" ref="P1718:P1727" si="319">O1718/J1718/1.44</f>
        <v>0.21098408499202151</v>
      </c>
      <c r="Q1718" s="80" t="s">
        <v>495</v>
      </c>
      <c r="R1718" s="75" t="s">
        <v>686</v>
      </c>
      <c r="S1718" s="70">
        <v>250</v>
      </c>
      <c r="T1718" s="559">
        <v>181.9047619047619</v>
      </c>
      <c r="U1718" s="559">
        <v>179.55</v>
      </c>
      <c r="V1718" s="559">
        <v>187.95000000000002</v>
      </c>
      <c r="W1718" s="72" t="s">
        <v>4297</v>
      </c>
      <c r="X1718" s="73">
        <f t="shared" si="314"/>
        <v>183.13492063492063</v>
      </c>
      <c r="Y1718" s="74">
        <f t="shared" ref="Y1718:Y1726" si="320">X1718/S1718/1.44</f>
        <v>0.50870811287477957</v>
      </c>
      <c r="Z1718" s="655" t="s">
        <v>495</v>
      </c>
      <c r="AA1718" s="675">
        <f>P1718+Y1718</f>
        <v>0.71969219786680105</v>
      </c>
      <c r="AB1718" s="675">
        <f t="shared" si="309"/>
        <v>164.036125808348</v>
      </c>
    </row>
    <row r="1719" spans="1:28" s="7" customFormat="1" ht="13.9" customHeight="1" x14ac:dyDescent="0.2">
      <c r="A1719" s="260">
        <v>43031</v>
      </c>
      <c r="B1719" s="403">
        <v>0.57638888888888895</v>
      </c>
      <c r="C1719" s="454">
        <v>4</v>
      </c>
      <c r="D1719" s="263">
        <f>(MAX(K1719:M1719))/J1719/1.44</f>
        <v>0.78385416666666663</v>
      </c>
      <c r="E1719" s="264">
        <f>(MAX(T1719:V1719))/S1719/1.44</f>
        <v>0.37625000000000003</v>
      </c>
      <c r="F1719" s="181" t="s">
        <v>1909</v>
      </c>
      <c r="G1719" s="69" t="s">
        <v>3126</v>
      </c>
      <c r="H1719" s="240">
        <v>251</v>
      </c>
      <c r="I1719" s="35" t="s">
        <v>685</v>
      </c>
      <c r="J1719" s="34">
        <v>160</v>
      </c>
      <c r="K1719" s="367">
        <v>180.6</v>
      </c>
      <c r="L1719" s="367">
        <v>124.76190476190476</v>
      </c>
      <c r="M1719" s="367">
        <v>82.95</v>
      </c>
      <c r="N1719" s="36" t="s">
        <v>3846</v>
      </c>
      <c r="O1719" s="37">
        <f t="shared" si="318"/>
        <v>129.43730158730156</v>
      </c>
      <c r="P1719" s="38">
        <f t="shared" si="319"/>
        <v>0.56179384369488528</v>
      </c>
      <c r="Q1719" s="39" t="s">
        <v>495</v>
      </c>
      <c r="R1719" s="40" t="s">
        <v>686</v>
      </c>
      <c r="S1719" s="34">
        <v>250</v>
      </c>
      <c r="T1719" s="367">
        <v>117.14285714285714</v>
      </c>
      <c r="U1719" s="367">
        <v>80.850000000000009</v>
      </c>
      <c r="V1719" s="367">
        <v>135.45000000000002</v>
      </c>
      <c r="W1719" s="36" t="s">
        <v>3983</v>
      </c>
      <c r="X1719" s="37">
        <f t="shared" ref="X1719:X1726" si="321">(T1719+U1719+V1719)/3</f>
        <v>111.14761904761906</v>
      </c>
      <c r="Y1719" s="38">
        <f t="shared" si="320"/>
        <v>0.30874338624338632</v>
      </c>
      <c r="Z1719" s="653" t="s">
        <v>495</v>
      </c>
      <c r="AA1719" s="672">
        <f>P1719+Y1719</f>
        <v>0.87053722993827165</v>
      </c>
      <c r="AB1719" s="672">
        <f t="shared" si="309"/>
        <v>35.298024257330248</v>
      </c>
    </row>
    <row r="1720" spans="1:28" ht="13.9" customHeight="1" x14ac:dyDescent="0.2">
      <c r="A1720" s="265"/>
      <c r="B1720" s="405"/>
      <c r="C1720" s="448"/>
      <c r="D1720" s="266"/>
      <c r="E1720" s="266"/>
      <c r="F1720" s="182"/>
      <c r="G1720" s="24"/>
      <c r="H1720" s="241">
        <v>251</v>
      </c>
      <c r="I1720" s="23" t="s">
        <v>3699</v>
      </c>
      <c r="J1720" s="24">
        <v>160</v>
      </c>
      <c r="K1720" s="371">
        <v>53.550000000000004</v>
      </c>
      <c r="L1720" s="371">
        <v>29.523809523809522</v>
      </c>
      <c r="M1720" s="371">
        <v>18.900000000000002</v>
      </c>
      <c r="N1720" s="21"/>
      <c r="O1720" s="25">
        <f t="shared" si="318"/>
        <v>33.991269841269848</v>
      </c>
      <c r="P1720" s="26">
        <f t="shared" si="319"/>
        <v>0.1475315531305115</v>
      </c>
      <c r="Q1720" s="26"/>
      <c r="R1720" s="28" t="s">
        <v>3699</v>
      </c>
      <c r="S1720" s="24">
        <v>250</v>
      </c>
      <c r="T1720" s="371">
        <v>32.38095238095238</v>
      </c>
      <c r="U1720" s="371">
        <v>18.900000000000002</v>
      </c>
      <c r="V1720" s="371">
        <v>54.6</v>
      </c>
      <c r="W1720" s="21"/>
      <c r="X1720" s="25">
        <f t="shared" si="321"/>
        <v>35.293650793650791</v>
      </c>
      <c r="Y1720" s="26">
        <f t="shared" si="320"/>
        <v>9.8037918871252211E-2</v>
      </c>
      <c r="Z1720" s="428"/>
      <c r="AA1720" s="673"/>
      <c r="AB1720" s="672"/>
    </row>
    <row r="1721" spans="1:28" ht="13.9" customHeight="1" x14ac:dyDescent="0.2">
      <c r="A1721" s="265"/>
      <c r="B1721" s="405"/>
      <c r="C1721" s="448"/>
      <c r="D1721" s="266"/>
      <c r="E1721" s="266"/>
      <c r="F1721" s="182"/>
      <c r="G1721" s="24"/>
      <c r="H1721" s="241">
        <v>251</v>
      </c>
      <c r="I1721" s="22" t="s">
        <v>949</v>
      </c>
      <c r="J1721" s="24">
        <v>160</v>
      </c>
      <c r="K1721" s="371">
        <v>6.3000000000000007</v>
      </c>
      <c r="L1721" s="371">
        <v>2.8571428571428572</v>
      </c>
      <c r="M1721" s="371">
        <v>3.1500000000000004</v>
      </c>
      <c r="N1721" s="21"/>
      <c r="O1721" s="25">
        <f t="shared" si="318"/>
        <v>4.1023809523809529</v>
      </c>
      <c r="P1721" s="26">
        <f t="shared" si="319"/>
        <v>1.7805472883597885E-2</v>
      </c>
      <c r="Q1721" s="26"/>
      <c r="R1721" s="28" t="s">
        <v>2139</v>
      </c>
      <c r="S1721" s="24">
        <v>250</v>
      </c>
      <c r="T1721" s="621">
        <v>36.19047619047619</v>
      </c>
      <c r="U1721" s="371">
        <v>43.050000000000004</v>
      </c>
      <c r="V1721" s="371">
        <v>26.25</v>
      </c>
      <c r="W1721" s="21"/>
      <c r="X1721" s="25">
        <f t="shared" si="321"/>
        <v>35.163492063492065</v>
      </c>
      <c r="Y1721" s="26">
        <f t="shared" si="320"/>
        <v>9.7676366843033519E-2</v>
      </c>
      <c r="Z1721" s="428"/>
      <c r="AA1721" s="673"/>
      <c r="AB1721" s="672"/>
    </row>
    <row r="1722" spans="1:28" ht="13.9" customHeight="1" x14ac:dyDescent="0.2">
      <c r="A1722" s="265"/>
      <c r="B1722" s="405"/>
      <c r="C1722" s="448"/>
      <c r="D1722" s="266"/>
      <c r="E1722" s="266"/>
      <c r="F1722" s="182"/>
      <c r="G1722" s="24"/>
      <c r="H1722" s="241">
        <v>251</v>
      </c>
      <c r="I1722" s="22" t="s">
        <v>950</v>
      </c>
      <c r="J1722" s="24">
        <v>160</v>
      </c>
      <c r="K1722" s="371">
        <v>0</v>
      </c>
      <c r="L1722" s="371">
        <v>6.6666666666666661</v>
      </c>
      <c r="M1722" s="371">
        <v>1.05</v>
      </c>
      <c r="N1722" s="21"/>
      <c r="O1722" s="25">
        <f t="shared" si="318"/>
        <v>2.572222222222222</v>
      </c>
      <c r="P1722" s="26">
        <f t="shared" si="319"/>
        <v>1.1164158950617283E-2</v>
      </c>
      <c r="Q1722" s="26"/>
      <c r="R1722" s="28" t="s">
        <v>2140</v>
      </c>
      <c r="S1722" s="24">
        <v>250</v>
      </c>
      <c r="T1722" s="371">
        <v>11.428571428571429</v>
      </c>
      <c r="U1722" s="371">
        <v>1.05</v>
      </c>
      <c r="V1722" s="371">
        <v>27.3</v>
      </c>
      <c r="W1722" s="21"/>
      <c r="X1722" s="25">
        <f t="shared" si="321"/>
        <v>13.259523809523811</v>
      </c>
      <c r="Y1722" s="26">
        <f t="shared" si="320"/>
        <v>3.6832010582010591E-2</v>
      </c>
      <c r="Z1722" s="428"/>
      <c r="AA1722" s="673"/>
      <c r="AB1722" s="672"/>
    </row>
    <row r="1723" spans="1:28" ht="13.9" customHeight="1" x14ac:dyDescent="0.2">
      <c r="A1723" s="265"/>
      <c r="B1723" s="405"/>
      <c r="C1723" s="448"/>
      <c r="D1723" s="266"/>
      <c r="E1723" s="266"/>
      <c r="F1723" s="182"/>
      <c r="G1723" s="24"/>
      <c r="H1723" s="241">
        <v>251</v>
      </c>
      <c r="I1723" s="22" t="s">
        <v>1184</v>
      </c>
      <c r="J1723" s="24">
        <v>160</v>
      </c>
      <c r="K1723" s="371">
        <v>3.1500000000000004</v>
      </c>
      <c r="L1723" s="371">
        <v>3.8095238095238093</v>
      </c>
      <c r="M1723" s="371">
        <v>2.1</v>
      </c>
      <c r="N1723" s="21"/>
      <c r="O1723" s="25">
        <f t="shared" si="318"/>
        <v>3.0198412698412702</v>
      </c>
      <c r="P1723" s="26">
        <f t="shared" si="319"/>
        <v>1.3106949955908291E-2</v>
      </c>
      <c r="Q1723" s="26"/>
      <c r="R1723" s="28" t="s">
        <v>1797</v>
      </c>
      <c r="S1723" s="24">
        <v>250</v>
      </c>
      <c r="T1723" s="371">
        <v>5.7142857142857144</v>
      </c>
      <c r="U1723" s="371">
        <v>4.2</v>
      </c>
      <c r="V1723" s="371">
        <v>4.2</v>
      </c>
      <c r="W1723" s="21"/>
      <c r="X1723" s="25">
        <f t="shared" si="321"/>
        <v>4.7047619047619049</v>
      </c>
      <c r="Y1723" s="26">
        <f t="shared" si="320"/>
        <v>1.306878306878307E-2</v>
      </c>
      <c r="Z1723" s="428"/>
      <c r="AA1723" s="673"/>
      <c r="AB1723" s="672"/>
    </row>
    <row r="1724" spans="1:28" ht="13.9" customHeight="1" x14ac:dyDescent="0.2">
      <c r="A1724" s="265"/>
      <c r="B1724" s="405"/>
      <c r="C1724" s="448"/>
      <c r="D1724" s="266"/>
      <c r="E1724" s="266"/>
      <c r="F1724" s="182"/>
      <c r="G1724" s="24"/>
      <c r="H1724" s="241">
        <v>251</v>
      </c>
      <c r="I1724" s="22" t="s">
        <v>2138</v>
      </c>
      <c r="J1724" s="24">
        <v>160</v>
      </c>
      <c r="K1724" s="371">
        <v>121.80000000000001</v>
      </c>
      <c r="L1724" s="371">
        <v>83.80952380952381</v>
      </c>
      <c r="M1724" s="371">
        <v>76.650000000000006</v>
      </c>
      <c r="N1724" s="21"/>
      <c r="O1724" s="25">
        <f t="shared" si="318"/>
        <v>94.086507936507928</v>
      </c>
      <c r="P1724" s="26">
        <f t="shared" si="319"/>
        <v>0.40836157958553787</v>
      </c>
      <c r="Q1724" s="26"/>
      <c r="R1724" s="28" t="s">
        <v>1775</v>
      </c>
      <c r="S1724" s="24">
        <v>250</v>
      </c>
      <c r="T1724" s="371">
        <v>0</v>
      </c>
      <c r="U1724" s="371">
        <v>0</v>
      </c>
      <c r="V1724" s="371">
        <v>0</v>
      </c>
      <c r="W1724" s="21"/>
      <c r="X1724" s="25">
        <f t="shared" si="321"/>
        <v>0</v>
      </c>
      <c r="Y1724" s="26">
        <f t="shared" si="320"/>
        <v>0</v>
      </c>
      <c r="Z1724" s="428"/>
      <c r="AA1724" s="673"/>
      <c r="AB1724" s="672"/>
    </row>
    <row r="1725" spans="1:28" ht="13.9" customHeight="1" x14ac:dyDescent="0.2">
      <c r="A1725" s="265"/>
      <c r="B1725" s="405"/>
      <c r="C1725" s="448"/>
      <c r="D1725" s="266"/>
      <c r="E1725" s="266"/>
      <c r="F1725" s="186"/>
      <c r="G1725" s="121"/>
      <c r="H1725" s="241">
        <v>251</v>
      </c>
      <c r="I1725" s="128" t="s">
        <v>2326</v>
      </c>
      <c r="J1725" s="24">
        <v>160</v>
      </c>
      <c r="K1725" s="548">
        <v>0</v>
      </c>
      <c r="L1725" s="548">
        <v>0</v>
      </c>
      <c r="M1725" s="548">
        <v>0</v>
      </c>
      <c r="N1725" s="123"/>
      <c r="O1725" s="124">
        <f t="shared" si="318"/>
        <v>0</v>
      </c>
      <c r="P1725" s="125">
        <f t="shared" si="319"/>
        <v>0</v>
      </c>
      <c r="Q1725" s="125"/>
      <c r="R1725" s="126" t="s">
        <v>2326</v>
      </c>
      <c r="S1725" s="24">
        <v>250</v>
      </c>
      <c r="T1725" s="548">
        <v>0</v>
      </c>
      <c r="U1725" s="548">
        <v>0</v>
      </c>
      <c r="V1725" s="548">
        <v>0</v>
      </c>
      <c r="W1725" s="123"/>
      <c r="X1725" s="124">
        <f t="shared" si="321"/>
        <v>0</v>
      </c>
      <c r="Y1725" s="125">
        <f t="shared" si="320"/>
        <v>0</v>
      </c>
      <c r="Z1725" s="634"/>
      <c r="AA1725" s="673"/>
      <c r="AB1725" s="672"/>
    </row>
    <row r="1726" spans="1:28" ht="13.9" customHeight="1" thickBot="1" x14ac:dyDescent="0.25">
      <c r="A1726" s="267"/>
      <c r="B1726" s="406"/>
      <c r="C1726" s="449"/>
      <c r="D1726" s="268"/>
      <c r="E1726" s="269"/>
      <c r="F1726" s="184"/>
      <c r="G1726" s="70"/>
      <c r="H1726" s="242">
        <v>251</v>
      </c>
      <c r="I1726" s="76" t="s">
        <v>452</v>
      </c>
      <c r="J1726" s="70">
        <v>160</v>
      </c>
      <c r="K1726" s="559">
        <v>0</v>
      </c>
      <c r="L1726" s="559">
        <v>0</v>
      </c>
      <c r="M1726" s="559">
        <v>0</v>
      </c>
      <c r="N1726" s="72"/>
      <c r="O1726" s="73">
        <f t="shared" si="318"/>
        <v>0</v>
      </c>
      <c r="P1726" s="74">
        <f t="shared" si="319"/>
        <v>0</v>
      </c>
      <c r="Q1726" s="74"/>
      <c r="R1726" s="75" t="s">
        <v>2327</v>
      </c>
      <c r="S1726" s="70">
        <v>250</v>
      </c>
      <c r="T1726" s="559">
        <v>25.714285714285712</v>
      </c>
      <c r="U1726" s="559">
        <v>23.1</v>
      </c>
      <c r="V1726" s="559">
        <v>24.150000000000002</v>
      </c>
      <c r="W1726" s="72"/>
      <c r="X1726" s="73">
        <f t="shared" si="321"/>
        <v>24.321428571428573</v>
      </c>
      <c r="Y1726" s="74">
        <f t="shared" si="320"/>
        <v>6.7559523809523819E-2</v>
      </c>
      <c r="Z1726" s="646"/>
      <c r="AA1726" s="673"/>
      <c r="AB1726" s="672"/>
    </row>
    <row r="1727" spans="1:28" s="7" customFormat="1" ht="13.9" customHeight="1" x14ac:dyDescent="0.2">
      <c r="A1727" s="307"/>
      <c r="B1727" s="410"/>
      <c r="C1727" s="463"/>
      <c r="D1727" s="263">
        <f>(MAX(K1727:M1727))/J1727/1.44</f>
        <v>0</v>
      </c>
      <c r="E1727" s="640"/>
      <c r="F1727" s="198" t="s">
        <v>569</v>
      </c>
      <c r="G1727" s="173" t="s">
        <v>3136</v>
      </c>
      <c r="H1727" s="243">
        <v>252</v>
      </c>
      <c r="I1727" s="162" t="s">
        <v>5010</v>
      </c>
      <c r="J1727" s="115">
        <v>630</v>
      </c>
      <c r="K1727" s="619">
        <v>0</v>
      </c>
      <c r="L1727" s="619">
        <v>0</v>
      </c>
      <c r="M1727" s="619">
        <v>0</v>
      </c>
      <c r="N1727" s="164"/>
      <c r="O1727" s="167">
        <f t="shared" si="318"/>
        <v>0</v>
      </c>
      <c r="P1727" s="168">
        <f t="shared" si="319"/>
        <v>0</v>
      </c>
      <c r="Q1727" s="165" t="s">
        <v>983</v>
      </c>
      <c r="R1727" s="166"/>
      <c r="S1727" s="174"/>
      <c r="T1727" s="619"/>
      <c r="U1727" s="619"/>
      <c r="V1727" s="619"/>
      <c r="W1727" s="164"/>
      <c r="X1727" s="167"/>
      <c r="Y1727" s="168"/>
      <c r="Z1727" s="639"/>
      <c r="AA1727" s="671">
        <f>P1727+Y1727</f>
        <v>0</v>
      </c>
      <c r="AB1727" s="671">
        <f t="shared" si="309"/>
        <v>418.95</v>
      </c>
    </row>
    <row r="1728" spans="1:28" s="7" customFormat="1" ht="14.45" customHeight="1" x14ac:dyDescent="0.2">
      <c r="A1728" s="260"/>
      <c r="B1728" s="403"/>
      <c r="C1728" s="454"/>
      <c r="D1728" s="289"/>
      <c r="E1728" s="308"/>
      <c r="F1728" s="187"/>
      <c r="G1728" s="48"/>
      <c r="H1728" s="241">
        <v>252</v>
      </c>
      <c r="I1728" s="22" t="s">
        <v>507</v>
      </c>
      <c r="J1728" s="24">
        <v>630</v>
      </c>
      <c r="K1728" s="371">
        <v>0</v>
      </c>
      <c r="L1728" s="371">
        <v>0</v>
      </c>
      <c r="M1728" s="371">
        <v>0</v>
      </c>
      <c r="N1728" s="21"/>
      <c r="O1728" s="25"/>
      <c r="P1728" s="26"/>
      <c r="Q1728" s="68"/>
      <c r="R1728" s="28"/>
      <c r="S1728" s="30"/>
      <c r="T1728" s="371"/>
      <c r="U1728" s="371"/>
      <c r="V1728" s="371"/>
      <c r="W1728" s="21"/>
      <c r="X1728" s="25"/>
      <c r="Y1728" s="26"/>
      <c r="Z1728" s="428"/>
      <c r="AA1728" s="672"/>
      <c r="AB1728" s="672"/>
    </row>
    <row r="1729" spans="1:28" s="7" customFormat="1" ht="14.45" customHeight="1" x14ac:dyDescent="0.2">
      <c r="A1729" s="260"/>
      <c r="B1729" s="403"/>
      <c r="C1729" s="454"/>
      <c r="D1729" s="289"/>
      <c r="E1729" s="308"/>
      <c r="F1729" s="187"/>
      <c r="G1729" s="48"/>
      <c r="H1729" s="241">
        <v>252</v>
      </c>
      <c r="I1729" s="22" t="s">
        <v>508</v>
      </c>
      <c r="J1729" s="24">
        <v>630</v>
      </c>
      <c r="K1729" s="371">
        <v>0</v>
      </c>
      <c r="L1729" s="371">
        <v>0</v>
      </c>
      <c r="M1729" s="371">
        <v>0</v>
      </c>
      <c r="N1729" s="21"/>
      <c r="O1729" s="25"/>
      <c r="P1729" s="26"/>
      <c r="Q1729" s="68"/>
      <c r="R1729" s="28"/>
      <c r="S1729" s="30"/>
      <c r="T1729" s="371"/>
      <c r="U1729" s="371"/>
      <c r="V1729" s="371"/>
      <c r="W1729" s="21"/>
      <c r="X1729" s="25"/>
      <c r="Y1729" s="26"/>
      <c r="Z1729" s="428"/>
      <c r="AA1729" s="672"/>
      <c r="AB1729" s="672"/>
    </row>
    <row r="1730" spans="1:28" s="7" customFormat="1" ht="14.45" customHeight="1" x14ac:dyDescent="0.2">
      <c r="A1730" s="260"/>
      <c r="B1730" s="403"/>
      <c r="C1730" s="454"/>
      <c r="D1730" s="289"/>
      <c r="E1730" s="308"/>
      <c r="F1730" s="187"/>
      <c r="G1730" s="48"/>
      <c r="H1730" s="241">
        <v>252</v>
      </c>
      <c r="I1730" s="22" t="s">
        <v>509</v>
      </c>
      <c r="J1730" s="34">
        <v>630</v>
      </c>
      <c r="K1730" s="371">
        <v>0</v>
      </c>
      <c r="L1730" s="371">
        <v>0</v>
      </c>
      <c r="M1730" s="371">
        <v>0</v>
      </c>
      <c r="N1730" s="21"/>
      <c r="O1730" s="25"/>
      <c r="P1730" s="26"/>
      <c r="Q1730" s="68"/>
      <c r="R1730" s="28"/>
      <c r="S1730" s="30"/>
      <c r="T1730" s="371"/>
      <c r="U1730" s="371"/>
      <c r="V1730" s="371"/>
      <c r="W1730" s="21"/>
      <c r="X1730" s="25"/>
      <c r="Y1730" s="26"/>
      <c r="Z1730" s="428"/>
      <c r="AA1730" s="672"/>
      <c r="AB1730" s="672"/>
    </row>
    <row r="1731" spans="1:28" s="7" customFormat="1" ht="14.45" customHeight="1" x14ac:dyDescent="0.2">
      <c r="A1731" s="260"/>
      <c r="B1731" s="403"/>
      <c r="C1731" s="454"/>
      <c r="D1731" s="289"/>
      <c r="E1731" s="308"/>
      <c r="F1731" s="187"/>
      <c r="G1731" s="48"/>
      <c r="H1731" s="241">
        <v>252</v>
      </c>
      <c r="I1731" s="22" t="s">
        <v>510</v>
      </c>
      <c r="J1731" s="24">
        <v>630</v>
      </c>
      <c r="K1731" s="371">
        <v>0</v>
      </c>
      <c r="L1731" s="371">
        <v>0</v>
      </c>
      <c r="M1731" s="371">
        <v>0</v>
      </c>
      <c r="N1731" s="21"/>
      <c r="O1731" s="25"/>
      <c r="P1731" s="26"/>
      <c r="Q1731" s="68"/>
      <c r="R1731" s="28"/>
      <c r="S1731" s="30"/>
      <c r="T1731" s="371"/>
      <c r="U1731" s="371"/>
      <c r="V1731" s="371"/>
      <c r="W1731" s="21"/>
      <c r="X1731" s="25"/>
      <c r="Y1731" s="26"/>
      <c r="Z1731" s="428"/>
      <c r="AA1731" s="672"/>
      <c r="AB1731" s="672"/>
    </row>
    <row r="1732" spans="1:28" s="7" customFormat="1" ht="14.45" customHeight="1" x14ac:dyDescent="0.2">
      <c r="A1732" s="260"/>
      <c r="B1732" s="403"/>
      <c r="C1732" s="454"/>
      <c r="D1732" s="289"/>
      <c r="E1732" s="308"/>
      <c r="F1732" s="187"/>
      <c r="G1732" s="48"/>
      <c r="H1732" s="241">
        <v>252</v>
      </c>
      <c r="I1732" s="22" t="s">
        <v>511</v>
      </c>
      <c r="J1732" s="24">
        <v>630</v>
      </c>
      <c r="K1732" s="371">
        <v>0</v>
      </c>
      <c r="L1732" s="371">
        <v>0</v>
      </c>
      <c r="M1732" s="371">
        <v>0</v>
      </c>
      <c r="N1732" s="21"/>
      <c r="O1732" s="25"/>
      <c r="P1732" s="26"/>
      <c r="Q1732" s="68"/>
      <c r="R1732" s="28"/>
      <c r="S1732" s="30"/>
      <c r="T1732" s="371"/>
      <c r="U1732" s="371"/>
      <c r="V1732" s="371"/>
      <c r="W1732" s="21"/>
      <c r="X1732" s="25"/>
      <c r="Y1732" s="26"/>
      <c r="Z1732" s="428"/>
      <c r="AA1732" s="672"/>
      <c r="AB1732" s="672"/>
    </row>
    <row r="1733" spans="1:28" s="7" customFormat="1" ht="14.45" customHeight="1" x14ac:dyDescent="0.2">
      <c r="A1733" s="260"/>
      <c r="B1733" s="403"/>
      <c r="C1733" s="454"/>
      <c r="D1733" s="289"/>
      <c r="E1733" s="308"/>
      <c r="F1733" s="187"/>
      <c r="G1733" s="48"/>
      <c r="H1733" s="241">
        <v>252</v>
      </c>
      <c r="I1733" s="22" t="s">
        <v>512</v>
      </c>
      <c r="J1733" s="24">
        <v>630</v>
      </c>
      <c r="K1733" s="371">
        <v>0</v>
      </c>
      <c r="L1733" s="371">
        <v>0</v>
      </c>
      <c r="M1733" s="371">
        <v>0</v>
      </c>
      <c r="N1733" s="21"/>
      <c r="O1733" s="25"/>
      <c r="P1733" s="26"/>
      <c r="Q1733" s="68"/>
      <c r="R1733" s="28"/>
      <c r="S1733" s="30"/>
      <c r="T1733" s="371"/>
      <c r="U1733" s="371"/>
      <c r="V1733" s="371"/>
      <c r="W1733" s="21"/>
      <c r="X1733" s="25"/>
      <c r="Y1733" s="26"/>
      <c r="Z1733" s="428"/>
      <c r="AA1733" s="672"/>
      <c r="AB1733" s="672"/>
    </row>
    <row r="1734" spans="1:28" s="7" customFormat="1" ht="14.45" customHeight="1" x14ac:dyDescent="0.2">
      <c r="A1734" s="260"/>
      <c r="B1734" s="403"/>
      <c r="C1734" s="454"/>
      <c r="D1734" s="289"/>
      <c r="E1734" s="308"/>
      <c r="F1734" s="187"/>
      <c r="G1734" s="48"/>
      <c r="H1734" s="241">
        <v>252</v>
      </c>
      <c r="I1734" s="22" t="s">
        <v>513</v>
      </c>
      <c r="J1734" s="24">
        <v>630</v>
      </c>
      <c r="K1734" s="371">
        <v>0</v>
      </c>
      <c r="L1734" s="371">
        <v>0</v>
      </c>
      <c r="M1734" s="371">
        <v>0</v>
      </c>
      <c r="N1734" s="21"/>
      <c r="O1734" s="25"/>
      <c r="P1734" s="26"/>
      <c r="Q1734" s="68"/>
      <c r="R1734" s="28"/>
      <c r="S1734" s="30"/>
      <c r="T1734" s="371"/>
      <c r="U1734" s="371"/>
      <c r="V1734" s="371"/>
      <c r="W1734" s="21"/>
      <c r="X1734" s="25"/>
      <c r="Y1734" s="26"/>
      <c r="Z1734" s="428"/>
      <c r="AA1734" s="672"/>
      <c r="AB1734" s="672"/>
    </row>
    <row r="1735" spans="1:28" s="7" customFormat="1" ht="14.45" customHeight="1" x14ac:dyDescent="0.2">
      <c r="A1735" s="260"/>
      <c r="B1735" s="403"/>
      <c r="C1735" s="454"/>
      <c r="D1735" s="289"/>
      <c r="E1735" s="308"/>
      <c r="F1735" s="187"/>
      <c r="G1735" s="48"/>
      <c r="H1735" s="240">
        <v>252</v>
      </c>
      <c r="I1735" s="22" t="s">
        <v>514</v>
      </c>
      <c r="J1735" s="24">
        <v>630</v>
      </c>
      <c r="K1735" s="371">
        <v>0</v>
      </c>
      <c r="L1735" s="371">
        <v>0</v>
      </c>
      <c r="M1735" s="371">
        <v>0</v>
      </c>
      <c r="N1735" s="21"/>
      <c r="O1735" s="25"/>
      <c r="P1735" s="26"/>
      <c r="Q1735" s="68"/>
      <c r="R1735" s="28"/>
      <c r="S1735" s="30"/>
      <c r="T1735" s="371"/>
      <c r="U1735" s="371"/>
      <c r="V1735" s="371"/>
      <c r="W1735" s="21"/>
      <c r="X1735" s="25"/>
      <c r="Y1735" s="26"/>
      <c r="Z1735" s="428"/>
      <c r="AA1735" s="672"/>
      <c r="AB1735" s="672"/>
    </row>
    <row r="1736" spans="1:28" s="7" customFormat="1" ht="14.45" customHeight="1" thickBot="1" x14ac:dyDescent="0.25">
      <c r="A1736" s="256"/>
      <c r="B1736" s="408"/>
      <c r="C1736" s="447"/>
      <c r="D1736" s="282"/>
      <c r="E1736" s="309"/>
      <c r="F1736" s="189"/>
      <c r="G1736" s="102"/>
      <c r="H1736" s="245">
        <v>252</v>
      </c>
      <c r="I1736" s="76" t="s">
        <v>515</v>
      </c>
      <c r="J1736" s="83">
        <v>630</v>
      </c>
      <c r="K1736" s="559">
        <v>0</v>
      </c>
      <c r="L1736" s="559">
        <v>0</v>
      </c>
      <c r="M1736" s="559">
        <v>0</v>
      </c>
      <c r="N1736" s="72"/>
      <c r="O1736" s="73"/>
      <c r="P1736" s="74"/>
      <c r="Q1736" s="103"/>
      <c r="R1736" s="75"/>
      <c r="S1736" s="78"/>
      <c r="T1736" s="559"/>
      <c r="U1736" s="559"/>
      <c r="V1736" s="559"/>
      <c r="W1736" s="72"/>
      <c r="X1736" s="73"/>
      <c r="Y1736" s="74"/>
      <c r="Z1736" s="646"/>
      <c r="AA1736" s="674"/>
      <c r="AB1736" s="674"/>
    </row>
    <row r="1737" spans="1:28" s="7" customFormat="1" ht="13.9" customHeight="1" x14ac:dyDescent="0.2">
      <c r="A1737" s="260">
        <v>43040</v>
      </c>
      <c r="B1737" s="403">
        <v>0.49305555555555558</v>
      </c>
      <c r="C1737" s="454">
        <v>-1</v>
      </c>
      <c r="D1737" s="291">
        <f>(MAX(K1737:M1737))/J1737/1.44</f>
        <v>0.38098958333333338</v>
      </c>
      <c r="E1737" s="325">
        <f>(MAX(T1737:V1737))/S1737/1.44</f>
        <v>0.33723958333333331</v>
      </c>
      <c r="F1737" s="193" t="s">
        <v>1909</v>
      </c>
      <c r="G1737" s="114" t="s">
        <v>3136</v>
      </c>
      <c r="H1737" s="243">
        <v>253</v>
      </c>
      <c r="I1737" s="113" t="s">
        <v>685</v>
      </c>
      <c r="J1737" s="115">
        <v>400</v>
      </c>
      <c r="K1737" s="565">
        <v>207.9</v>
      </c>
      <c r="L1737" s="565">
        <v>215.23809523809524</v>
      </c>
      <c r="M1737" s="565">
        <v>219.45000000000002</v>
      </c>
      <c r="N1737" s="116" t="s">
        <v>4100</v>
      </c>
      <c r="O1737" s="117">
        <f>(K1737+L1737+M1737)/3</f>
        <v>214.19603174603176</v>
      </c>
      <c r="P1737" s="118">
        <f>O1737/J1737/1.44</f>
        <v>0.37186811067019404</v>
      </c>
      <c r="Q1737" s="142" t="s">
        <v>492</v>
      </c>
      <c r="R1737" s="120" t="s">
        <v>686</v>
      </c>
      <c r="S1737" s="116">
        <v>400</v>
      </c>
      <c r="T1737" s="565">
        <v>168.57142857142856</v>
      </c>
      <c r="U1737" s="565">
        <v>172.20000000000002</v>
      </c>
      <c r="V1737" s="565">
        <v>194.25</v>
      </c>
      <c r="W1737" s="116" t="s">
        <v>4100</v>
      </c>
      <c r="X1737" s="117">
        <f>(T1737+U1737+V1737)/3</f>
        <v>178.34047619047621</v>
      </c>
      <c r="Y1737" s="118">
        <f>X1737/S1737/1.44</f>
        <v>0.30961888227513235</v>
      </c>
      <c r="Z1737" s="636" t="s">
        <v>492</v>
      </c>
      <c r="AA1737" s="672">
        <f>P1737+Y1737</f>
        <v>0.68148699294532644</v>
      </c>
      <c r="AB1737" s="672">
        <f t="shared" si="309"/>
        <v>169.4489197530863</v>
      </c>
    </row>
    <row r="1738" spans="1:28" s="7" customFormat="1" ht="13.15" customHeight="1" x14ac:dyDescent="0.2">
      <c r="A1738" s="265"/>
      <c r="B1738" s="405"/>
      <c r="C1738" s="448"/>
      <c r="D1738" s="266"/>
      <c r="E1738" s="266"/>
      <c r="F1738" s="181"/>
      <c r="G1738" s="69"/>
      <c r="H1738" s="240">
        <v>253</v>
      </c>
      <c r="I1738" s="35" t="s">
        <v>1197</v>
      </c>
      <c r="J1738" s="34">
        <v>400</v>
      </c>
      <c r="K1738" s="367">
        <v>7.3500000000000005</v>
      </c>
      <c r="L1738" s="367">
        <v>6.6666666666666661</v>
      </c>
      <c r="M1738" s="367">
        <v>7.3500000000000005</v>
      </c>
      <c r="N1738" s="36"/>
      <c r="O1738" s="37">
        <f>(K1738+L1738+M1738)/3</f>
        <v>7.1222222222222227</v>
      </c>
      <c r="P1738" s="38">
        <f>O1738/J1738/1.44</f>
        <v>1.236496913580247E-2</v>
      </c>
      <c r="Q1738" s="77"/>
      <c r="R1738" s="40" t="s">
        <v>1197</v>
      </c>
      <c r="S1738" s="36">
        <v>400</v>
      </c>
      <c r="T1738" s="367">
        <v>0</v>
      </c>
      <c r="U1738" s="367">
        <v>0</v>
      </c>
      <c r="V1738" s="367">
        <v>0</v>
      </c>
      <c r="W1738" s="36"/>
      <c r="X1738" s="37">
        <f>(T1738+U1738+V1738)/3</f>
        <v>0</v>
      </c>
      <c r="Y1738" s="38">
        <f>X1738/S1738/1.44</f>
        <v>0</v>
      </c>
      <c r="Z1738" s="645"/>
      <c r="AA1738" s="672"/>
      <c r="AB1738" s="672"/>
    </row>
    <row r="1739" spans="1:28" s="7" customFormat="1" ht="13.15" customHeight="1" x14ac:dyDescent="0.2">
      <c r="A1739" s="265"/>
      <c r="B1739" s="405"/>
      <c r="C1739" s="448"/>
      <c r="D1739" s="266"/>
      <c r="E1739" s="266"/>
      <c r="F1739" s="195"/>
      <c r="G1739" s="171"/>
      <c r="H1739" s="240">
        <v>253</v>
      </c>
      <c r="I1739" s="132" t="s">
        <v>2298</v>
      </c>
      <c r="J1739" s="34">
        <v>400</v>
      </c>
      <c r="K1739" s="618">
        <v>153.30000000000001</v>
      </c>
      <c r="L1739" s="618">
        <v>174.28571428571428</v>
      </c>
      <c r="M1739" s="618">
        <v>204.75</v>
      </c>
      <c r="N1739" s="133"/>
      <c r="O1739" s="37">
        <f>(K1739+L1739+M1739)/3</f>
        <v>177.4452380952381</v>
      </c>
      <c r="P1739" s="38">
        <f>O1739/J1739/1.44</f>
        <v>0.30806464947089945</v>
      </c>
      <c r="Q1739" s="136"/>
      <c r="R1739" s="137" t="s">
        <v>4269</v>
      </c>
      <c r="S1739" s="36">
        <v>400</v>
      </c>
      <c r="T1739" s="618">
        <v>146.66666666666666</v>
      </c>
      <c r="U1739" s="618">
        <v>150.15</v>
      </c>
      <c r="V1739" s="618">
        <v>156.45000000000002</v>
      </c>
      <c r="W1739" s="133"/>
      <c r="X1739" s="37">
        <f>(T1739+U1739+V1739)/3</f>
        <v>151.08888888888887</v>
      </c>
      <c r="Y1739" s="38">
        <f>X1739/S1739/1.44</f>
        <v>0.26230709876543207</v>
      </c>
      <c r="Z1739" s="638"/>
      <c r="AA1739" s="672"/>
      <c r="AB1739" s="672"/>
    </row>
    <row r="1740" spans="1:28" s="7" customFormat="1" ht="13.9" customHeight="1" thickBot="1" x14ac:dyDescent="0.25">
      <c r="A1740" s="267"/>
      <c r="B1740" s="406"/>
      <c r="C1740" s="449"/>
      <c r="D1740" s="268"/>
      <c r="E1740" s="279"/>
      <c r="F1740" s="189"/>
      <c r="G1740" s="102"/>
      <c r="H1740" s="242">
        <v>253</v>
      </c>
      <c r="I1740" s="76" t="s">
        <v>2299</v>
      </c>
      <c r="J1740" s="70">
        <v>400</v>
      </c>
      <c r="K1740" s="559">
        <v>8.4</v>
      </c>
      <c r="L1740" s="559">
        <v>10.476190476190476</v>
      </c>
      <c r="M1740" s="559">
        <v>18.900000000000002</v>
      </c>
      <c r="N1740" s="72"/>
      <c r="O1740" s="73">
        <f t="shared" ref="O1740:O1775" si="322">(K1740+L1740+M1740)/3</f>
        <v>12.592063492063494</v>
      </c>
      <c r="P1740" s="74">
        <f t="shared" ref="P1740:P1775" si="323">O1740/J1740/1.44</f>
        <v>2.186122134038801E-2</v>
      </c>
      <c r="Q1740" s="103"/>
      <c r="R1740" s="75" t="s">
        <v>4270</v>
      </c>
      <c r="S1740" s="72">
        <v>400</v>
      </c>
      <c r="T1740" s="559">
        <v>38.095238095238095</v>
      </c>
      <c r="U1740" s="559">
        <v>33.6</v>
      </c>
      <c r="V1740" s="559">
        <v>27.3</v>
      </c>
      <c r="W1740" s="72"/>
      <c r="X1740" s="73">
        <f>(T1740+U1740+V1740)/3</f>
        <v>32.9984126984127</v>
      </c>
      <c r="Y1740" s="74">
        <f>X1740/S1740/1.44</f>
        <v>5.7288910934744273E-2</v>
      </c>
      <c r="Z1740" s="646"/>
      <c r="AA1740" s="672"/>
      <c r="AB1740" s="672"/>
    </row>
    <row r="1741" spans="1:28" s="7" customFormat="1" ht="13.9" customHeight="1" x14ac:dyDescent="0.2">
      <c r="A1741" s="260">
        <v>43049</v>
      </c>
      <c r="B1741" s="403">
        <v>0.81805555555555554</v>
      </c>
      <c r="C1741" s="454">
        <v>-2</v>
      </c>
      <c r="D1741" s="263">
        <f>(MAX(K1741:M1741))/J1741/1.44</f>
        <v>0.4513888888888889</v>
      </c>
      <c r="E1741" s="264">
        <f>(MAX(T1741:V1741))/S1741/1.44</f>
        <v>0.49768518518518523</v>
      </c>
      <c r="F1741" s="181" t="s">
        <v>1909</v>
      </c>
      <c r="G1741" s="69" t="s">
        <v>3136</v>
      </c>
      <c r="H1741" s="240">
        <v>254</v>
      </c>
      <c r="I1741" s="35" t="s">
        <v>685</v>
      </c>
      <c r="J1741" s="34">
        <v>630</v>
      </c>
      <c r="K1741" s="367">
        <v>346.5</v>
      </c>
      <c r="L1741" s="367">
        <v>366.66666666666663</v>
      </c>
      <c r="M1741" s="367">
        <v>409.5</v>
      </c>
      <c r="N1741" s="36" t="s">
        <v>3901</v>
      </c>
      <c r="O1741" s="37">
        <f t="shared" si="322"/>
        <v>374.22222222222217</v>
      </c>
      <c r="P1741" s="38">
        <f t="shared" si="323"/>
        <v>0.4125024495394865</v>
      </c>
      <c r="Q1741" s="39" t="s">
        <v>495</v>
      </c>
      <c r="R1741" s="40" t="s">
        <v>686</v>
      </c>
      <c r="S1741" s="34">
        <v>630</v>
      </c>
      <c r="T1741" s="367">
        <v>357.14285714285711</v>
      </c>
      <c r="U1741" s="367">
        <v>441</v>
      </c>
      <c r="V1741" s="367">
        <v>451.5</v>
      </c>
      <c r="W1741" s="36" t="s">
        <v>4104</v>
      </c>
      <c r="X1741" s="37">
        <f t="shared" ref="X1741:X1751" si="324">(T1741+U1741+V1741)/3</f>
        <v>416.54761904761904</v>
      </c>
      <c r="Y1741" s="38">
        <f t="shared" ref="Y1741:Y1751" si="325">X1741/S1741/1.44</f>
        <v>0.45915742840346019</v>
      </c>
      <c r="Z1741" s="653" t="s">
        <v>495</v>
      </c>
      <c r="AA1741" s="671">
        <f>P1741+Y1741</f>
        <v>0.87165987794294675</v>
      </c>
      <c r="AB1741" s="671">
        <f t="shared" ref="AB1741:AB1798" si="326">IF(AA1741 &gt;1,0,(((J1741+S1741)*0.95)-((J1741+S1741)*0.95)*AA1741)*0.7)</f>
        <v>107.53618827160484</v>
      </c>
    </row>
    <row r="1742" spans="1:28" ht="13.15" customHeight="1" x14ac:dyDescent="0.2">
      <c r="A1742" s="265"/>
      <c r="B1742" s="405"/>
      <c r="C1742" s="448"/>
      <c r="D1742" s="266"/>
      <c r="E1742" s="266"/>
      <c r="F1742" s="182"/>
      <c r="G1742" s="24"/>
      <c r="H1742" s="241">
        <v>254</v>
      </c>
      <c r="I1742" s="22" t="s">
        <v>1185</v>
      </c>
      <c r="J1742" s="24">
        <v>630</v>
      </c>
      <c r="K1742" s="371">
        <v>1.05</v>
      </c>
      <c r="L1742" s="371">
        <v>0</v>
      </c>
      <c r="M1742" s="371">
        <v>0</v>
      </c>
      <c r="N1742" s="21"/>
      <c r="O1742" s="25">
        <f t="shared" si="322"/>
        <v>0.35000000000000003</v>
      </c>
      <c r="P1742" s="26">
        <f t="shared" si="323"/>
        <v>3.858024691358025E-4</v>
      </c>
      <c r="Q1742" s="26"/>
      <c r="R1742" s="28" t="s">
        <v>1186</v>
      </c>
      <c r="S1742" s="24">
        <v>630</v>
      </c>
      <c r="T1742" s="371">
        <v>39.047619047619044</v>
      </c>
      <c r="U1742" s="371">
        <v>50.400000000000006</v>
      </c>
      <c r="V1742" s="371">
        <v>73.5</v>
      </c>
      <c r="W1742" s="21"/>
      <c r="X1742" s="25">
        <f t="shared" si="324"/>
        <v>54.315873015873017</v>
      </c>
      <c r="Y1742" s="26">
        <f t="shared" si="325"/>
        <v>5.9871994065115765E-2</v>
      </c>
      <c r="Z1742" s="428"/>
      <c r="AA1742" s="673"/>
      <c r="AB1742" s="672"/>
    </row>
    <row r="1743" spans="1:28" ht="13.15" customHeight="1" x14ac:dyDescent="0.2">
      <c r="A1743" s="265"/>
      <c r="B1743" s="405"/>
      <c r="C1743" s="448"/>
      <c r="D1743" s="266"/>
      <c r="E1743" s="266"/>
      <c r="F1743" s="182"/>
      <c r="G1743" s="24"/>
      <c r="H1743" s="241">
        <v>254</v>
      </c>
      <c r="I1743" s="22" t="s">
        <v>1187</v>
      </c>
      <c r="J1743" s="24">
        <v>630</v>
      </c>
      <c r="K1743" s="371">
        <v>45.15</v>
      </c>
      <c r="L1743" s="371">
        <v>28.571428571428569</v>
      </c>
      <c r="M1743" s="371">
        <v>21</v>
      </c>
      <c r="N1743" s="21"/>
      <c r="O1743" s="25">
        <f t="shared" si="322"/>
        <v>31.573809523809519</v>
      </c>
      <c r="P1743" s="26">
        <f t="shared" si="323"/>
        <v>3.4803581926597792E-2</v>
      </c>
      <c r="Q1743" s="26"/>
      <c r="R1743" s="28" t="s">
        <v>1188</v>
      </c>
      <c r="S1743" s="24">
        <v>630</v>
      </c>
      <c r="T1743" s="371">
        <v>5.7142857142857144</v>
      </c>
      <c r="U1743" s="371">
        <v>21</v>
      </c>
      <c r="V1743" s="371">
        <v>21</v>
      </c>
      <c r="W1743" s="21"/>
      <c r="X1743" s="25">
        <f t="shared" si="324"/>
        <v>15.904761904761905</v>
      </c>
      <c r="Y1743" s="26">
        <f t="shared" si="325"/>
        <v>1.7531704039640546E-2</v>
      </c>
      <c r="Z1743" s="428"/>
      <c r="AA1743" s="673"/>
      <c r="AB1743" s="672"/>
    </row>
    <row r="1744" spans="1:28" ht="13.15" customHeight="1" x14ac:dyDescent="0.2">
      <c r="A1744" s="265"/>
      <c r="B1744" s="405"/>
      <c r="C1744" s="448"/>
      <c r="D1744" s="266"/>
      <c r="E1744" s="266"/>
      <c r="F1744" s="182"/>
      <c r="G1744" s="24"/>
      <c r="H1744" s="241">
        <v>254</v>
      </c>
      <c r="I1744" s="22" t="s">
        <v>1744</v>
      </c>
      <c r="J1744" s="24">
        <v>630</v>
      </c>
      <c r="K1744" s="371">
        <v>25.200000000000003</v>
      </c>
      <c r="L1744" s="371">
        <v>25.714285714285712</v>
      </c>
      <c r="M1744" s="371">
        <v>52.5</v>
      </c>
      <c r="N1744" s="21"/>
      <c r="O1744" s="25">
        <f t="shared" si="322"/>
        <v>34.471428571428568</v>
      </c>
      <c r="P1744" s="26">
        <f t="shared" si="323"/>
        <v>3.7997606449987398E-2</v>
      </c>
      <c r="Q1744" s="26"/>
      <c r="R1744" s="28" t="s">
        <v>1745</v>
      </c>
      <c r="S1744" s="24">
        <v>630</v>
      </c>
      <c r="T1744" s="371">
        <v>26.666666666666664</v>
      </c>
      <c r="U1744" s="371">
        <v>16.8</v>
      </c>
      <c r="V1744" s="371">
        <v>32.550000000000004</v>
      </c>
      <c r="W1744" s="21"/>
      <c r="X1744" s="25">
        <f t="shared" si="324"/>
        <v>25.338888888888892</v>
      </c>
      <c r="Y1744" s="26">
        <f t="shared" si="325"/>
        <v>2.7930873995688818E-2</v>
      </c>
      <c r="Z1744" s="428"/>
      <c r="AA1744" s="673"/>
      <c r="AB1744" s="672"/>
    </row>
    <row r="1745" spans="1:28" ht="13.15" customHeight="1" x14ac:dyDescent="0.2">
      <c r="A1745" s="265"/>
      <c r="B1745" s="405"/>
      <c r="C1745" s="448"/>
      <c r="D1745" s="266"/>
      <c r="E1745" s="266"/>
      <c r="F1745" s="182"/>
      <c r="G1745" s="24"/>
      <c r="H1745" s="241">
        <v>254</v>
      </c>
      <c r="I1745" s="22" t="s">
        <v>1746</v>
      </c>
      <c r="J1745" s="24">
        <v>630</v>
      </c>
      <c r="K1745" s="371">
        <v>21</v>
      </c>
      <c r="L1745" s="371">
        <v>30.476190476190474</v>
      </c>
      <c r="M1745" s="371">
        <v>45.15</v>
      </c>
      <c r="N1745" s="21"/>
      <c r="O1745" s="25">
        <f t="shared" si="322"/>
        <v>32.208730158730155</v>
      </c>
      <c r="P1745" s="26">
        <f t="shared" si="323"/>
        <v>3.5503450351333947E-2</v>
      </c>
      <c r="Q1745" s="26"/>
      <c r="R1745" s="28" t="s">
        <v>1747</v>
      </c>
      <c r="S1745" s="24">
        <v>630</v>
      </c>
      <c r="T1745" s="371">
        <v>9.5238095238095237</v>
      </c>
      <c r="U1745" s="371">
        <v>4.2</v>
      </c>
      <c r="V1745" s="371">
        <v>5.25</v>
      </c>
      <c r="W1745" s="21"/>
      <c r="X1745" s="25">
        <f t="shared" si="324"/>
        <v>6.3246031746031752</v>
      </c>
      <c r="Y1745" s="26">
        <f t="shared" si="325"/>
        <v>6.9715643459029716E-3</v>
      </c>
      <c r="Z1745" s="428"/>
      <c r="AA1745" s="673"/>
      <c r="AB1745" s="672"/>
    </row>
    <row r="1746" spans="1:28" ht="13.15" customHeight="1" x14ac:dyDescent="0.2">
      <c r="A1746" s="265"/>
      <c r="B1746" s="405"/>
      <c r="C1746" s="448"/>
      <c r="D1746" s="266"/>
      <c r="E1746" s="266"/>
      <c r="F1746" s="182"/>
      <c r="G1746" s="24"/>
      <c r="H1746" s="241">
        <v>254</v>
      </c>
      <c r="I1746" s="22" t="s">
        <v>1748</v>
      </c>
      <c r="J1746" s="24">
        <v>630</v>
      </c>
      <c r="K1746" s="371">
        <v>32.550000000000004</v>
      </c>
      <c r="L1746" s="371">
        <v>54.285714285714285</v>
      </c>
      <c r="M1746" s="371">
        <v>49.35</v>
      </c>
      <c r="N1746" s="21"/>
      <c r="O1746" s="25">
        <f t="shared" si="322"/>
        <v>45.395238095238092</v>
      </c>
      <c r="P1746" s="26">
        <f t="shared" si="323"/>
        <v>5.0038842697572854E-2</v>
      </c>
      <c r="Q1746" s="26"/>
      <c r="R1746" s="28" t="s">
        <v>1749</v>
      </c>
      <c r="S1746" s="24">
        <v>630</v>
      </c>
      <c r="T1746" s="371">
        <v>0</v>
      </c>
      <c r="U1746" s="371">
        <v>0</v>
      </c>
      <c r="V1746" s="371">
        <v>0</v>
      </c>
      <c r="W1746" s="21"/>
      <c r="X1746" s="25">
        <f t="shared" si="324"/>
        <v>0</v>
      </c>
      <c r="Y1746" s="26">
        <f t="shared" si="325"/>
        <v>0</v>
      </c>
      <c r="Z1746" s="428"/>
      <c r="AA1746" s="673"/>
      <c r="AB1746" s="672"/>
    </row>
    <row r="1747" spans="1:28" ht="13.15" customHeight="1" x14ac:dyDescent="0.2">
      <c r="A1747" s="265"/>
      <c r="B1747" s="405"/>
      <c r="C1747" s="448"/>
      <c r="D1747" s="266"/>
      <c r="E1747" s="266"/>
      <c r="F1747" s="182"/>
      <c r="G1747" s="24"/>
      <c r="H1747" s="241">
        <v>254</v>
      </c>
      <c r="I1747" s="22" t="s">
        <v>1750</v>
      </c>
      <c r="J1747" s="24">
        <v>630</v>
      </c>
      <c r="K1747" s="371">
        <v>105</v>
      </c>
      <c r="L1747" s="371">
        <v>102.85714285714285</v>
      </c>
      <c r="M1747" s="371">
        <v>132.30000000000001</v>
      </c>
      <c r="N1747" s="21"/>
      <c r="O1747" s="25">
        <f t="shared" si="322"/>
        <v>113.38571428571429</v>
      </c>
      <c r="P1747" s="26">
        <f t="shared" si="323"/>
        <v>0.12498425296044345</v>
      </c>
      <c r="Q1747" s="26"/>
      <c r="R1747" s="28" t="s">
        <v>1120</v>
      </c>
      <c r="S1747" s="24">
        <v>630</v>
      </c>
      <c r="T1747" s="371">
        <v>50.476190476190474</v>
      </c>
      <c r="U1747" s="371">
        <v>91.350000000000009</v>
      </c>
      <c r="V1747" s="371">
        <v>86.100000000000009</v>
      </c>
      <c r="W1747" s="21"/>
      <c r="X1747" s="25">
        <f t="shared" si="324"/>
        <v>75.975396825396828</v>
      </c>
      <c r="Y1747" s="26">
        <f t="shared" si="325"/>
        <v>8.3747130539458578E-2</v>
      </c>
      <c r="Z1747" s="428"/>
      <c r="AA1747" s="673"/>
      <c r="AB1747" s="672"/>
    </row>
    <row r="1748" spans="1:28" ht="13.15" customHeight="1" x14ac:dyDescent="0.2">
      <c r="A1748" s="265"/>
      <c r="B1748" s="405"/>
      <c r="C1748" s="448"/>
      <c r="D1748" s="266"/>
      <c r="E1748" s="266"/>
      <c r="F1748" s="182"/>
      <c r="G1748" s="24"/>
      <c r="H1748" s="241">
        <v>254</v>
      </c>
      <c r="I1748" s="22" t="s">
        <v>1663</v>
      </c>
      <c r="J1748" s="24">
        <v>630</v>
      </c>
      <c r="K1748" s="371">
        <v>0</v>
      </c>
      <c r="L1748" s="371">
        <v>9.5238095238095237</v>
      </c>
      <c r="M1748" s="371">
        <v>0</v>
      </c>
      <c r="N1748" s="21"/>
      <c r="O1748" s="25">
        <f t="shared" si="322"/>
        <v>3.1746031746031744</v>
      </c>
      <c r="P1748" s="26">
        <f t="shared" si="323"/>
        <v>3.4993421236807478E-3</v>
      </c>
      <c r="Q1748" s="26"/>
      <c r="R1748" s="28" t="s">
        <v>420</v>
      </c>
      <c r="S1748" s="24">
        <v>630</v>
      </c>
      <c r="T1748" s="371">
        <v>23.80952380952381</v>
      </c>
      <c r="U1748" s="371">
        <v>12.600000000000001</v>
      </c>
      <c r="V1748" s="371">
        <v>29.400000000000002</v>
      </c>
      <c r="W1748" s="21"/>
      <c r="X1748" s="25">
        <f t="shared" si="324"/>
        <v>21.936507936507937</v>
      </c>
      <c r="Y1748" s="26">
        <f t="shared" si="325"/>
        <v>2.4180454074633973E-2</v>
      </c>
      <c r="Z1748" s="428"/>
      <c r="AA1748" s="673"/>
      <c r="AB1748" s="672"/>
    </row>
    <row r="1749" spans="1:28" ht="13.15" customHeight="1" x14ac:dyDescent="0.2">
      <c r="A1749" s="265"/>
      <c r="B1749" s="405"/>
      <c r="C1749" s="448"/>
      <c r="D1749" s="266"/>
      <c r="E1749" s="266"/>
      <c r="F1749" s="182"/>
      <c r="G1749" s="24"/>
      <c r="H1749" s="241">
        <v>254</v>
      </c>
      <c r="I1749" s="22" t="s">
        <v>247</v>
      </c>
      <c r="J1749" s="24">
        <v>630</v>
      </c>
      <c r="K1749" s="371">
        <v>39.9</v>
      </c>
      <c r="L1749" s="371">
        <v>45.714285714285715</v>
      </c>
      <c r="M1749" s="371">
        <v>35.700000000000003</v>
      </c>
      <c r="N1749" s="21"/>
      <c r="O1749" s="25">
        <f t="shared" si="322"/>
        <v>40.438095238095237</v>
      </c>
      <c r="P1749" s="26">
        <f t="shared" si="323"/>
        <v>4.4574619971445364E-2</v>
      </c>
      <c r="Q1749" s="26"/>
      <c r="R1749" s="28" t="s">
        <v>491</v>
      </c>
      <c r="S1749" s="24">
        <v>630</v>
      </c>
      <c r="T1749" s="371">
        <v>5.7142857142857144</v>
      </c>
      <c r="U1749" s="371">
        <v>7.3500000000000005</v>
      </c>
      <c r="V1749" s="371">
        <v>6.3000000000000007</v>
      </c>
      <c r="W1749" s="21"/>
      <c r="X1749" s="25">
        <f t="shared" si="324"/>
        <v>6.4547619047619049</v>
      </c>
      <c r="Y1749" s="26">
        <f t="shared" si="325"/>
        <v>7.1150373729738812E-3</v>
      </c>
      <c r="Z1749" s="428"/>
      <c r="AA1749" s="673"/>
      <c r="AB1749" s="672"/>
    </row>
    <row r="1750" spans="1:28" ht="13.15" customHeight="1" x14ac:dyDescent="0.2">
      <c r="A1750" s="265"/>
      <c r="B1750" s="405"/>
      <c r="C1750" s="448"/>
      <c r="D1750" s="266"/>
      <c r="E1750" s="266"/>
      <c r="F1750" s="182"/>
      <c r="G1750" s="24"/>
      <c r="H1750" s="241">
        <v>254</v>
      </c>
      <c r="I1750" s="22" t="s">
        <v>1943</v>
      </c>
      <c r="J1750" s="24">
        <v>630</v>
      </c>
      <c r="K1750" s="371">
        <v>25.200000000000003</v>
      </c>
      <c r="L1750" s="371">
        <v>28.571428571428569</v>
      </c>
      <c r="M1750" s="371">
        <v>25.200000000000003</v>
      </c>
      <c r="N1750" s="21"/>
      <c r="O1750" s="25">
        <f t="shared" si="322"/>
        <v>26.323809523809526</v>
      </c>
      <c r="P1750" s="26">
        <f t="shared" si="323"/>
        <v>2.9016544889560764E-2</v>
      </c>
      <c r="Q1750" s="26"/>
      <c r="R1750" s="28" t="s">
        <v>1490</v>
      </c>
      <c r="S1750" s="24">
        <v>630</v>
      </c>
      <c r="T1750" s="371">
        <v>166.66666666666666</v>
      </c>
      <c r="U1750" s="371">
        <v>195.3</v>
      </c>
      <c r="V1750" s="371">
        <v>168</v>
      </c>
      <c r="W1750" s="21"/>
      <c r="X1750" s="25">
        <f t="shared" si="324"/>
        <v>176.65555555555557</v>
      </c>
      <c r="Y1750" s="26">
        <f t="shared" si="325"/>
        <v>0.19472614148540077</v>
      </c>
      <c r="Z1750" s="428"/>
      <c r="AA1750" s="673"/>
      <c r="AB1750" s="672"/>
    </row>
    <row r="1751" spans="1:28" ht="13.9" customHeight="1" thickBot="1" x14ac:dyDescent="0.25">
      <c r="A1751" s="267"/>
      <c r="B1751" s="406"/>
      <c r="C1751" s="449"/>
      <c r="D1751" s="268"/>
      <c r="E1751" s="269"/>
      <c r="F1751" s="184"/>
      <c r="G1751" s="70"/>
      <c r="H1751" s="242">
        <v>254</v>
      </c>
      <c r="I1751" s="76" t="s">
        <v>419</v>
      </c>
      <c r="J1751" s="70">
        <v>630</v>
      </c>
      <c r="K1751" s="559">
        <v>38.85</v>
      </c>
      <c r="L1751" s="559">
        <v>33.333333333333329</v>
      </c>
      <c r="M1751" s="559">
        <v>37.800000000000004</v>
      </c>
      <c r="N1751" s="72"/>
      <c r="O1751" s="73">
        <f t="shared" si="322"/>
        <v>36.661111111111119</v>
      </c>
      <c r="P1751" s="74">
        <f t="shared" si="323"/>
        <v>4.0411277679796208E-2</v>
      </c>
      <c r="Q1751" s="74"/>
      <c r="R1751" s="75" t="s">
        <v>419</v>
      </c>
      <c r="S1751" s="70">
        <v>630</v>
      </c>
      <c r="T1751" s="559">
        <v>38.095238095238095</v>
      </c>
      <c r="U1751" s="559">
        <v>39.9</v>
      </c>
      <c r="V1751" s="559">
        <v>38.85</v>
      </c>
      <c r="W1751" s="72"/>
      <c r="X1751" s="73">
        <f t="shared" si="324"/>
        <v>38.948412698412703</v>
      </c>
      <c r="Y1751" s="74">
        <f t="shared" si="325"/>
        <v>4.2932553679908184E-2</v>
      </c>
      <c r="Z1751" s="646"/>
      <c r="AA1751" s="676"/>
      <c r="AB1751" s="674"/>
    </row>
    <row r="1752" spans="1:28" s="7" customFormat="1" ht="13.9" customHeight="1" x14ac:dyDescent="0.2">
      <c r="A1752" s="260">
        <v>43031</v>
      </c>
      <c r="B1752" s="403">
        <v>0.55555555555555558</v>
      </c>
      <c r="C1752" s="454">
        <v>4</v>
      </c>
      <c r="D1752" s="263">
        <f>(MAX(K1752:M1752))/J1752/1.44</f>
        <v>0.6489583333333333</v>
      </c>
      <c r="E1752" s="264"/>
      <c r="F1752" s="181" t="s">
        <v>569</v>
      </c>
      <c r="G1752" s="69" t="s">
        <v>3126</v>
      </c>
      <c r="H1752" s="240">
        <v>255</v>
      </c>
      <c r="I1752" s="35" t="s">
        <v>685</v>
      </c>
      <c r="J1752" s="34">
        <v>100</v>
      </c>
      <c r="K1752" s="367">
        <v>93.45</v>
      </c>
      <c r="L1752" s="367">
        <v>60</v>
      </c>
      <c r="M1752" s="367">
        <v>52.5</v>
      </c>
      <c r="N1752" s="36" t="s">
        <v>3984</v>
      </c>
      <c r="O1752" s="37">
        <f t="shared" si="322"/>
        <v>68.649999999999991</v>
      </c>
      <c r="P1752" s="38">
        <f t="shared" si="323"/>
        <v>0.47673611111111103</v>
      </c>
      <c r="Q1752" s="77"/>
      <c r="R1752" s="40"/>
      <c r="S1752" s="81"/>
      <c r="T1752" s="367"/>
      <c r="U1752" s="367"/>
      <c r="V1752" s="367"/>
      <c r="W1752" s="36"/>
      <c r="X1752" s="37"/>
      <c r="Y1752" s="38"/>
      <c r="Z1752" s="645"/>
      <c r="AA1752" s="672">
        <f>P1752+Y1752</f>
        <v>0.47673611111111103</v>
      </c>
      <c r="AB1752" s="672">
        <f t="shared" si="326"/>
        <v>34.797048611111116</v>
      </c>
    </row>
    <row r="1753" spans="1:28" ht="13.15" customHeight="1" x14ac:dyDescent="0.2">
      <c r="A1753" s="265"/>
      <c r="B1753" s="405"/>
      <c r="C1753" s="448"/>
      <c r="D1753" s="266"/>
      <c r="E1753" s="266"/>
      <c r="F1753" s="182"/>
      <c r="G1753" s="24"/>
      <c r="H1753" s="241">
        <v>255</v>
      </c>
      <c r="I1753" s="22" t="s">
        <v>503</v>
      </c>
      <c r="J1753" s="24">
        <v>100</v>
      </c>
      <c r="K1753" s="371">
        <v>39.9</v>
      </c>
      <c r="L1753" s="371">
        <v>39.047619047619044</v>
      </c>
      <c r="M1753" s="371">
        <v>44.1</v>
      </c>
      <c r="N1753" s="21"/>
      <c r="O1753" s="25">
        <f t="shared" si="322"/>
        <v>41.015873015873012</v>
      </c>
      <c r="P1753" s="26">
        <f t="shared" si="323"/>
        <v>0.28483245149911812</v>
      </c>
      <c r="Q1753" s="26"/>
      <c r="R1753" s="28"/>
      <c r="S1753" s="30"/>
      <c r="T1753" s="371"/>
      <c r="U1753" s="371"/>
      <c r="V1753" s="371"/>
      <c r="W1753" s="21"/>
      <c r="X1753" s="25"/>
      <c r="Y1753" s="26"/>
      <c r="Z1753" s="428"/>
      <c r="AA1753" s="673"/>
      <c r="AB1753" s="672"/>
    </row>
    <row r="1754" spans="1:28" ht="13.15" customHeight="1" x14ac:dyDescent="0.2">
      <c r="A1754" s="265"/>
      <c r="B1754" s="405"/>
      <c r="C1754" s="448"/>
      <c r="D1754" s="266"/>
      <c r="E1754" s="266"/>
      <c r="F1754" s="182"/>
      <c r="G1754" s="24"/>
      <c r="H1754" s="241">
        <v>255</v>
      </c>
      <c r="I1754" s="22" t="s">
        <v>504</v>
      </c>
      <c r="J1754" s="24">
        <v>100</v>
      </c>
      <c r="K1754" s="371">
        <v>11.55</v>
      </c>
      <c r="L1754" s="371">
        <v>0</v>
      </c>
      <c r="M1754" s="371">
        <v>0</v>
      </c>
      <c r="N1754" s="21"/>
      <c r="O1754" s="25">
        <f t="shared" si="322"/>
        <v>3.85</v>
      </c>
      <c r="P1754" s="26">
        <f t="shared" si="323"/>
        <v>2.6736111111111113E-2</v>
      </c>
      <c r="Q1754" s="26"/>
      <c r="R1754" s="28"/>
      <c r="S1754" s="30"/>
      <c r="T1754" s="371"/>
      <c r="U1754" s="371"/>
      <c r="V1754" s="371"/>
      <c r="W1754" s="21"/>
      <c r="X1754" s="25"/>
      <c r="Y1754" s="26"/>
      <c r="Z1754" s="428"/>
      <c r="AA1754" s="673"/>
      <c r="AB1754" s="672"/>
    </row>
    <row r="1755" spans="1:28" ht="13.15" customHeight="1" x14ac:dyDescent="0.2">
      <c r="A1755" s="265"/>
      <c r="B1755" s="405"/>
      <c r="C1755" s="448"/>
      <c r="D1755" s="266"/>
      <c r="E1755" s="266"/>
      <c r="F1755" s="186"/>
      <c r="G1755" s="121"/>
      <c r="H1755" s="244">
        <v>255</v>
      </c>
      <c r="I1755" s="128" t="s">
        <v>505</v>
      </c>
      <c r="J1755" s="121">
        <v>100</v>
      </c>
      <c r="K1755" s="548">
        <v>0</v>
      </c>
      <c r="L1755" s="548">
        <v>0</v>
      </c>
      <c r="M1755" s="548">
        <v>3.1500000000000004</v>
      </c>
      <c r="N1755" s="123"/>
      <c r="O1755" s="25">
        <f t="shared" si="322"/>
        <v>1.05</v>
      </c>
      <c r="P1755" s="26">
        <f t="shared" si="323"/>
        <v>7.2916666666666676E-3</v>
      </c>
      <c r="Q1755" s="125"/>
      <c r="R1755" s="126"/>
      <c r="S1755" s="127"/>
      <c r="T1755" s="548"/>
      <c r="U1755" s="548"/>
      <c r="V1755" s="548"/>
      <c r="W1755" s="123"/>
      <c r="X1755" s="124"/>
      <c r="Y1755" s="125"/>
      <c r="Z1755" s="634"/>
      <c r="AA1755" s="673"/>
      <c r="AB1755" s="672"/>
    </row>
    <row r="1756" spans="1:28" ht="13.9" customHeight="1" thickBot="1" x14ac:dyDescent="0.25">
      <c r="A1756" s="267"/>
      <c r="B1756" s="406"/>
      <c r="C1756" s="449"/>
      <c r="D1756" s="268"/>
      <c r="E1756" s="269"/>
      <c r="F1756" s="184"/>
      <c r="G1756" s="70"/>
      <c r="H1756" s="242">
        <v>255</v>
      </c>
      <c r="I1756" s="76" t="s">
        <v>506</v>
      </c>
      <c r="J1756" s="70">
        <v>100</v>
      </c>
      <c r="K1756" s="559">
        <v>0</v>
      </c>
      <c r="L1756" s="559">
        <v>0</v>
      </c>
      <c r="M1756" s="559">
        <v>0</v>
      </c>
      <c r="N1756" s="72"/>
      <c r="O1756" s="73">
        <f t="shared" si="322"/>
        <v>0</v>
      </c>
      <c r="P1756" s="74">
        <f t="shared" si="323"/>
        <v>0</v>
      </c>
      <c r="Q1756" s="74"/>
      <c r="R1756" s="75"/>
      <c r="S1756" s="78"/>
      <c r="T1756" s="559"/>
      <c r="U1756" s="559"/>
      <c r="V1756" s="559"/>
      <c r="W1756" s="72"/>
      <c r="X1756" s="73"/>
      <c r="Y1756" s="74"/>
      <c r="Z1756" s="646"/>
      <c r="AA1756" s="673"/>
      <c r="AB1756" s="672"/>
    </row>
    <row r="1757" spans="1:28" s="7" customFormat="1" ht="13.9" customHeight="1" x14ac:dyDescent="0.2">
      <c r="A1757" s="270">
        <v>43052</v>
      </c>
      <c r="B1757" s="407">
        <v>0.8125</v>
      </c>
      <c r="C1757" s="450">
        <v>-2</v>
      </c>
      <c r="D1757" s="263">
        <f>(MAX(K1757:M1757))/J1757/1.44</f>
        <v>0.73208333333333342</v>
      </c>
      <c r="E1757" s="264"/>
      <c r="F1757" s="181" t="s">
        <v>569</v>
      </c>
      <c r="G1757" s="69" t="s">
        <v>3126</v>
      </c>
      <c r="H1757" s="240">
        <v>258</v>
      </c>
      <c r="I1757" s="35" t="s">
        <v>685</v>
      </c>
      <c r="J1757" s="34">
        <v>250</v>
      </c>
      <c r="K1757" s="367">
        <v>213.15</v>
      </c>
      <c r="L1757" s="367">
        <v>211.42857142857142</v>
      </c>
      <c r="M1757" s="367">
        <v>263.55</v>
      </c>
      <c r="N1757" s="36" t="s">
        <v>4100</v>
      </c>
      <c r="O1757" s="37">
        <f t="shared" si="322"/>
        <v>229.37619047619046</v>
      </c>
      <c r="P1757" s="38">
        <f t="shared" si="323"/>
        <v>0.63715608465608464</v>
      </c>
      <c r="Q1757" s="77"/>
      <c r="R1757" s="40"/>
      <c r="S1757" s="81"/>
      <c r="T1757" s="367"/>
      <c r="U1757" s="367"/>
      <c r="V1757" s="367"/>
      <c r="W1757" s="36"/>
      <c r="X1757" s="37"/>
      <c r="Y1757" s="38"/>
      <c r="Z1757" s="645"/>
      <c r="AA1757" s="671">
        <f>P1757+Y1757</f>
        <v>0.63715608465608464</v>
      </c>
      <c r="AB1757" s="671">
        <f t="shared" si="326"/>
        <v>60.322800925925925</v>
      </c>
    </row>
    <row r="1758" spans="1:28" ht="13.15" customHeight="1" x14ac:dyDescent="0.2">
      <c r="A1758" s="265"/>
      <c r="B1758" s="405"/>
      <c r="C1758" s="448"/>
      <c r="D1758" s="266"/>
      <c r="E1758" s="266"/>
      <c r="F1758" s="182"/>
      <c r="G1758" s="24"/>
      <c r="H1758" s="241">
        <v>258</v>
      </c>
      <c r="I1758" s="23" t="s">
        <v>3519</v>
      </c>
      <c r="J1758" s="24">
        <v>250</v>
      </c>
      <c r="K1758" s="371">
        <v>93.45</v>
      </c>
      <c r="L1758" s="371">
        <v>63.80952380952381</v>
      </c>
      <c r="M1758" s="371">
        <v>120.75</v>
      </c>
      <c r="N1758" s="21"/>
      <c r="O1758" s="25">
        <f t="shared" si="322"/>
        <v>92.669841269841257</v>
      </c>
      <c r="P1758" s="26">
        <f t="shared" si="323"/>
        <v>0.25741622574955908</v>
      </c>
      <c r="Q1758" s="26"/>
      <c r="R1758" s="28"/>
      <c r="S1758" s="30"/>
      <c r="T1758" s="371"/>
      <c r="U1758" s="371"/>
      <c r="V1758" s="371"/>
      <c r="W1758" s="21"/>
      <c r="X1758" s="25"/>
      <c r="Y1758" s="26"/>
      <c r="Z1758" s="428"/>
      <c r="AA1758" s="673"/>
      <c r="AB1758" s="672"/>
    </row>
    <row r="1759" spans="1:28" ht="13.15" customHeight="1" x14ac:dyDescent="0.2">
      <c r="A1759" s="265"/>
      <c r="B1759" s="405"/>
      <c r="C1759" s="448"/>
      <c r="D1759" s="266"/>
      <c r="E1759" s="266"/>
      <c r="F1759" s="182"/>
      <c r="G1759" s="24"/>
      <c r="H1759" s="241">
        <v>258</v>
      </c>
      <c r="I1759" s="22" t="s">
        <v>1874</v>
      </c>
      <c r="J1759" s="24">
        <v>250</v>
      </c>
      <c r="K1759" s="371">
        <v>127.05000000000001</v>
      </c>
      <c r="L1759" s="371">
        <v>121.9047619047619</v>
      </c>
      <c r="M1759" s="371">
        <v>124.95</v>
      </c>
      <c r="N1759" s="21"/>
      <c r="O1759" s="25">
        <f t="shared" si="322"/>
        <v>124.63492063492065</v>
      </c>
      <c r="P1759" s="26">
        <f t="shared" si="323"/>
        <v>0.34620811287477959</v>
      </c>
      <c r="Q1759" s="26"/>
      <c r="R1759" s="28"/>
      <c r="S1759" s="30"/>
      <c r="T1759" s="371"/>
      <c r="U1759" s="371"/>
      <c r="V1759" s="371"/>
      <c r="W1759" s="21"/>
      <c r="X1759" s="25"/>
      <c r="Y1759" s="26"/>
      <c r="Z1759" s="428"/>
      <c r="AA1759" s="673"/>
      <c r="AB1759" s="672"/>
    </row>
    <row r="1760" spans="1:28" ht="13.15" customHeight="1" x14ac:dyDescent="0.2">
      <c r="A1760" s="265"/>
      <c r="B1760" s="405"/>
      <c r="C1760" s="448"/>
      <c r="D1760" s="266"/>
      <c r="E1760" s="266"/>
      <c r="F1760" s="182"/>
      <c r="G1760" s="24"/>
      <c r="H1760" s="241">
        <v>258</v>
      </c>
      <c r="I1760" s="23" t="s">
        <v>890</v>
      </c>
      <c r="J1760" s="24">
        <v>250</v>
      </c>
      <c r="K1760" s="371">
        <v>0</v>
      </c>
      <c r="L1760" s="371">
        <v>0</v>
      </c>
      <c r="M1760" s="371">
        <v>2.1</v>
      </c>
      <c r="N1760" s="21"/>
      <c r="O1760" s="25">
        <f t="shared" si="322"/>
        <v>0.70000000000000007</v>
      </c>
      <c r="P1760" s="26">
        <f t="shared" si="323"/>
        <v>1.9444444444444448E-3</v>
      </c>
      <c r="Q1760" s="26"/>
      <c r="R1760" s="28"/>
      <c r="S1760" s="30"/>
      <c r="T1760" s="371"/>
      <c r="U1760" s="371"/>
      <c r="V1760" s="371"/>
      <c r="W1760" s="21"/>
      <c r="X1760" s="25"/>
      <c r="Y1760" s="26"/>
      <c r="Z1760" s="428"/>
      <c r="AA1760" s="673"/>
      <c r="AB1760" s="672"/>
    </row>
    <row r="1761" spans="1:28" ht="13.9" customHeight="1" thickBot="1" x14ac:dyDescent="0.25">
      <c r="A1761" s="267"/>
      <c r="B1761" s="406"/>
      <c r="C1761" s="449"/>
      <c r="D1761" s="268"/>
      <c r="E1761" s="269"/>
      <c r="F1761" s="184"/>
      <c r="G1761" s="70"/>
      <c r="H1761" s="242">
        <v>258</v>
      </c>
      <c r="I1761" s="76" t="s">
        <v>629</v>
      </c>
      <c r="J1761" s="70">
        <v>250</v>
      </c>
      <c r="K1761" s="559">
        <v>3.1500000000000004</v>
      </c>
      <c r="L1761" s="559">
        <v>15.238095238095237</v>
      </c>
      <c r="M1761" s="559">
        <v>27.3</v>
      </c>
      <c r="N1761" s="72"/>
      <c r="O1761" s="73">
        <f t="shared" si="322"/>
        <v>15.229365079365081</v>
      </c>
      <c r="P1761" s="74">
        <f t="shared" si="323"/>
        <v>4.2303791887125228E-2</v>
      </c>
      <c r="Q1761" s="74"/>
      <c r="R1761" s="75"/>
      <c r="S1761" s="78"/>
      <c r="T1761" s="559"/>
      <c r="U1761" s="559"/>
      <c r="V1761" s="559"/>
      <c r="W1761" s="72"/>
      <c r="X1761" s="73"/>
      <c r="Y1761" s="74"/>
      <c r="Z1761" s="646"/>
      <c r="AA1761" s="676"/>
      <c r="AB1761" s="674"/>
    </row>
    <row r="1762" spans="1:28" s="7" customFormat="1" ht="13.9" customHeight="1" x14ac:dyDescent="0.2">
      <c r="A1762" s="260">
        <v>43040</v>
      </c>
      <c r="B1762" s="403">
        <v>0.81944444444444453</v>
      </c>
      <c r="C1762" s="454">
        <v>-4</v>
      </c>
      <c r="D1762" s="263">
        <f>(MAX(K1762:M1762))/J1762/1.44</f>
        <v>1.1841666666666668</v>
      </c>
      <c r="E1762" s="264">
        <f>(MAX(T1762:V1762))/S1762/1.44</f>
        <v>0.69416666666666671</v>
      </c>
      <c r="F1762" s="181" t="s">
        <v>567</v>
      </c>
      <c r="G1762" s="69" t="s">
        <v>3126</v>
      </c>
      <c r="H1762" s="240">
        <v>259</v>
      </c>
      <c r="I1762" s="35" t="s">
        <v>685</v>
      </c>
      <c r="J1762" s="34">
        <v>250</v>
      </c>
      <c r="K1762" s="367">
        <v>426.3</v>
      </c>
      <c r="L1762" s="367">
        <v>345.71428571428572</v>
      </c>
      <c r="M1762" s="367">
        <v>385.35</v>
      </c>
      <c r="N1762" s="36" t="s">
        <v>4089</v>
      </c>
      <c r="O1762" s="37">
        <f t="shared" si="322"/>
        <v>385.78809523809531</v>
      </c>
      <c r="P1762" s="38">
        <f t="shared" si="323"/>
        <v>1.0716335978835982</v>
      </c>
      <c r="Q1762" s="39" t="s">
        <v>495</v>
      </c>
      <c r="R1762" s="40" t="s">
        <v>686</v>
      </c>
      <c r="S1762" s="34">
        <v>250</v>
      </c>
      <c r="T1762" s="367">
        <v>206.66666666666666</v>
      </c>
      <c r="U1762" s="367">
        <v>249.9</v>
      </c>
      <c r="V1762" s="367">
        <v>195.3</v>
      </c>
      <c r="W1762" s="36" t="s">
        <v>3954</v>
      </c>
      <c r="X1762" s="37">
        <f t="shared" ref="X1762:X1787" si="327">(T1762+U1762+V1762)/3</f>
        <v>217.28888888888889</v>
      </c>
      <c r="Y1762" s="38">
        <f t="shared" ref="Y1762:Y1787" si="328">X1762/S1762/1.44</f>
        <v>0.60358024691358025</v>
      </c>
      <c r="Z1762" s="653" t="s">
        <v>495</v>
      </c>
      <c r="AA1762" s="672">
        <f>P1762+Y1762</f>
        <v>1.6752138447971785</v>
      </c>
      <c r="AB1762" s="672">
        <f t="shared" si="326"/>
        <v>0</v>
      </c>
    </row>
    <row r="1763" spans="1:28" ht="13.15" customHeight="1" x14ac:dyDescent="0.2">
      <c r="A1763" s="265"/>
      <c r="B1763" s="405"/>
      <c r="C1763" s="448"/>
      <c r="D1763" s="266"/>
      <c r="E1763" s="266"/>
      <c r="F1763" s="182"/>
      <c r="G1763" s="24"/>
      <c r="H1763" s="241">
        <v>259</v>
      </c>
      <c r="I1763" s="22" t="s">
        <v>24</v>
      </c>
      <c r="J1763" s="24">
        <v>250</v>
      </c>
      <c r="K1763" s="371">
        <v>48.300000000000004</v>
      </c>
      <c r="L1763" s="371">
        <v>21.904761904761905</v>
      </c>
      <c r="M1763" s="371">
        <v>54.6</v>
      </c>
      <c r="N1763" s="21"/>
      <c r="O1763" s="25">
        <f t="shared" si="322"/>
        <v>41.601587301587301</v>
      </c>
      <c r="P1763" s="26">
        <f t="shared" si="323"/>
        <v>0.1155599647266314</v>
      </c>
      <c r="Q1763" s="26"/>
      <c r="R1763" s="28" t="s">
        <v>2086</v>
      </c>
      <c r="S1763" s="24">
        <v>250</v>
      </c>
      <c r="T1763" s="371">
        <v>9.5238095238095237</v>
      </c>
      <c r="U1763" s="371">
        <v>24.150000000000002</v>
      </c>
      <c r="V1763" s="371">
        <v>14.700000000000001</v>
      </c>
      <c r="W1763" s="21"/>
      <c r="X1763" s="25">
        <f t="shared" si="327"/>
        <v>16.124603174603177</v>
      </c>
      <c r="Y1763" s="26">
        <f t="shared" si="328"/>
        <v>4.4790564373897716E-2</v>
      </c>
      <c r="Z1763" s="428"/>
      <c r="AA1763" s="673"/>
      <c r="AB1763" s="672"/>
    </row>
    <row r="1764" spans="1:28" ht="13.15" customHeight="1" x14ac:dyDescent="0.2">
      <c r="A1764" s="265"/>
      <c r="B1764" s="405"/>
      <c r="C1764" s="448"/>
      <c r="D1764" s="266"/>
      <c r="E1764" s="266"/>
      <c r="F1764" s="182"/>
      <c r="G1764" s="24"/>
      <c r="H1764" s="241">
        <v>259</v>
      </c>
      <c r="I1764" s="22" t="s">
        <v>613</v>
      </c>
      <c r="J1764" s="24">
        <v>250</v>
      </c>
      <c r="K1764" s="371">
        <v>82.95</v>
      </c>
      <c r="L1764" s="371">
        <v>80</v>
      </c>
      <c r="M1764" s="371">
        <v>81.900000000000006</v>
      </c>
      <c r="N1764" s="21"/>
      <c r="O1764" s="25">
        <f t="shared" si="322"/>
        <v>81.61666666666666</v>
      </c>
      <c r="P1764" s="26">
        <f t="shared" si="323"/>
        <v>0.22671296296296295</v>
      </c>
      <c r="Q1764" s="26"/>
      <c r="R1764" s="28" t="s">
        <v>1625</v>
      </c>
      <c r="S1764" s="24">
        <v>250</v>
      </c>
      <c r="T1764" s="371">
        <v>23.80952380952381</v>
      </c>
      <c r="U1764" s="371">
        <v>24.150000000000002</v>
      </c>
      <c r="V1764" s="371">
        <v>18.900000000000002</v>
      </c>
      <c r="W1764" s="21"/>
      <c r="X1764" s="25">
        <f t="shared" si="327"/>
        <v>22.286507936507942</v>
      </c>
      <c r="Y1764" s="26">
        <f t="shared" si="328"/>
        <v>6.1906966490299836E-2</v>
      </c>
      <c r="Z1764" s="428"/>
      <c r="AA1764" s="673"/>
      <c r="AB1764" s="672"/>
    </row>
    <row r="1765" spans="1:28" ht="13.15" customHeight="1" x14ac:dyDescent="0.2">
      <c r="A1765" s="265"/>
      <c r="B1765" s="405"/>
      <c r="C1765" s="448"/>
      <c r="D1765" s="266"/>
      <c r="E1765" s="266"/>
      <c r="F1765" s="182"/>
      <c r="G1765" s="24"/>
      <c r="H1765" s="241">
        <v>259</v>
      </c>
      <c r="I1765" s="22" t="s">
        <v>25</v>
      </c>
      <c r="J1765" s="24">
        <v>250</v>
      </c>
      <c r="K1765" s="371">
        <v>0</v>
      </c>
      <c r="L1765" s="371">
        <v>10.476190476190476</v>
      </c>
      <c r="M1765" s="371">
        <v>0</v>
      </c>
      <c r="N1765" s="21"/>
      <c r="O1765" s="25">
        <f t="shared" si="322"/>
        <v>3.4920634920634921</v>
      </c>
      <c r="P1765" s="26">
        <f t="shared" si="323"/>
        <v>9.7001763668430347E-3</v>
      </c>
      <c r="Q1765" s="26"/>
      <c r="R1765" s="28" t="s">
        <v>239</v>
      </c>
      <c r="S1765" s="24">
        <v>250</v>
      </c>
      <c r="T1765" s="621">
        <v>0</v>
      </c>
      <c r="U1765" s="371">
        <v>0</v>
      </c>
      <c r="V1765" s="371">
        <v>0</v>
      </c>
      <c r="W1765" s="21"/>
      <c r="X1765" s="25">
        <f t="shared" si="327"/>
        <v>0</v>
      </c>
      <c r="Y1765" s="26">
        <f t="shared" si="328"/>
        <v>0</v>
      </c>
      <c r="Z1765" s="428"/>
      <c r="AA1765" s="673"/>
      <c r="AB1765" s="672"/>
    </row>
    <row r="1766" spans="1:28" ht="13.15" customHeight="1" x14ac:dyDescent="0.2">
      <c r="A1766" s="265"/>
      <c r="B1766" s="405"/>
      <c r="C1766" s="448"/>
      <c r="D1766" s="266"/>
      <c r="E1766" s="266"/>
      <c r="F1766" s="182"/>
      <c r="G1766" s="24"/>
      <c r="H1766" s="241">
        <v>259</v>
      </c>
      <c r="I1766" s="22" t="s">
        <v>240</v>
      </c>
      <c r="J1766" s="24">
        <v>250</v>
      </c>
      <c r="K1766" s="371">
        <v>84</v>
      </c>
      <c r="L1766" s="371">
        <v>71.428571428571431</v>
      </c>
      <c r="M1766" s="371">
        <v>97.65</v>
      </c>
      <c r="N1766" s="21"/>
      <c r="O1766" s="25">
        <f t="shared" si="322"/>
        <v>84.359523809523822</v>
      </c>
      <c r="P1766" s="26">
        <f t="shared" si="323"/>
        <v>0.23433201058201061</v>
      </c>
      <c r="Q1766" s="26"/>
      <c r="R1766" s="28" t="s">
        <v>240</v>
      </c>
      <c r="S1766" s="24">
        <v>250</v>
      </c>
      <c r="T1766" s="371">
        <v>56.19047619047619</v>
      </c>
      <c r="U1766" s="371">
        <v>54.6</v>
      </c>
      <c r="V1766" s="371">
        <v>57.75</v>
      </c>
      <c r="W1766" s="21"/>
      <c r="X1766" s="25">
        <f t="shared" si="327"/>
        <v>56.18015873015873</v>
      </c>
      <c r="Y1766" s="26">
        <f t="shared" si="328"/>
        <v>0.15605599647266316</v>
      </c>
      <c r="Z1766" s="428"/>
      <c r="AA1766" s="673"/>
      <c r="AB1766" s="672"/>
    </row>
    <row r="1767" spans="1:28" ht="13.15" customHeight="1" x14ac:dyDescent="0.2">
      <c r="A1767" s="265"/>
      <c r="B1767" s="405"/>
      <c r="C1767" s="448"/>
      <c r="D1767" s="266"/>
      <c r="E1767" s="266"/>
      <c r="F1767" s="182"/>
      <c r="G1767" s="24"/>
      <c r="H1767" s="241">
        <v>259</v>
      </c>
      <c r="I1767" s="22" t="s">
        <v>183</v>
      </c>
      <c r="J1767" s="24">
        <v>250</v>
      </c>
      <c r="K1767" s="371">
        <v>5.25</v>
      </c>
      <c r="L1767" s="371">
        <v>10.476190476190476</v>
      </c>
      <c r="M1767" s="371">
        <v>10.5</v>
      </c>
      <c r="N1767" s="21"/>
      <c r="O1767" s="25">
        <f t="shared" si="322"/>
        <v>8.7420634920634921</v>
      </c>
      <c r="P1767" s="26">
        <f t="shared" si="323"/>
        <v>2.4283509700176367E-2</v>
      </c>
      <c r="Q1767" s="26"/>
      <c r="R1767" s="28" t="s">
        <v>1565</v>
      </c>
      <c r="S1767" s="24">
        <v>250</v>
      </c>
      <c r="T1767" s="371">
        <v>54.285714285714285</v>
      </c>
      <c r="U1767" s="371">
        <v>90.3</v>
      </c>
      <c r="V1767" s="371">
        <v>39.9</v>
      </c>
      <c r="W1767" s="21"/>
      <c r="X1767" s="25">
        <f t="shared" si="327"/>
        <v>61.495238095238101</v>
      </c>
      <c r="Y1767" s="26">
        <f t="shared" si="328"/>
        <v>0.17082010582010584</v>
      </c>
      <c r="Z1767" s="428"/>
      <c r="AA1767" s="673"/>
      <c r="AB1767" s="672"/>
    </row>
    <row r="1768" spans="1:28" ht="13.15" customHeight="1" x14ac:dyDescent="0.2">
      <c r="A1768" s="265"/>
      <c r="B1768" s="405"/>
      <c r="C1768" s="448"/>
      <c r="D1768" s="266"/>
      <c r="E1768" s="266"/>
      <c r="F1768" s="182"/>
      <c r="G1768" s="24"/>
      <c r="H1768" s="241">
        <v>259</v>
      </c>
      <c r="I1768" s="22" t="s">
        <v>1207</v>
      </c>
      <c r="J1768" s="24">
        <v>250</v>
      </c>
      <c r="K1768" s="371">
        <v>106.05000000000001</v>
      </c>
      <c r="L1768" s="371">
        <v>67.61904761904762</v>
      </c>
      <c r="M1768" s="371">
        <v>101.85000000000001</v>
      </c>
      <c r="N1768" s="21"/>
      <c r="O1768" s="25">
        <f t="shared" si="322"/>
        <v>91.839682539682542</v>
      </c>
      <c r="P1768" s="26">
        <f t="shared" si="323"/>
        <v>0.25511022927689597</v>
      </c>
      <c r="Q1768" s="26"/>
      <c r="R1768" s="28" t="s">
        <v>1626</v>
      </c>
      <c r="S1768" s="24">
        <v>250</v>
      </c>
      <c r="T1768" s="371">
        <v>52.38095238095238</v>
      </c>
      <c r="U1768" s="371">
        <v>52.5</v>
      </c>
      <c r="V1768" s="371">
        <v>53.550000000000004</v>
      </c>
      <c r="W1768" s="21"/>
      <c r="X1768" s="25">
        <f t="shared" si="327"/>
        <v>52.810317460317464</v>
      </c>
      <c r="Y1768" s="26">
        <f t="shared" si="328"/>
        <v>0.14669532627865961</v>
      </c>
      <c r="Z1768" s="428"/>
      <c r="AA1768" s="673"/>
      <c r="AB1768" s="672"/>
    </row>
    <row r="1769" spans="1:28" ht="13.15" customHeight="1" x14ac:dyDescent="0.2">
      <c r="A1769" s="265"/>
      <c r="B1769" s="405"/>
      <c r="C1769" s="448"/>
      <c r="D1769" s="266"/>
      <c r="E1769" s="266"/>
      <c r="F1769" s="182"/>
      <c r="G1769" s="24"/>
      <c r="H1769" s="241">
        <v>259</v>
      </c>
      <c r="I1769" s="22" t="s">
        <v>3650</v>
      </c>
      <c r="J1769" s="24">
        <v>250</v>
      </c>
      <c r="K1769" s="371">
        <v>15.75</v>
      </c>
      <c r="L1769" s="371">
        <v>21.904761904761905</v>
      </c>
      <c r="M1769" s="371">
        <v>0</v>
      </c>
      <c r="N1769" s="21"/>
      <c r="O1769" s="25">
        <f t="shared" si="322"/>
        <v>12.551587301587302</v>
      </c>
      <c r="P1769" s="26">
        <f t="shared" si="323"/>
        <v>3.4865520282186951E-2</v>
      </c>
      <c r="Q1769" s="26"/>
      <c r="R1769" s="28" t="s">
        <v>2282</v>
      </c>
      <c r="S1769" s="24">
        <v>250</v>
      </c>
      <c r="T1769" s="371">
        <v>0</v>
      </c>
      <c r="U1769" s="371">
        <v>0</v>
      </c>
      <c r="V1769" s="371">
        <v>0</v>
      </c>
      <c r="W1769" s="21"/>
      <c r="X1769" s="25">
        <f t="shared" si="327"/>
        <v>0</v>
      </c>
      <c r="Y1769" s="26">
        <f t="shared" si="328"/>
        <v>0</v>
      </c>
      <c r="Z1769" s="428"/>
      <c r="AA1769" s="673"/>
      <c r="AB1769" s="672"/>
    </row>
    <row r="1770" spans="1:28" ht="13.9" customHeight="1" thickBot="1" x14ac:dyDescent="0.25">
      <c r="A1770" s="267"/>
      <c r="B1770" s="406"/>
      <c r="C1770" s="449"/>
      <c r="D1770" s="268"/>
      <c r="E1770" s="269"/>
      <c r="F1770" s="184"/>
      <c r="G1770" s="70"/>
      <c r="H1770" s="242">
        <v>259</v>
      </c>
      <c r="I1770" s="76" t="s">
        <v>706</v>
      </c>
      <c r="J1770" s="70">
        <v>250</v>
      </c>
      <c r="K1770" s="559">
        <v>67.2</v>
      </c>
      <c r="L1770" s="559">
        <v>55.238095238095234</v>
      </c>
      <c r="M1770" s="559">
        <v>22.05</v>
      </c>
      <c r="N1770" s="72"/>
      <c r="O1770" s="73">
        <f t="shared" si="322"/>
        <v>48.162698412698411</v>
      </c>
      <c r="P1770" s="74">
        <f t="shared" si="323"/>
        <v>0.13378527336860671</v>
      </c>
      <c r="Q1770" s="74"/>
      <c r="R1770" s="75" t="s">
        <v>3651</v>
      </c>
      <c r="S1770" s="70">
        <v>250</v>
      </c>
      <c r="T1770" s="559">
        <v>0</v>
      </c>
      <c r="U1770" s="559">
        <v>0</v>
      </c>
      <c r="V1770" s="559">
        <v>0</v>
      </c>
      <c r="W1770" s="72"/>
      <c r="X1770" s="73">
        <f t="shared" si="327"/>
        <v>0</v>
      </c>
      <c r="Y1770" s="74">
        <f t="shared" si="328"/>
        <v>0</v>
      </c>
      <c r="Z1770" s="646"/>
      <c r="AA1770" s="673"/>
      <c r="AB1770" s="672"/>
    </row>
    <row r="1771" spans="1:28" s="7" customFormat="1" ht="13.9" customHeight="1" x14ac:dyDescent="0.2">
      <c r="A1771" s="260">
        <v>43022</v>
      </c>
      <c r="B1771" s="403">
        <v>0.67013888888888884</v>
      </c>
      <c r="C1771" s="454">
        <v>2</v>
      </c>
      <c r="D1771" s="263">
        <f>(MAX(K1771:M1771))/J1771/1.44</f>
        <v>0.37734375000000003</v>
      </c>
      <c r="E1771" s="264"/>
      <c r="F1771" s="181" t="s">
        <v>1909</v>
      </c>
      <c r="G1771" s="69" t="s">
        <v>3126</v>
      </c>
      <c r="H1771" s="240">
        <v>260</v>
      </c>
      <c r="I1771" s="35" t="s">
        <v>685</v>
      </c>
      <c r="J1771" s="34">
        <v>400</v>
      </c>
      <c r="K1771" s="367">
        <v>217.35000000000002</v>
      </c>
      <c r="L1771" s="367">
        <v>123.80952380952381</v>
      </c>
      <c r="M1771" s="367">
        <v>106.05000000000001</v>
      </c>
      <c r="N1771" s="36" t="s">
        <v>3868</v>
      </c>
      <c r="O1771" s="37">
        <f t="shared" si="322"/>
        <v>149.06984126984128</v>
      </c>
      <c r="P1771" s="38">
        <f t="shared" si="323"/>
        <v>0.25880180776014111</v>
      </c>
      <c r="Q1771" s="39" t="s">
        <v>655</v>
      </c>
      <c r="R1771" s="35"/>
      <c r="S1771" s="34"/>
      <c r="T1771" s="367"/>
      <c r="U1771" s="367"/>
      <c r="V1771" s="367"/>
      <c r="W1771" s="36"/>
      <c r="X1771" s="37"/>
      <c r="Y1771" s="38"/>
      <c r="Z1771" s="645"/>
      <c r="AA1771" s="671">
        <f>P1771+Y1771</f>
        <v>0.25880180776014111</v>
      </c>
      <c r="AB1771" s="671">
        <f t="shared" si="326"/>
        <v>197.15871913580244</v>
      </c>
    </row>
    <row r="1772" spans="1:28" ht="13.15" customHeight="1" x14ac:dyDescent="0.2">
      <c r="A1772" s="265"/>
      <c r="B1772" s="405"/>
      <c r="C1772" s="448"/>
      <c r="D1772" s="266"/>
      <c r="E1772" s="266"/>
      <c r="F1772" s="182"/>
      <c r="G1772" s="24"/>
      <c r="H1772" s="241">
        <v>260</v>
      </c>
      <c r="I1772" s="22" t="s">
        <v>1147</v>
      </c>
      <c r="J1772" s="24">
        <v>400</v>
      </c>
      <c r="K1772" s="371">
        <v>0</v>
      </c>
      <c r="L1772" s="371">
        <v>0</v>
      </c>
      <c r="M1772" s="371">
        <v>0</v>
      </c>
      <c r="N1772" s="21"/>
      <c r="O1772" s="25">
        <f t="shared" si="322"/>
        <v>0</v>
      </c>
      <c r="P1772" s="26">
        <f t="shared" si="323"/>
        <v>0</v>
      </c>
      <c r="Q1772" s="26"/>
      <c r="R1772" s="22"/>
      <c r="S1772" s="24"/>
      <c r="T1772" s="371"/>
      <c r="U1772" s="371"/>
      <c r="V1772" s="371"/>
      <c r="W1772" s="21"/>
      <c r="X1772" s="25"/>
      <c r="Y1772" s="26"/>
      <c r="Z1772" s="428"/>
      <c r="AA1772" s="672"/>
      <c r="AB1772" s="672"/>
    </row>
    <row r="1773" spans="1:28" ht="13.15" customHeight="1" x14ac:dyDescent="0.2">
      <c r="A1773" s="265"/>
      <c r="B1773" s="405"/>
      <c r="C1773" s="448"/>
      <c r="D1773" s="266"/>
      <c r="E1773" s="266"/>
      <c r="F1773" s="182"/>
      <c r="G1773" s="24"/>
      <c r="H1773" s="241">
        <v>260</v>
      </c>
      <c r="I1773" s="22" t="s">
        <v>347</v>
      </c>
      <c r="J1773" s="24">
        <v>400</v>
      </c>
      <c r="K1773" s="371">
        <v>0</v>
      </c>
      <c r="L1773" s="371">
        <v>0</v>
      </c>
      <c r="M1773" s="371">
        <v>0</v>
      </c>
      <c r="N1773" s="21"/>
      <c r="O1773" s="25">
        <f t="shared" si="322"/>
        <v>0</v>
      </c>
      <c r="P1773" s="26">
        <f t="shared" si="323"/>
        <v>0</v>
      </c>
      <c r="Q1773" s="26"/>
      <c r="R1773" s="22"/>
      <c r="S1773" s="24"/>
      <c r="T1773" s="371"/>
      <c r="U1773" s="371"/>
      <c r="V1773" s="371"/>
      <c r="W1773" s="21"/>
      <c r="X1773" s="25"/>
      <c r="Y1773" s="26"/>
      <c r="Z1773" s="428"/>
      <c r="AA1773" s="672"/>
      <c r="AB1773" s="672"/>
    </row>
    <row r="1774" spans="1:28" ht="13.15" customHeight="1" x14ac:dyDescent="0.2">
      <c r="A1774" s="265"/>
      <c r="B1774" s="405"/>
      <c r="C1774" s="448"/>
      <c r="D1774" s="266"/>
      <c r="E1774" s="266"/>
      <c r="F1774" s="182"/>
      <c r="G1774" s="24"/>
      <c r="H1774" s="241">
        <v>260</v>
      </c>
      <c r="I1774" s="22" t="s">
        <v>527</v>
      </c>
      <c r="J1774" s="24">
        <v>400</v>
      </c>
      <c r="K1774" s="371">
        <v>53.550000000000004</v>
      </c>
      <c r="L1774" s="371">
        <v>55.238095238095234</v>
      </c>
      <c r="M1774" s="371">
        <v>42</v>
      </c>
      <c r="N1774" s="21"/>
      <c r="O1774" s="25">
        <f t="shared" si="322"/>
        <v>50.26269841269842</v>
      </c>
      <c r="P1774" s="26">
        <f t="shared" si="323"/>
        <v>8.7261629188712525E-2</v>
      </c>
      <c r="Q1774" s="26"/>
      <c r="R1774" s="22"/>
      <c r="S1774" s="24"/>
      <c r="T1774" s="371"/>
      <c r="U1774" s="371"/>
      <c r="V1774" s="371"/>
      <c r="W1774" s="21"/>
      <c r="X1774" s="25"/>
      <c r="Y1774" s="26"/>
      <c r="Z1774" s="428"/>
      <c r="AA1774" s="672"/>
      <c r="AB1774" s="672"/>
    </row>
    <row r="1775" spans="1:28" ht="13.9" customHeight="1" thickBot="1" x14ac:dyDescent="0.25">
      <c r="A1775" s="267"/>
      <c r="B1775" s="406"/>
      <c r="C1775" s="449"/>
      <c r="D1775" s="268"/>
      <c r="E1775" s="269"/>
      <c r="F1775" s="184"/>
      <c r="G1775" s="70"/>
      <c r="H1775" s="242">
        <v>260</v>
      </c>
      <c r="I1775" s="76" t="s">
        <v>529</v>
      </c>
      <c r="J1775" s="70">
        <v>400</v>
      </c>
      <c r="K1775" s="559">
        <v>12.600000000000001</v>
      </c>
      <c r="L1775" s="559">
        <v>10.476190476190476</v>
      </c>
      <c r="M1775" s="559">
        <v>0</v>
      </c>
      <c r="N1775" s="72"/>
      <c r="O1775" s="73">
        <f t="shared" si="322"/>
        <v>7.6920634920634923</v>
      </c>
      <c r="P1775" s="74">
        <f t="shared" si="323"/>
        <v>1.3354276895943562E-2</v>
      </c>
      <c r="Q1775" s="74"/>
      <c r="R1775" s="76"/>
      <c r="S1775" s="70"/>
      <c r="T1775" s="559"/>
      <c r="U1775" s="559"/>
      <c r="V1775" s="559"/>
      <c r="W1775" s="72"/>
      <c r="X1775" s="73"/>
      <c r="Y1775" s="74"/>
      <c r="Z1775" s="646"/>
      <c r="AA1775" s="674"/>
      <c r="AB1775" s="674"/>
    </row>
    <row r="1776" spans="1:28" ht="13.9" customHeight="1" x14ac:dyDescent="0.2">
      <c r="A1776" s="260">
        <v>43038</v>
      </c>
      <c r="B1776" s="403">
        <v>0.86805555555555547</v>
      </c>
      <c r="C1776" s="454">
        <v>-1</v>
      </c>
      <c r="D1776" s="263">
        <f>(MAX(K1776:M1776))/J1776/1.44</f>
        <v>6.5972222222222224E-2</v>
      </c>
      <c r="E1776" s="264">
        <f>(MAX(T1776:V1776))/S1776/1.44</f>
        <v>0.18981481481481485</v>
      </c>
      <c r="F1776" s="181" t="s">
        <v>1909</v>
      </c>
      <c r="G1776" s="34" t="s">
        <v>3136</v>
      </c>
      <c r="H1776" s="240">
        <v>261</v>
      </c>
      <c r="I1776" s="35" t="s">
        <v>685</v>
      </c>
      <c r="J1776" s="34">
        <v>630</v>
      </c>
      <c r="K1776" s="367">
        <v>37.800000000000004</v>
      </c>
      <c r="L1776" s="367">
        <v>57.142857142857139</v>
      </c>
      <c r="M1776" s="367">
        <v>59.85</v>
      </c>
      <c r="N1776" s="36" t="s">
        <v>3927</v>
      </c>
      <c r="O1776" s="37">
        <f t="shared" ref="O1776:O1853" si="329">(K1776+L1776+M1776)/3</f>
        <v>51.597619047619048</v>
      </c>
      <c r="P1776" s="38">
        <f t="shared" ref="P1776:P1812" si="330">O1776/J1776/1.44</f>
        <v>5.6875682371714122E-2</v>
      </c>
      <c r="Q1776" s="77"/>
      <c r="R1776" s="35" t="s">
        <v>686</v>
      </c>
      <c r="S1776" s="34">
        <v>630</v>
      </c>
      <c r="T1776" s="367">
        <v>102.85714285714285</v>
      </c>
      <c r="U1776" s="367">
        <v>172.20000000000002</v>
      </c>
      <c r="V1776" s="367">
        <v>87.15</v>
      </c>
      <c r="W1776" s="36" t="s">
        <v>3866</v>
      </c>
      <c r="X1776" s="37">
        <f t="shared" si="327"/>
        <v>120.73571428571431</v>
      </c>
      <c r="Y1776" s="38">
        <f t="shared" si="328"/>
        <v>0.13308610481229532</v>
      </c>
      <c r="Z1776" s="645"/>
      <c r="AA1776" s="672">
        <f>P1776+Y1776</f>
        <v>0.18996178718400944</v>
      </c>
      <c r="AB1776" s="672">
        <f t="shared" si="326"/>
        <v>678.73101851851845</v>
      </c>
    </row>
    <row r="1777" spans="1:28" ht="13.9" customHeight="1" x14ac:dyDescent="0.2">
      <c r="A1777" s="265"/>
      <c r="B1777" s="405"/>
      <c r="C1777" s="448"/>
      <c r="D1777" s="266"/>
      <c r="E1777" s="266"/>
      <c r="F1777" s="182"/>
      <c r="G1777" s="24"/>
      <c r="H1777" s="240">
        <v>261</v>
      </c>
      <c r="I1777" s="22" t="s">
        <v>1005</v>
      </c>
      <c r="J1777" s="34">
        <v>630</v>
      </c>
      <c r="K1777" s="548">
        <v>0</v>
      </c>
      <c r="L1777" s="548">
        <v>0</v>
      </c>
      <c r="M1777" s="548">
        <v>0</v>
      </c>
      <c r="N1777" s="21"/>
      <c r="O1777" s="25">
        <f t="shared" si="329"/>
        <v>0</v>
      </c>
      <c r="P1777" s="26">
        <f t="shared" si="330"/>
        <v>0</v>
      </c>
      <c r="Q1777" s="26"/>
      <c r="R1777" s="22" t="s">
        <v>1497</v>
      </c>
      <c r="S1777" s="34">
        <v>630</v>
      </c>
      <c r="T1777" s="371">
        <v>0</v>
      </c>
      <c r="U1777" s="371">
        <v>4.2</v>
      </c>
      <c r="V1777" s="371">
        <v>0</v>
      </c>
      <c r="W1777" s="21"/>
      <c r="X1777" s="25">
        <f t="shared" si="327"/>
        <v>1.4000000000000001</v>
      </c>
      <c r="Y1777" s="26">
        <f t="shared" si="328"/>
        <v>1.54320987654321E-3</v>
      </c>
      <c r="Z1777" s="428"/>
      <c r="AA1777" s="673"/>
      <c r="AB1777" s="672"/>
    </row>
    <row r="1778" spans="1:28" ht="13.9" customHeight="1" x14ac:dyDescent="0.2">
      <c r="A1778" s="265"/>
      <c r="B1778" s="405"/>
      <c r="C1778" s="448"/>
      <c r="D1778" s="266"/>
      <c r="E1778" s="266"/>
      <c r="F1778" s="182"/>
      <c r="G1778" s="121"/>
      <c r="H1778" s="240">
        <v>261</v>
      </c>
      <c r="I1778" s="128" t="s">
        <v>1498</v>
      </c>
      <c r="J1778" s="34">
        <v>630</v>
      </c>
      <c r="K1778" s="548">
        <v>0</v>
      </c>
      <c r="L1778" s="548">
        <v>0</v>
      </c>
      <c r="M1778" s="548">
        <v>0</v>
      </c>
      <c r="N1778" s="123"/>
      <c r="O1778" s="25">
        <f t="shared" si="329"/>
        <v>0</v>
      </c>
      <c r="P1778" s="26">
        <f t="shared" si="330"/>
        <v>0</v>
      </c>
      <c r="Q1778" s="125"/>
      <c r="R1778" s="128" t="s">
        <v>1003</v>
      </c>
      <c r="S1778" s="34">
        <v>630</v>
      </c>
      <c r="T1778" s="548">
        <v>0</v>
      </c>
      <c r="U1778" s="548">
        <v>0</v>
      </c>
      <c r="V1778" s="548">
        <v>0</v>
      </c>
      <c r="W1778" s="123"/>
      <c r="X1778" s="25">
        <f t="shared" si="327"/>
        <v>0</v>
      </c>
      <c r="Y1778" s="26">
        <f t="shared" si="328"/>
        <v>0</v>
      </c>
      <c r="Z1778" s="634"/>
      <c r="AA1778" s="673"/>
      <c r="AB1778" s="672"/>
    </row>
    <row r="1779" spans="1:28" ht="13.9" customHeight="1" x14ac:dyDescent="0.2">
      <c r="A1779" s="265"/>
      <c r="B1779" s="405"/>
      <c r="C1779" s="448"/>
      <c r="D1779" s="266"/>
      <c r="E1779" s="266"/>
      <c r="F1779" s="182"/>
      <c r="G1779" s="121"/>
      <c r="H1779" s="240">
        <v>261</v>
      </c>
      <c r="I1779" s="128" t="s">
        <v>2043</v>
      </c>
      <c r="J1779" s="34">
        <v>630</v>
      </c>
      <c r="K1779" s="548">
        <v>4.2</v>
      </c>
      <c r="L1779" s="548">
        <v>19.047619047619047</v>
      </c>
      <c r="M1779" s="548">
        <v>13.65</v>
      </c>
      <c r="N1779" s="123"/>
      <c r="O1779" s="25">
        <f t="shared" si="329"/>
        <v>12.299206349206349</v>
      </c>
      <c r="P1779" s="26">
        <f t="shared" si="330"/>
        <v>1.3557326222670139E-2</v>
      </c>
      <c r="Q1779" s="125"/>
      <c r="R1779" s="128" t="s">
        <v>1004</v>
      </c>
      <c r="S1779" s="34">
        <v>630</v>
      </c>
      <c r="T1779" s="548">
        <v>15.238095238095237</v>
      </c>
      <c r="U1779" s="548">
        <v>16.8</v>
      </c>
      <c r="V1779" s="548">
        <v>24.150000000000002</v>
      </c>
      <c r="W1779" s="123"/>
      <c r="X1779" s="25">
        <f t="shared" si="327"/>
        <v>18.729365079365081</v>
      </c>
      <c r="Y1779" s="26">
        <f t="shared" si="328"/>
        <v>2.0645243694185494E-2</v>
      </c>
      <c r="Z1779" s="634"/>
      <c r="AA1779" s="673"/>
      <c r="AB1779" s="672"/>
    </row>
    <row r="1780" spans="1:28" ht="13.9" customHeight="1" x14ac:dyDescent="0.2">
      <c r="A1780" s="265"/>
      <c r="B1780" s="405"/>
      <c r="C1780" s="448"/>
      <c r="D1780" s="266"/>
      <c r="E1780" s="266"/>
      <c r="F1780" s="186"/>
      <c r="G1780" s="121"/>
      <c r="H1780" s="240">
        <v>261</v>
      </c>
      <c r="I1780" s="128" t="s">
        <v>1714</v>
      </c>
      <c r="J1780" s="34">
        <v>630</v>
      </c>
      <c r="K1780" s="548">
        <v>23.1</v>
      </c>
      <c r="L1780" s="548">
        <v>19.047619047619047</v>
      </c>
      <c r="M1780" s="548">
        <v>22.05</v>
      </c>
      <c r="N1780" s="123"/>
      <c r="O1780" s="124">
        <f t="shared" si="329"/>
        <v>21.399206349206349</v>
      </c>
      <c r="P1780" s="125">
        <f t="shared" si="330"/>
        <v>2.3588190420201004E-2</v>
      </c>
      <c r="Q1780" s="125"/>
      <c r="R1780" s="128" t="s">
        <v>3715</v>
      </c>
      <c r="S1780" s="34">
        <v>630</v>
      </c>
      <c r="T1780" s="548">
        <v>12.38095238095238</v>
      </c>
      <c r="U1780" s="548">
        <v>8.4</v>
      </c>
      <c r="V1780" s="548">
        <v>13.65</v>
      </c>
      <c r="W1780" s="123"/>
      <c r="X1780" s="25">
        <f t="shared" si="327"/>
        <v>11.476984126984126</v>
      </c>
      <c r="Y1780" s="26">
        <f t="shared" si="328"/>
        <v>1.2650996612636824E-2</v>
      </c>
      <c r="Z1780" s="634"/>
      <c r="AA1780" s="673"/>
      <c r="AB1780" s="672"/>
    </row>
    <row r="1781" spans="1:28" ht="13.9" customHeight="1" x14ac:dyDescent="0.2">
      <c r="A1781" s="265"/>
      <c r="B1781" s="405"/>
      <c r="C1781" s="448"/>
      <c r="D1781" s="266"/>
      <c r="E1781" s="266"/>
      <c r="F1781" s="186"/>
      <c r="G1781" s="121"/>
      <c r="H1781" s="240">
        <v>261</v>
      </c>
      <c r="I1781" s="128" t="s">
        <v>2383</v>
      </c>
      <c r="J1781" s="34">
        <v>630</v>
      </c>
      <c r="K1781" s="548">
        <v>0</v>
      </c>
      <c r="L1781" s="548">
        <v>0</v>
      </c>
      <c r="M1781" s="548">
        <v>0</v>
      </c>
      <c r="N1781" s="123"/>
      <c r="O1781" s="124">
        <f t="shared" si="329"/>
        <v>0</v>
      </c>
      <c r="P1781" s="125">
        <f t="shared" si="330"/>
        <v>0</v>
      </c>
      <c r="Q1781" s="125"/>
      <c r="R1781" s="128" t="s">
        <v>2386</v>
      </c>
      <c r="S1781" s="34">
        <v>630</v>
      </c>
      <c r="T1781" s="548">
        <v>0</v>
      </c>
      <c r="U1781" s="548">
        <v>0</v>
      </c>
      <c r="V1781" s="548">
        <v>0</v>
      </c>
      <c r="W1781" s="123"/>
      <c r="X1781" s="25">
        <f t="shared" si="327"/>
        <v>0</v>
      </c>
      <c r="Y1781" s="26">
        <f t="shared" si="328"/>
        <v>0</v>
      </c>
      <c r="Z1781" s="634"/>
      <c r="AA1781" s="673"/>
      <c r="AB1781" s="672"/>
    </row>
    <row r="1782" spans="1:28" ht="13.9" customHeight="1" x14ac:dyDescent="0.2">
      <c r="A1782" s="265"/>
      <c r="B1782" s="405"/>
      <c r="C1782" s="448"/>
      <c r="D1782" s="266"/>
      <c r="E1782" s="266"/>
      <c r="F1782" s="186"/>
      <c r="G1782" s="121"/>
      <c r="H1782" s="240">
        <v>261</v>
      </c>
      <c r="I1782" s="128" t="s">
        <v>2384</v>
      </c>
      <c r="J1782" s="34">
        <v>630</v>
      </c>
      <c r="K1782" s="548">
        <v>0</v>
      </c>
      <c r="L1782" s="548">
        <v>0</v>
      </c>
      <c r="M1782" s="548">
        <v>0</v>
      </c>
      <c r="N1782" s="123"/>
      <c r="O1782" s="124">
        <f t="shared" si="329"/>
        <v>0</v>
      </c>
      <c r="P1782" s="125">
        <f t="shared" si="330"/>
        <v>0</v>
      </c>
      <c r="Q1782" s="125"/>
      <c r="R1782" s="128" t="s">
        <v>2384</v>
      </c>
      <c r="S1782" s="34">
        <v>630</v>
      </c>
      <c r="T1782" s="548">
        <v>0</v>
      </c>
      <c r="U1782" s="548">
        <v>3.1500000000000004</v>
      </c>
      <c r="V1782" s="548">
        <v>9.4500000000000011</v>
      </c>
      <c r="W1782" s="123"/>
      <c r="X1782" s="25">
        <f t="shared" si="327"/>
        <v>4.2</v>
      </c>
      <c r="Y1782" s="26">
        <f t="shared" si="328"/>
        <v>4.6296296296296302E-3</v>
      </c>
      <c r="Z1782" s="634"/>
      <c r="AA1782" s="673"/>
      <c r="AB1782" s="672"/>
    </row>
    <row r="1783" spans="1:28" ht="13.9" customHeight="1" x14ac:dyDescent="0.2">
      <c r="A1783" s="265"/>
      <c r="B1783" s="405"/>
      <c r="C1783" s="448"/>
      <c r="D1783" s="266"/>
      <c r="E1783" s="266"/>
      <c r="F1783" s="186"/>
      <c r="G1783" s="121"/>
      <c r="H1783" s="240">
        <v>261</v>
      </c>
      <c r="I1783" s="128" t="s">
        <v>3712</v>
      </c>
      <c r="J1783" s="34">
        <v>630</v>
      </c>
      <c r="K1783" s="548">
        <v>0</v>
      </c>
      <c r="L1783" s="548">
        <v>0</v>
      </c>
      <c r="M1783" s="548">
        <v>0</v>
      </c>
      <c r="N1783" s="123"/>
      <c r="O1783" s="124">
        <f t="shared" si="329"/>
        <v>0</v>
      </c>
      <c r="P1783" s="125">
        <f t="shared" si="330"/>
        <v>0</v>
      </c>
      <c r="Q1783" s="125"/>
      <c r="R1783" s="128" t="s">
        <v>3716</v>
      </c>
      <c r="S1783" s="34">
        <v>630</v>
      </c>
      <c r="T1783" s="548">
        <v>0</v>
      </c>
      <c r="U1783" s="548">
        <v>0</v>
      </c>
      <c r="V1783" s="548">
        <v>0</v>
      </c>
      <c r="W1783" s="123"/>
      <c r="X1783" s="25">
        <f t="shared" si="327"/>
        <v>0</v>
      </c>
      <c r="Y1783" s="26">
        <f t="shared" si="328"/>
        <v>0</v>
      </c>
      <c r="Z1783" s="634"/>
      <c r="AA1783" s="673"/>
      <c r="AB1783" s="672"/>
    </row>
    <row r="1784" spans="1:28" ht="13.9" customHeight="1" x14ac:dyDescent="0.2">
      <c r="A1784" s="265"/>
      <c r="B1784" s="405"/>
      <c r="C1784" s="448"/>
      <c r="D1784" s="266"/>
      <c r="E1784" s="266"/>
      <c r="F1784" s="186"/>
      <c r="G1784" s="121"/>
      <c r="H1784" s="240">
        <v>261</v>
      </c>
      <c r="I1784" s="128" t="s">
        <v>3713</v>
      </c>
      <c r="J1784" s="34">
        <v>630</v>
      </c>
      <c r="K1784" s="548">
        <v>0</v>
      </c>
      <c r="L1784" s="548">
        <v>0</v>
      </c>
      <c r="M1784" s="548">
        <v>0</v>
      </c>
      <c r="N1784" s="123"/>
      <c r="O1784" s="124">
        <f t="shared" si="329"/>
        <v>0</v>
      </c>
      <c r="P1784" s="125">
        <f t="shared" si="330"/>
        <v>0</v>
      </c>
      <c r="Q1784" s="125"/>
      <c r="R1784" s="128" t="s">
        <v>2387</v>
      </c>
      <c r="S1784" s="34">
        <v>630</v>
      </c>
      <c r="T1784" s="548">
        <v>0</v>
      </c>
      <c r="U1784" s="548">
        <v>0</v>
      </c>
      <c r="V1784" s="548">
        <v>0</v>
      </c>
      <c r="W1784" s="123"/>
      <c r="X1784" s="25">
        <f t="shared" si="327"/>
        <v>0</v>
      </c>
      <c r="Y1784" s="26">
        <f t="shared" si="328"/>
        <v>0</v>
      </c>
      <c r="Z1784" s="634"/>
      <c r="AA1784" s="673"/>
      <c r="AB1784" s="672"/>
    </row>
    <row r="1785" spans="1:28" ht="13.9" customHeight="1" x14ac:dyDescent="0.2">
      <c r="A1785" s="265"/>
      <c r="B1785" s="405"/>
      <c r="C1785" s="448"/>
      <c r="D1785" s="266"/>
      <c r="E1785" s="266"/>
      <c r="F1785" s="186"/>
      <c r="G1785" s="121"/>
      <c r="H1785" s="240">
        <v>261</v>
      </c>
      <c r="I1785" s="128" t="s">
        <v>2385</v>
      </c>
      <c r="J1785" s="34">
        <v>630</v>
      </c>
      <c r="K1785" s="548">
        <v>0</v>
      </c>
      <c r="L1785" s="548">
        <v>0</v>
      </c>
      <c r="M1785" s="548">
        <v>0</v>
      </c>
      <c r="N1785" s="123"/>
      <c r="O1785" s="124">
        <f t="shared" si="329"/>
        <v>0</v>
      </c>
      <c r="P1785" s="125">
        <f t="shared" si="330"/>
        <v>0</v>
      </c>
      <c r="Q1785" s="125"/>
      <c r="R1785" s="128" t="s">
        <v>3717</v>
      </c>
      <c r="S1785" s="34">
        <v>630</v>
      </c>
      <c r="T1785" s="548">
        <v>8.5714285714285712</v>
      </c>
      <c r="U1785" s="548">
        <v>18.900000000000002</v>
      </c>
      <c r="V1785" s="548">
        <v>9.4500000000000011</v>
      </c>
      <c r="W1785" s="123"/>
      <c r="X1785" s="25">
        <f t="shared" si="327"/>
        <v>12.307142857142859</v>
      </c>
      <c r="Y1785" s="26">
        <f t="shared" si="328"/>
        <v>1.3566074577979342E-2</v>
      </c>
      <c r="Z1785" s="634"/>
      <c r="AA1785" s="673"/>
      <c r="AB1785" s="672"/>
    </row>
    <row r="1786" spans="1:28" ht="13.9" customHeight="1" x14ac:dyDescent="0.2">
      <c r="A1786" s="265"/>
      <c r="B1786" s="405"/>
      <c r="C1786" s="448"/>
      <c r="D1786" s="266"/>
      <c r="E1786" s="266"/>
      <c r="F1786" s="186"/>
      <c r="G1786" s="121"/>
      <c r="H1786" s="240">
        <v>261</v>
      </c>
      <c r="I1786" s="128" t="s">
        <v>3714</v>
      </c>
      <c r="J1786" s="34">
        <v>630</v>
      </c>
      <c r="K1786" s="548">
        <v>0</v>
      </c>
      <c r="L1786" s="548">
        <v>0</v>
      </c>
      <c r="M1786" s="548">
        <v>0</v>
      </c>
      <c r="N1786" s="123"/>
      <c r="O1786" s="124">
        <f t="shared" si="329"/>
        <v>0</v>
      </c>
      <c r="P1786" s="125">
        <f t="shared" si="330"/>
        <v>0</v>
      </c>
      <c r="Q1786" s="125"/>
      <c r="R1786" s="128" t="s">
        <v>611</v>
      </c>
      <c r="S1786" s="131">
        <v>630</v>
      </c>
      <c r="T1786" s="548">
        <v>0</v>
      </c>
      <c r="U1786" s="548">
        <v>0</v>
      </c>
      <c r="V1786" s="548">
        <v>0</v>
      </c>
      <c r="W1786" s="123"/>
      <c r="X1786" s="124">
        <f t="shared" si="327"/>
        <v>0</v>
      </c>
      <c r="Y1786" s="125">
        <f t="shared" si="328"/>
        <v>0</v>
      </c>
      <c r="Z1786" s="634"/>
      <c r="AA1786" s="673"/>
      <c r="AB1786" s="672"/>
    </row>
    <row r="1787" spans="1:28" ht="13.9" customHeight="1" thickBot="1" x14ac:dyDescent="0.25">
      <c r="A1787" s="267"/>
      <c r="B1787" s="406"/>
      <c r="C1787" s="449"/>
      <c r="D1787" s="268"/>
      <c r="E1787" s="269"/>
      <c r="F1787" s="184"/>
      <c r="G1787" s="70"/>
      <c r="H1787" s="242">
        <v>261</v>
      </c>
      <c r="I1787" s="76" t="s">
        <v>2044</v>
      </c>
      <c r="J1787" s="70">
        <v>630</v>
      </c>
      <c r="K1787" s="559">
        <v>10.5</v>
      </c>
      <c r="L1787" s="559">
        <v>19.047619047619047</v>
      </c>
      <c r="M1787" s="559">
        <v>24.150000000000002</v>
      </c>
      <c r="N1787" s="72"/>
      <c r="O1787" s="73">
        <f t="shared" si="329"/>
        <v>17.899206349206349</v>
      </c>
      <c r="P1787" s="74">
        <f t="shared" si="330"/>
        <v>1.9730165728842976E-2</v>
      </c>
      <c r="Q1787" s="74"/>
      <c r="R1787" s="76" t="s">
        <v>2388</v>
      </c>
      <c r="S1787" s="70">
        <v>630</v>
      </c>
      <c r="T1787" s="559">
        <v>4.7619047619047619</v>
      </c>
      <c r="U1787" s="559">
        <v>0</v>
      </c>
      <c r="V1787" s="559">
        <v>4.2</v>
      </c>
      <c r="W1787" s="72"/>
      <c r="X1787" s="73">
        <f t="shared" si="327"/>
        <v>2.9873015873015873</v>
      </c>
      <c r="Y1787" s="74">
        <f t="shared" si="328"/>
        <v>3.2928809383835841E-3</v>
      </c>
      <c r="Z1787" s="646"/>
      <c r="AA1787" s="673"/>
      <c r="AB1787" s="672"/>
    </row>
    <row r="1788" spans="1:28" ht="14.45" customHeight="1" x14ac:dyDescent="0.2">
      <c r="A1788" s="260"/>
      <c r="B1788" s="403"/>
      <c r="C1788" s="454"/>
      <c r="D1788" s="263">
        <f>(MAX(K1788:M1788))/J1788/1.44</f>
        <v>0</v>
      </c>
      <c r="E1788" s="264">
        <f>(MAX(T1788:V1788))/S1788/1.44</f>
        <v>0</v>
      </c>
      <c r="F1788" s="181" t="s">
        <v>1909</v>
      </c>
      <c r="G1788" s="34" t="s">
        <v>3126</v>
      </c>
      <c r="H1788" s="240">
        <v>262</v>
      </c>
      <c r="I1788" s="35" t="s">
        <v>685</v>
      </c>
      <c r="J1788" s="34">
        <v>630</v>
      </c>
      <c r="K1788" s="367">
        <v>0</v>
      </c>
      <c r="L1788" s="367">
        <v>0</v>
      </c>
      <c r="M1788" s="367">
        <v>0</v>
      </c>
      <c r="N1788" s="36"/>
      <c r="O1788" s="37">
        <f t="shared" si="329"/>
        <v>0</v>
      </c>
      <c r="P1788" s="38">
        <f t="shared" si="330"/>
        <v>0</v>
      </c>
      <c r="Q1788" s="77" t="s">
        <v>492</v>
      </c>
      <c r="R1788" s="40" t="s">
        <v>686</v>
      </c>
      <c r="S1788" s="34">
        <v>630</v>
      </c>
      <c r="T1788" s="367">
        <v>0</v>
      </c>
      <c r="U1788" s="367">
        <v>0</v>
      </c>
      <c r="V1788" s="367">
        <v>0</v>
      </c>
      <c r="W1788" s="36"/>
      <c r="X1788" s="167">
        <f t="shared" ref="X1788:X1796" si="331">(T1788+U1788+V1788)/3</f>
        <v>0</v>
      </c>
      <c r="Y1788" s="168">
        <f t="shared" ref="Y1788:Y1812" si="332">X1788/S1788/1.44</f>
        <v>0</v>
      </c>
      <c r="Z1788" s="645" t="s">
        <v>492</v>
      </c>
      <c r="AA1788" s="671">
        <f>P1788+Y1788</f>
        <v>0</v>
      </c>
      <c r="AB1788" s="671">
        <f t="shared" si="326"/>
        <v>837.9</v>
      </c>
    </row>
    <row r="1789" spans="1:28" ht="13.9" customHeight="1" x14ac:dyDescent="0.2">
      <c r="A1789" s="265"/>
      <c r="B1789" s="405"/>
      <c r="C1789" s="448"/>
      <c r="D1789" s="266"/>
      <c r="E1789" s="266"/>
      <c r="F1789" s="187"/>
      <c r="G1789" s="24"/>
      <c r="H1789" s="241">
        <v>262</v>
      </c>
      <c r="I1789" s="22" t="s">
        <v>1832</v>
      </c>
      <c r="J1789" s="24">
        <v>630</v>
      </c>
      <c r="K1789" s="371">
        <v>0</v>
      </c>
      <c r="L1789" s="371">
        <v>0</v>
      </c>
      <c r="M1789" s="371">
        <v>0</v>
      </c>
      <c r="N1789" s="21"/>
      <c r="O1789" s="25">
        <f t="shared" si="329"/>
        <v>0</v>
      </c>
      <c r="P1789" s="26">
        <f t="shared" si="330"/>
        <v>0</v>
      </c>
      <c r="Q1789" s="68"/>
      <c r="R1789" s="28" t="s">
        <v>1832</v>
      </c>
      <c r="S1789" s="24">
        <v>630</v>
      </c>
      <c r="T1789" s="371">
        <v>0</v>
      </c>
      <c r="U1789" s="371">
        <v>0</v>
      </c>
      <c r="V1789" s="371">
        <v>0</v>
      </c>
      <c r="W1789" s="21"/>
      <c r="X1789" s="25">
        <f t="shared" si="331"/>
        <v>0</v>
      </c>
      <c r="Y1789" s="26">
        <f t="shared" si="332"/>
        <v>0</v>
      </c>
      <c r="Z1789" s="428"/>
      <c r="AA1789" s="673"/>
      <c r="AB1789" s="672"/>
    </row>
    <row r="1790" spans="1:28" ht="13.9" customHeight="1" x14ac:dyDescent="0.2">
      <c r="A1790" s="265"/>
      <c r="B1790" s="405"/>
      <c r="C1790" s="448"/>
      <c r="D1790" s="266"/>
      <c r="E1790" s="266"/>
      <c r="F1790" s="187"/>
      <c r="G1790" s="24"/>
      <c r="H1790" s="241">
        <v>262</v>
      </c>
      <c r="I1790" s="22" t="s">
        <v>1970</v>
      </c>
      <c r="J1790" s="24">
        <v>630</v>
      </c>
      <c r="K1790" s="371">
        <v>0</v>
      </c>
      <c r="L1790" s="371">
        <v>0</v>
      </c>
      <c r="M1790" s="371">
        <v>0</v>
      </c>
      <c r="N1790" s="21"/>
      <c r="O1790" s="25">
        <f t="shared" si="329"/>
        <v>0</v>
      </c>
      <c r="P1790" s="26">
        <f t="shared" si="330"/>
        <v>0</v>
      </c>
      <c r="Q1790" s="68"/>
      <c r="R1790" s="28" t="s">
        <v>1972</v>
      </c>
      <c r="S1790" s="24">
        <v>630</v>
      </c>
      <c r="T1790" s="371">
        <v>0</v>
      </c>
      <c r="U1790" s="371">
        <v>0</v>
      </c>
      <c r="V1790" s="371">
        <v>0</v>
      </c>
      <c r="W1790" s="21"/>
      <c r="X1790" s="25">
        <f t="shared" si="331"/>
        <v>0</v>
      </c>
      <c r="Y1790" s="26">
        <f t="shared" si="332"/>
        <v>0</v>
      </c>
      <c r="Z1790" s="428"/>
      <c r="AA1790" s="673"/>
      <c r="AB1790" s="672"/>
    </row>
    <row r="1791" spans="1:28" ht="13.9" customHeight="1" thickBot="1" x14ac:dyDescent="0.25">
      <c r="A1791" s="267"/>
      <c r="B1791" s="406"/>
      <c r="C1791" s="449"/>
      <c r="D1791" s="268"/>
      <c r="E1791" s="269"/>
      <c r="F1791" s="189"/>
      <c r="G1791" s="70"/>
      <c r="H1791" s="242">
        <v>262</v>
      </c>
      <c r="I1791" s="76" t="s">
        <v>1971</v>
      </c>
      <c r="J1791" s="70">
        <v>630</v>
      </c>
      <c r="K1791" s="559">
        <v>0</v>
      </c>
      <c r="L1791" s="559">
        <v>0</v>
      </c>
      <c r="M1791" s="559">
        <v>0</v>
      </c>
      <c r="N1791" s="72"/>
      <c r="O1791" s="73">
        <f t="shared" si="329"/>
        <v>0</v>
      </c>
      <c r="P1791" s="74">
        <f t="shared" si="330"/>
        <v>0</v>
      </c>
      <c r="Q1791" s="103"/>
      <c r="R1791" s="75" t="s">
        <v>1973</v>
      </c>
      <c r="S1791" s="70">
        <v>630</v>
      </c>
      <c r="T1791" s="559">
        <v>0</v>
      </c>
      <c r="U1791" s="559">
        <v>0</v>
      </c>
      <c r="V1791" s="559">
        <v>0</v>
      </c>
      <c r="W1791" s="72"/>
      <c r="X1791" s="73">
        <f t="shared" si="331"/>
        <v>0</v>
      </c>
      <c r="Y1791" s="74">
        <f t="shared" si="332"/>
        <v>0</v>
      </c>
      <c r="Z1791" s="646"/>
      <c r="AA1791" s="676"/>
      <c r="AB1791" s="674"/>
    </row>
    <row r="1792" spans="1:28" ht="13.9" customHeight="1" x14ac:dyDescent="0.2">
      <c r="A1792" s="260">
        <v>43035</v>
      </c>
      <c r="B1792" s="403">
        <v>0.83333333333333337</v>
      </c>
      <c r="C1792" s="454">
        <v>1</v>
      </c>
      <c r="D1792" s="263">
        <f>(MAX(K1792:M1792))/J1792/1.44</f>
        <v>0.18055555555555558</v>
      </c>
      <c r="E1792" s="272">
        <f>(MAX(T1792:V1792))/S1792/1.44</f>
        <v>0.37847222222222227</v>
      </c>
      <c r="F1792" s="193" t="s">
        <v>1909</v>
      </c>
      <c r="G1792" s="115" t="s">
        <v>3136</v>
      </c>
      <c r="H1792" s="243">
        <v>264</v>
      </c>
      <c r="I1792" s="113" t="s">
        <v>685</v>
      </c>
      <c r="J1792" s="115">
        <v>630</v>
      </c>
      <c r="K1792" s="565">
        <v>163.80000000000001</v>
      </c>
      <c r="L1792" s="565">
        <v>131.42857142857142</v>
      </c>
      <c r="M1792" s="565">
        <v>123.9</v>
      </c>
      <c r="N1792" s="116" t="s">
        <v>4099</v>
      </c>
      <c r="O1792" s="117">
        <f t="shared" si="329"/>
        <v>139.7095238095238</v>
      </c>
      <c r="P1792" s="118">
        <f t="shared" si="330"/>
        <v>0.1540007978500042</v>
      </c>
      <c r="Q1792" s="142"/>
      <c r="R1792" s="120" t="s">
        <v>686</v>
      </c>
      <c r="S1792" s="115">
        <v>630</v>
      </c>
      <c r="T1792" s="565">
        <v>262.85714285714283</v>
      </c>
      <c r="U1792" s="565">
        <v>277.2</v>
      </c>
      <c r="V1792" s="565">
        <v>343.35</v>
      </c>
      <c r="W1792" s="116" t="s">
        <v>4013</v>
      </c>
      <c r="X1792" s="37">
        <f t="shared" si="331"/>
        <v>294.46904761904761</v>
      </c>
      <c r="Y1792" s="38">
        <f t="shared" si="332"/>
        <v>0.3245911018728479</v>
      </c>
      <c r="Z1792" s="636"/>
      <c r="AA1792" s="672">
        <f>P1792+Y1792</f>
        <v>0.4785918997228521</v>
      </c>
      <c r="AB1792" s="672">
        <f t="shared" si="326"/>
        <v>436.88784722222221</v>
      </c>
    </row>
    <row r="1793" spans="1:28" ht="13.15" customHeight="1" x14ac:dyDescent="0.2">
      <c r="A1793" s="265"/>
      <c r="B1793" s="405"/>
      <c r="C1793" s="448"/>
      <c r="D1793" s="266"/>
      <c r="E1793" s="311"/>
      <c r="F1793" s="212"/>
      <c r="G1793" s="24"/>
      <c r="H1793" s="241">
        <v>264</v>
      </c>
      <c r="I1793" s="22" t="s">
        <v>2704</v>
      </c>
      <c r="J1793" s="24">
        <v>630</v>
      </c>
      <c r="K1793" s="371">
        <v>50.400000000000006</v>
      </c>
      <c r="L1793" s="371">
        <v>39.047619047619044</v>
      </c>
      <c r="M1793" s="371">
        <v>28.35</v>
      </c>
      <c r="N1793" s="21"/>
      <c r="O1793" s="25">
        <f t="shared" si="329"/>
        <v>39.265873015873012</v>
      </c>
      <c r="P1793" s="26">
        <f t="shared" si="330"/>
        <v>4.3282487892276247E-2</v>
      </c>
      <c r="Q1793" s="68"/>
      <c r="R1793" s="28" t="s">
        <v>2707</v>
      </c>
      <c r="S1793" s="24">
        <v>630</v>
      </c>
      <c r="T1793" s="371">
        <v>139.04761904761904</v>
      </c>
      <c r="U1793" s="371">
        <v>137.55000000000001</v>
      </c>
      <c r="V1793" s="371">
        <v>173.25</v>
      </c>
      <c r="W1793" s="21"/>
      <c r="X1793" s="25">
        <f t="shared" si="331"/>
        <v>149.94920634920635</v>
      </c>
      <c r="Y1793" s="26">
        <f t="shared" si="332"/>
        <v>0.16528792586993646</v>
      </c>
      <c r="Z1793" s="428"/>
      <c r="AA1793" s="672"/>
      <c r="AB1793" s="672"/>
    </row>
    <row r="1794" spans="1:28" ht="13.15" customHeight="1" x14ac:dyDescent="0.2">
      <c r="A1794" s="265"/>
      <c r="B1794" s="405"/>
      <c r="C1794" s="448"/>
      <c r="D1794" s="266"/>
      <c r="E1794" s="290"/>
      <c r="F1794" s="250"/>
      <c r="G1794" s="121"/>
      <c r="H1794" s="244">
        <v>264</v>
      </c>
      <c r="I1794" s="128" t="s">
        <v>2705</v>
      </c>
      <c r="J1794" s="121">
        <v>630</v>
      </c>
      <c r="K1794" s="548">
        <v>0</v>
      </c>
      <c r="L1794" s="548">
        <v>0</v>
      </c>
      <c r="M1794" s="548">
        <v>0</v>
      </c>
      <c r="N1794" s="123"/>
      <c r="O1794" s="25">
        <f t="shared" si="329"/>
        <v>0</v>
      </c>
      <c r="P1794" s="26">
        <f t="shared" si="330"/>
        <v>0</v>
      </c>
      <c r="Q1794" s="139"/>
      <c r="R1794" s="126" t="s">
        <v>2708</v>
      </c>
      <c r="S1794" s="121">
        <v>630</v>
      </c>
      <c r="T1794" s="548">
        <v>44.761904761904759</v>
      </c>
      <c r="U1794" s="548">
        <v>32.550000000000004</v>
      </c>
      <c r="V1794" s="548">
        <v>39.9</v>
      </c>
      <c r="W1794" s="123"/>
      <c r="X1794" s="25">
        <f t="shared" si="331"/>
        <v>39.070634920634923</v>
      </c>
      <c r="Y1794" s="26">
        <f t="shared" si="332"/>
        <v>4.3067278351669895E-2</v>
      </c>
      <c r="Z1794" s="634"/>
      <c r="AA1794" s="672"/>
      <c r="AB1794" s="672"/>
    </row>
    <row r="1795" spans="1:28" ht="13.15" customHeight="1" x14ac:dyDescent="0.2">
      <c r="A1795" s="265"/>
      <c r="B1795" s="405"/>
      <c r="C1795" s="448"/>
      <c r="D1795" s="266"/>
      <c r="E1795" s="290"/>
      <c r="F1795" s="250"/>
      <c r="G1795" s="121"/>
      <c r="H1795" s="244">
        <v>264</v>
      </c>
      <c r="I1795" s="128" t="s">
        <v>4271</v>
      </c>
      <c r="J1795" s="121">
        <v>630</v>
      </c>
      <c r="K1795" s="371">
        <v>102.9</v>
      </c>
      <c r="L1795" s="371">
        <v>92.38095238095238</v>
      </c>
      <c r="M1795" s="371">
        <v>95.55</v>
      </c>
      <c r="N1795" s="21"/>
      <c r="O1795" s="371">
        <f t="shared" si="329"/>
        <v>96.943650793650804</v>
      </c>
      <c r="P1795" s="372">
        <f t="shared" si="330"/>
        <v>0.10686028526636994</v>
      </c>
      <c r="Q1795" s="139"/>
      <c r="R1795" s="126" t="s">
        <v>4272</v>
      </c>
      <c r="S1795" s="121">
        <v>630</v>
      </c>
      <c r="T1795" s="371">
        <v>79.047619047619051</v>
      </c>
      <c r="U1795" s="371">
        <v>107.10000000000001</v>
      </c>
      <c r="V1795" s="371">
        <v>130.20000000000002</v>
      </c>
      <c r="W1795" s="21"/>
      <c r="X1795" s="371">
        <f t="shared" si="331"/>
        <v>105.44920634920636</v>
      </c>
      <c r="Y1795" s="372">
        <f t="shared" si="332"/>
        <v>0.11623589765124158</v>
      </c>
      <c r="Z1795" s="634"/>
      <c r="AA1795" s="672"/>
      <c r="AB1795" s="672"/>
    </row>
    <row r="1796" spans="1:28" ht="13.15" customHeight="1" x14ac:dyDescent="0.2">
      <c r="A1796" s="265"/>
      <c r="B1796" s="405"/>
      <c r="C1796" s="448"/>
      <c r="D1796" s="266"/>
      <c r="E1796" s="290"/>
      <c r="F1796" s="250"/>
      <c r="G1796" s="121"/>
      <c r="H1796" s="244">
        <v>264</v>
      </c>
      <c r="I1796" s="128" t="s">
        <v>2706</v>
      </c>
      <c r="J1796" s="121">
        <v>630</v>
      </c>
      <c r="K1796" s="367">
        <v>0</v>
      </c>
      <c r="L1796" s="367">
        <v>0</v>
      </c>
      <c r="M1796" s="367">
        <v>0</v>
      </c>
      <c r="N1796" s="133"/>
      <c r="O1796" s="367"/>
      <c r="P1796" s="368"/>
      <c r="Q1796" s="139"/>
      <c r="R1796" s="126" t="s">
        <v>2709</v>
      </c>
      <c r="S1796" s="121">
        <v>630</v>
      </c>
      <c r="T1796" s="367">
        <v>0</v>
      </c>
      <c r="U1796" s="367">
        <v>0</v>
      </c>
      <c r="V1796" s="367">
        <v>0</v>
      </c>
      <c r="W1796" s="133"/>
      <c r="X1796" s="367">
        <f t="shared" si="331"/>
        <v>0</v>
      </c>
      <c r="Y1796" s="368">
        <f t="shared" si="332"/>
        <v>0</v>
      </c>
      <c r="Z1796" s="634"/>
      <c r="AA1796" s="672"/>
      <c r="AB1796" s="672"/>
    </row>
    <row r="1797" spans="1:28" ht="13.9" customHeight="1" thickBot="1" x14ac:dyDescent="0.25">
      <c r="A1797" s="267"/>
      <c r="B1797" s="406"/>
      <c r="C1797" s="449"/>
      <c r="D1797" s="268"/>
      <c r="E1797" s="312"/>
      <c r="F1797" s="213"/>
      <c r="G1797" s="70"/>
      <c r="H1797" s="242">
        <v>264</v>
      </c>
      <c r="I1797" s="76" t="s">
        <v>84</v>
      </c>
      <c r="J1797" s="70">
        <v>630</v>
      </c>
      <c r="K1797" s="559">
        <v>0</v>
      </c>
      <c r="L1797" s="559">
        <v>0</v>
      </c>
      <c r="M1797" s="559">
        <v>0</v>
      </c>
      <c r="N1797" s="72"/>
      <c r="O1797" s="86">
        <f t="shared" si="329"/>
        <v>0</v>
      </c>
      <c r="P1797" s="87">
        <f t="shared" si="330"/>
        <v>0</v>
      </c>
      <c r="Q1797" s="103"/>
      <c r="R1797" s="75"/>
      <c r="S1797" s="70"/>
      <c r="T1797" s="559"/>
      <c r="U1797" s="559"/>
      <c r="V1797" s="559"/>
      <c r="W1797" s="72"/>
      <c r="X1797" s="73"/>
      <c r="Y1797" s="74"/>
      <c r="Z1797" s="646"/>
      <c r="AA1797" s="672"/>
      <c r="AB1797" s="672"/>
    </row>
    <row r="1798" spans="1:28" ht="13.9" customHeight="1" x14ac:dyDescent="0.2">
      <c r="A1798" s="260">
        <v>43026</v>
      </c>
      <c r="B1798" s="403">
        <v>0.80555555555555547</v>
      </c>
      <c r="C1798" s="454">
        <v>2</v>
      </c>
      <c r="D1798" s="263">
        <f>(MAX(K1798:M1798))/J1798/1.44</f>
        <v>0.29629629629629628</v>
      </c>
      <c r="E1798" s="272"/>
      <c r="F1798" s="249" t="s">
        <v>1909</v>
      </c>
      <c r="G1798" s="34" t="s">
        <v>3126</v>
      </c>
      <c r="H1798" s="240">
        <v>267</v>
      </c>
      <c r="I1798" s="35" t="s">
        <v>685</v>
      </c>
      <c r="J1798" s="34">
        <v>250</v>
      </c>
      <c r="K1798" s="367">
        <v>88.2</v>
      </c>
      <c r="L1798" s="367">
        <v>106.66666666666666</v>
      </c>
      <c r="M1798" s="367">
        <v>98.7</v>
      </c>
      <c r="N1798" s="36" t="s">
        <v>3920</v>
      </c>
      <c r="O1798" s="37">
        <f t="shared" si="329"/>
        <v>97.855555555555554</v>
      </c>
      <c r="P1798" s="38">
        <f t="shared" si="330"/>
        <v>0.271820987654321</v>
      </c>
      <c r="Q1798" s="77"/>
      <c r="R1798" s="40"/>
      <c r="S1798" s="34"/>
      <c r="T1798" s="367"/>
      <c r="U1798" s="367"/>
      <c r="V1798" s="367"/>
      <c r="W1798" s="36"/>
      <c r="X1798" s="37"/>
      <c r="Y1798" s="38"/>
      <c r="Z1798" s="645"/>
      <c r="AA1798" s="671">
        <f>P1798+Y1798</f>
        <v>0.271820987654321</v>
      </c>
      <c r="AB1798" s="671">
        <f t="shared" si="326"/>
        <v>121.05976080246913</v>
      </c>
    </row>
    <row r="1799" spans="1:28" ht="13.9" customHeight="1" x14ac:dyDescent="0.2">
      <c r="A1799" s="260"/>
      <c r="B1799" s="403"/>
      <c r="C1799" s="454"/>
      <c r="D1799" s="301"/>
      <c r="E1799" s="290"/>
      <c r="F1799" s="249"/>
      <c r="G1799" s="34"/>
      <c r="H1799" s="240">
        <v>267</v>
      </c>
      <c r="I1799" s="35" t="s">
        <v>3985</v>
      </c>
      <c r="J1799" s="34">
        <v>250</v>
      </c>
      <c r="K1799" s="367">
        <v>32.550000000000004</v>
      </c>
      <c r="L1799" s="367">
        <v>13.333333333333332</v>
      </c>
      <c r="M1799" s="367">
        <v>9.4500000000000011</v>
      </c>
      <c r="N1799" s="36"/>
      <c r="O1799" s="25">
        <f t="shared" ref="O1799" si="333">(K1799+L1799+M1799)/3</f>
        <v>18.444444444444446</v>
      </c>
      <c r="P1799" s="26">
        <f t="shared" ref="P1799" si="334">O1799/J1799/1.44</f>
        <v>5.1234567901234575E-2</v>
      </c>
      <c r="Q1799" s="77"/>
      <c r="R1799" s="40"/>
      <c r="S1799" s="34"/>
      <c r="T1799" s="367"/>
      <c r="U1799" s="367"/>
      <c r="V1799" s="367"/>
      <c r="W1799" s="36"/>
      <c r="X1799" s="37"/>
      <c r="Y1799" s="38"/>
      <c r="Z1799" s="645"/>
      <c r="AA1799" s="672"/>
      <c r="AB1799" s="672"/>
    </row>
    <row r="1800" spans="1:28" ht="13.9" customHeight="1" x14ac:dyDescent="0.2">
      <c r="A1800" s="265"/>
      <c r="B1800" s="405"/>
      <c r="C1800" s="448"/>
      <c r="D1800" s="266"/>
      <c r="E1800" s="290"/>
      <c r="F1800" s="212"/>
      <c r="G1800" s="24"/>
      <c r="H1800" s="241">
        <v>267</v>
      </c>
      <c r="I1800" s="22" t="s">
        <v>100</v>
      </c>
      <c r="J1800" s="24">
        <v>250</v>
      </c>
      <c r="K1800" s="371">
        <v>56.7</v>
      </c>
      <c r="L1800" s="371">
        <v>44.761904761904759</v>
      </c>
      <c r="M1800" s="371">
        <v>46.2</v>
      </c>
      <c r="N1800" s="21"/>
      <c r="O1800" s="25">
        <f t="shared" si="329"/>
        <v>49.220634920634922</v>
      </c>
      <c r="P1800" s="26">
        <f t="shared" si="330"/>
        <v>0.13672398589065257</v>
      </c>
      <c r="Q1800" s="68"/>
      <c r="R1800" s="28"/>
      <c r="S1800" s="24"/>
      <c r="T1800" s="371"/>
      <c r="U1800" s="371"/>
      <c r="V1800" s="371"/>
      <c r="W1800" s="21"/>
      <c r="X1800" s="25"/>
      <c r="Y1800" s="26"/>
      <c r="Z1800" s="428"/>
      <c r="AA1800" s="672"/>
      <c r="AB1800" s="672"/>
    </row>
    <row r="1801" spans="1:28" ht="13.9" customHeight="1" x14ac:dyDescent="0.2">
      <c r="A1801" s="265"/>
      <c r="B1801" s="405"/>
      <c r="C1801" s="448"/>
      <c r="D1801" s="266"/>
      <c r="E1801" s="290"/>
      <c r="F1801" s="212"/>
      <c r="G1801" s="24"/>
      <c r="H1801" s="241">
        <v>267</v>
      </c>
      <c r="I1801" s="22" t="s">
        <v>2566</v>
      </c>
      <c r="J1801" s="24">
        <v>250</v>
      </c>
      <c r="K1801" s="371">
        <v>0</v>
      </c>
      <c r="L1801" s="371">
        <v>0.95238095238095233</v>
      </c>
      <c r="M1801" s="371">
        <v>1.05</v>
      </c>
      <c r="N1801" s="21"/>
      <c r="O1801" s="25">
        <f t="shared" si="329"/>
        <v>0.66746031746031742</v>
      </c>
      <c r="P1801" s="26">
        <f t="shared" si="330"/>
        <v>1.8540564373897706E-3</v>
      </c>
      <c r="Q1801" s="68"/>
      <c r="R1801" s="28"/>
      <c r="S1801" s="24"/>
      <c r="T1801" s="371"/>
      <c r="U1801" s="371"/>
      <c r="V1801" s="371"/>
      <c r="W1801" s="21"/>
      <c r="X1801" s="25"/>
      <c r="Y1801" s="26"/>
      <c r="Z1801" s="428"/>
      <c r="AA1801" s="672"/>
      <c r="AB1801" s="672"/>
    </row>
    <row r="1802" spans="1:28" ht="13.9" customHeight="1" x14ac:dyDescent="0.2">
      <c r="A1802" s="265"/>
      <c r="B1802" s="405"/>
      <c r="C1802" s="448"/>
      <c r="D1802" s="266"/>
      <c r="E1802" s="290"/>
      <c r="F1802" s="212"/>
      <c r="G1802" s="24"/>
      <c r="H1802" s="241">
        <v>267</v>
      </c>
      <c r="I1802" s="22" t="s">
        <v>2567</v>
      </c>
      <c r="J1802" s="24">
        <v>250</v>
      </c>
      <c r="K1802" s="371">
        <v>24.150000000000002</v>
      </c>
      <c r="L1802" s="371">
        <v>24.761904761904759</v>
      </c>
      <c r="M1802" s="371">
        <v>8.4</v>
      </c>
      <c r="N1802" s="21"/>
      <c r="O1802" s="25">
        <f t="shared" si="329"/>
        <v>19.103968253968254</v>
      </c>
      <c r="P1802" s="26">
        <f t="shared" si="330"/>
        <v>5.3066578483245155E-2</v>
      </c>
      <c r="Q1802" s="68"/>
      <c r="R1802" s="28"/>
      <c r="S1802" s="24"/>
      <c r="T1802" s="371"/>
      <c r="U1802" s="371"/>
      <c r="V1802" s="371"/>
      <c r="W1802" s="21"/>
      <c r="X1802" s="25"/>
      <c r="Y1802" s="26"/>
      <c r="Z1802" s="428"/>
      <c r="AA1802" s="672"/>
      <c r="AB1802" s="672"/>
    </row>
    <row r="1803" spans="1:28" ht="13.9" customHeight="1" x14ac:dyDescent="0.2">
      <c r="A1803" s="265"/>
      <c r="B1803" s="405"/>
      <c r="C1803" s="448"/>
      <c r="D1803" s="266"/>
      <c r="E1803" s="290"/>
      <c r="F1803" s="212"/>
      <c r="G1803" s="24"/>
      <c r="H1803" s="241">
        <v>267</v>
      </c>
      <c r="I1803" s="22" t="s">
        <v>452</v>
      </c>
      <c r="J1803" s="24">
        <v>250</v>
      </c>
      <c r="K1803" s="371">
        <v>0</v>
      </c>
      <c r="L1803" s="371">
        <v>0</v>
      </c>
      <c r="M1803" s="371">
        <v>9.4500000000000011</v>
      </c>
      <c r="N1803" s="21"/>
      <c r="O1803" s="25">
        <f t="shared" si="329"/>
        <v>3.1500000000000004</v>
      </c>
      <c r="P1803" s="26">
        <f t="shared" si="330"/>
        <v>8.7500000000000008E-3</v>
      </c>
      <c r="Q1803" s="68"/>
      <c r="R1803" s="28"/>
      <c r="S1803" s="24"/>
      <c r="T1803" s="371"/>
      <c r="U1803" s="371"/>
      <c r="V1803" s="371"/>
      <c r="W1803" s="21"/>
      <c r="X1803" s="25"/>
      <c r="Y1803" s="26"/>
      <c r="Z1803" s="428"/>
      <c r="AA1803" s="672"/>
      <c r="AB1803" s="672"/>
    </row>
    <row r="1804" spans="1:28" ht="13.9" customHeight="1" x14ac:dyDescent="0.2">
      <c r="A1804" s="265"/>
      <c r="B1804" s="405"/>
      <c r="C1804" s="448"/>
      <c r="D1804" s="266"/>
      <c r="E1804" s="290"/>
      <c r="F1804" s="212"/>
      <c r="G1804" s="24"/>
      <c r="H1804" s="241">
        <v>267</v>
      </c>
      <c r="I1804" s="22" t="s">
        <v>516</v>
      </c>
      <c r="J1804" s="24">
        <v>250</v>
      </c>
      <c r="K1804" s="371">
        <v>0</v>
      </c>
      <c r="L1804" s="371">
        <v>23.80952380952381</v>
      </c>
      <c r="M1804" s="371">
        <v>1.05</v>
      </c>
      <c r="N1804" s="21"/>
      <c r="O1804" s="25">
        <f t="shared" si="329"/>
        <v>8.2865079365079364</v>
      </c>
      <c r="P1804" s="26">
        <f t="shared" si="330"/>
        <v>2.3018077601410933E-2</v>
      </c>
      <c r="Q1804" s="68"/>
      <c r="R1804" s="28"/>
      <c r="S1804" s="24"/>
      <c r="T1804" s="371"/>
      <c r="U1804" s="371"/>
      <c r="V1804" s="371"/>
      <c r="W1804" s="21"/>
      <c r="X1804" s="25"/>
      <c r="Y1804" s="26"/>
      <c r="Z1804" s="428"/>
      <c r="AA1804" s="672"/>
      <c r="AB1804" s="672"/>
    </row>
    <row r="1805" spans="1:28" ht="13.9" customHeight="1" thickBot="1" x14ac:dyDescent="0.25">
      <c r="A1805" s="267"/>
      <c r="B1805" s="406"/>
      <c r="C1805" s="449"/>
      <c r="D1805" s="268"/>
      <c r="E1805" s="312"/>
      <c r="F1805" s="213"/>
      <c r="G1805" s="70"/>
      <c r="H1805" s="242">
        <v>267</v>
      </c>
      <c r="I1805" s="76" t="s">
        <v>3049</v>
      </c>
      <c r="J1805" s="70">
        <v>250</v>
      </c>
      <c r="K1805" s="559">
        <v>0</v>
      </c>
      <c r="L1805" s="559">
        <v>10.476190476190476</v>
      </c>
      <c r="M1805" s="559">
        <v>3.1500000000000004</v>
      </c>
      <c r="N1805" s="72"/>
      <c r="O1805" s="73">
        <f t="shared" si="329"/>
        <v>4.5420634920634919</v>
      </c>
      <c r="P1805" s="74">
        <f t="shared" si="330"/>
        <v>1.2616843033509701E-2</v>
      </c>
      <c r="Q1805" s="103"/>
      <c r="R1805" s="75"/>
      <c r="S1805" s="70"/>
      <c r="T1805" s="559"/>
      <c r="U1805" s="559"/>
      <c r="V1805" s="559"/>
      <c r="W1805" s="72"/>
      <c r="X1805" s="73"/>
      <c r="Y1805" s="74"/>
      <c r="Z1805" s="646"/>
      <c r="AA1805" s="674"/>
      <c r="AB1805" s="674"/>
    </row>
    <row r="1806" spans="1:28" ht="14.45" customHeight="1" x14ac:dyDescent="0.2">
      <c r="A1806" s="260">
        <v>43037</v>
      </c>
      <c r="B1806" s="403">
        <v>0.51388888888888895</v>
      </c>
      <c r="C1806" s="454">
        <v>0</v>
      </c>
      <c r="D1806" s="291">
        <f>(MAX(K1806:M1806))/J1806/1.44</f>
        <v>0.2275132275132275</v>
      </c>
      <c r="E1806" s="272"/>
      <c r="F1806" s="193" t="s">
        <v>569</v>
      </c>
      <c r="G1806" s="115" t="s">
        <v>3126</v>
      </c>
      <c r="H1806" s="243">
        <v>268</v>
      </c>
      <c r="I1806" s="113" t="s">
        <v>685</v>
      </c>
      <c r="J1806" s="115">
        <v>250</v>
      </c>
      <c r="K1806" s="565">
        <v>42</v>
      </c>
      <c r="L1806" s="565">
        <v>81.904761904761898</v>
      </c>
      <c r="M1806" s="565">
        <v>37.800000000000004</v>
      </c>
      <c r="N1806" s="116" t="s">
        <v>3942</v>
      </c>
      <c r="O1806" s="167">
        <f t="shared" si="329"/>
        <v>53.901587301587305</v>
      </c>
      <c r="P1806" s="168">
        <f t="shared" si="330"/>
        <v>0.14972663139329809</v>
      </c>
      <c r="Q1806" s="142" t="s">
        <v>495</v>
      </c>
      <c r="R1806" s="120"/>
      <c r="S1806" s="115"/>
      <c r="T1806" s="565"/>
      <c r="U1806" s="565"/>
      <c r="V1806" s="565"/>
      <c r="W1806" s="116"/>
      <c r="X1806" s="117"/>
      <c r="Y1806" s="118"/>
      <c r="Z1806" s="636"/>
      <c r="AA1806" s="672">
        <f>P1853+Y1853</f>
        <v>0.21264770723104059</v>
      </c>
      <c r="AB1806" s="672">
        <f t="shared" ref="AB1806:AB1861" si="335">IF(AA1806 &gt;1,0,(((J1806+S1806)*0.95)-((J1806+S1806)*0.95)*AA1806)*0.7)</f>
        <v>130.89731867283948</v>
      </c>
    </row>
    <row r="1807" spans="1:28" ht="14.45" customHeight="1" x14ac:dyDescent="0.2">
      <c r="A1807" s="260"/>
      <c r="B1807" s="403"/>
      <c r="C1807" s="454"/>
      <c r="D1807" s="310"/>
      <c r="E1807" s="290"/>
      <c r="F1807" s="187"/>
      <c r="G1807" s="24"/>
      <c r="H1807" s="241">
        <v>268</v>
      </c>
      <c r="I1807" s="22" t="s">
        <v>4169</v>
      </c>
      <c r="J1807" s="24">
        <v>250</v>
      </c>
      <c r="K1807" s="371">
        <v>0</v>
      </c>
      <c r="L1807" s="371">
        <v>0</v>
      </c>
      <c r="M1807" s="371">
        <v>0</v>
      </c>
      <c r="N1807" s="21"/>
      <c r="O1807" s="25">
        <f>(K1807+L1807+M1807)/3</f>
        <v>0</v>
      </c>
      <c r="P1807" s="26">
        <f>O1807/J1807/1.44</f>
        <v>0</v>
      </c>
      <c r="Q1807" s="68"/>
      <c r="R1807" s="28"/>
      <c r="S1807" s="24"/>
      <c r="T1807" s="371"/>
      <c r="U1807" s="371"/>
      <c r="V1807" s="371"/>
      <c r="W1807" s="21"/>
      <c r="X1807" s="25"/>
      <c r="Y1807" s="26"/>
      <c r="Z1807" s="428"/>
      <c r="AA1807" s="672"/>
      <c r="AB1807" s="672"/>
    </row>
    <row r="1808" spans="1:28" ht="14.45" customHeight="1" x14ac:dyDescent="0.2">
      <c r="A1808" s="260"/>
      <c r="B1808" s="403"/>
      <c r="C1808" s="454"/>
      <c r="D1808" s="289"/>
      <c r="E1808" s="290"/>
      <c r="F1808" s="187"/>
      <c r="G1808" s="24"/>
      <c r="H1808" s="241">
        <v>268</v>
      </c>
      <c r="I1808" s="22" t="s">
        <v>4170</v>
      </c>
      <c r="J1808" s="24">
        <v>250</v>
      </c>
      <c r="K1808" s="371">
        <v>24.150000000000002</v>
      </c>
      <c r="L1808" s="371">
        <v>44.761904761904759</v>
      </c>
      <c r="M1808" s="371">
        <v>22.05</v>
      </c>
      <c r="N1808" s="21"/>
      <c r="O1808" s="37">
        <f>(K1808+L1808+M1808)/3</f>
        <v>30.320634920634919</v>
      </c>
      <c r="P1808" s="38">
        <f>O1808/J1808/1.44</f>
        <v>8.4223985890652553E-2</v>
      </c>
      <c r="Q1808" s="68"/>
      <c r="R1808" s="28"/>
      <c r="S1808" s="24"/>
      <c r="T1808" s="371"/>
      <c r="U1808" s="371"/>
      <c r="V1808" s="371"/>
      <c r="W1808" s="21"/>
      <c r="X1808" s="25"/>
      <c r="Y1808" s="26"/>
      <c r="Z1808" s="428"/>
      <c r="AA1808" s="672"/>
      <c r="AB1808" s="672"/>
    </row>
    <row r="1809" spans="1:28" ht="14.45" customHeight="1" thickBot="1" x14ac:dyDescent="0.25">
      <c r="A1809" s="256"/>
      <c r="B1809" s="408"/>
      <c r="C1809" s="454"/>
      <c r="D1809" s="282"/>
      <c r="E1809" s="290"/>
      <c r="F1809" s="195"/>
      <c r="G1809" s="131"/>
      <c r="H1809" s="247">
        <v>268</v>
      </c>
      <c r="I1809" s="132" t="s">
        <v>4171</v>
      </c>
      <c r="J1809" s="131">
        <v>250</v>
      </c>
      <c r="K1809" s="618">
        <v>15.75</v>
      </c>
      <c r="L1809" s="618">
        <v>30.476190476190474</v>
      </c>
      <c r="M1809" s="618">
        <v>10.5</v>
      </c>
      <c r="N1809" s="133"/>
      <c r="O1809" s="37">
        <f>(K1809+L1809+M1809)/3</f>
        <v>18.908730158730158</v>
      </c>
      <c r="P1809" s="38">
        <f>O1809/J1809/1.44</f>
        <v>5.252425044091711E-2</v>
      </c>
      <c r="Q1809" s="136"/>
      <c r="R1809" s="137"/>
      <c r="S1809" s="131"/>
      <c r="T1809" s="618"/>
      <c r="U1809" s="618"/>
      <c r="V1809" s="618"/>
      <c r="W1809" s="133"/>
      <c r="X1809" s="134"/>
      <c r="Y1809" s="135"/>
      <c r="Z1809" s="638"/>
      <c r="AA1809" s="672"/>
      <c r="AB1809" s="672"/>
    </row>
    <row r="1810" spans="1:28" ht="14.45" customHeight="1" x14ac:dyDescent="0.2">
      <c r="A1810" s="260">
        <v>43058</v>
      </c>
      <c r="B1810" s="403">
        <v>0.44097222222222227</v>
      </c>
      <c r="C1810" s="464">
        <v>0</v>
      </c>
      <c r="D1810" s="271">
        <f>(MAX(K1810:M1810))/J1810/1.44</f>
        <v>6.4166666666666677E-2</v>
      </c>
      <c r="E1810" s="272">
        <f>(MAX(T1810:V1810))/S1810/1.44</f>
        <v>5.5416666666666663E-2</v>
      </c>
      <c r="F1810" s="193" t="s">
        <v>569</v>
      </c>
      <c r="G1810" s="115" t="s">
        <v>3126</v>
      </c>
      <c r="H1810" s="243">
        <v>269</v>
      </c>
      <c r="I1810" s="113" t="s">
        <v>685</v>
      </c>
      <c r="J1810" s="115">
        <v>250</v>
      </c>
      <c r="K1810" s="565">
        <v>23.1</v>
      </c>
      <c r="L1810" s="565">
        <v>19.047619047619047</v>
      </c>
      <c r="M1810" s="565">
        <v>19.95</v>
      </c>
      <c r="N1810" s="116" t="s">
        <v>3978</v>
      </c>
      <c r="O1810" s="117">
        <f t="shared" si="329"/>
        <v>20.699206349206349</v>
      </c>
      <c r="P1810" s="118">
        <f t="shared" si="330"/>
        <v>5.749779541446208E-2</v>
      </c>
      <c r="Q1810" s="142"/>
      <c r="R1810" s="120" t="s">
        <v>686</v>
      </c>
      <c r="S1810" s="115">
        <v>250</v>
      </c>
      <c r="T1810" s="565">
        <v>17.142857142857142</v>
      </c>
      <c r="U1810" s="565">
        <v>14.700000000000001</v>
      </c>
      <c r="V1810" s="565">
        <v>19.95</v>
      </c>
      <c r="W1810" s="116" t="s">
        <v>3897</v>
      </c>
      <c r="X1810" s="117">
        <f>(T1810+U1810+V1810)/3</f>
        <v>17.264285714285716</v>
      </c>
      <c r="Y1810" s="118">
        <f t="shared" si="332"/>
        <v>4.7956349206349211E-2</v>
      </c>
      <c r="Z1810" s="636"/>
      <c r="AA1810" s="671">
        <f>P1854+Y1854</f>
        <v>2.6455026455026458E-3</v>
      </c>
      <c r="AB1810" s="671">
        <f t="shared" si="335"/>
        <v>331.62037037037032</v>
      </c>
    </row>
    <row r="1811" spans="1:28" ht="14.45" customHeight="1" x14ac:dyDescent="0.2">
      <c r="A1811" s="260"/>
      <c r="B1811" s="415"/>
      <c r="C1811" s="454"/>
      <c r="D1811" s="310"/>
      <c r="E1811" s="311"/>
      <c r="F1811" s="187"/>
      <c r="G1811" s="24"/>
      <c r="H1811" s="241">
        <v>269</v>
      </c>
      <c r="I1811" s="22" t="s">
        <v>2262</v>
      </c>
      <c r="J1811" s="24">
        <v>250</v>
      </c>
      <c r="K1811" s="371">
        <v>23.1</v>
      </c>
      <c r="L1811" s="371">
        <v>11.428571428571429</v>
      </c>
      <c r="M1811" s="371">
        <v>19.95</v>
      </c>
      <c r="N1811" s="21"/>
      <c r="O1811" s="25">
        <f t="shared" si="329"/>
        <v>18.159523809523808</v>
      </c>
      <c r="P1811" s="26">
        <f t="shared" si="330"/>
        <v>5.0443121693121692E-2</v>
      </c>
      <c r="Q1811" s="68"/>
      <c r="R1811" s="28" t="s">
        <v>4284</v>
      </c>
      <c r="S1811" s="24">
        <v>250</v>
      </c>
      <c r="T1811" s="371">
        <v>18.095238095238095</v>
      </c>
      <c r="U1811" s="371">
        <v>14.700000000000001</v>
      </c>
      <c r="V1811" s="371">
        <v>18.900000000000002</v>
      </c>
      <c r="W1811" s="21"/>
      <c r="X1811" s="25">
        <f>(T1811+U1811+V1811)/3</f>
        <v>17.231746031746031</v>
      </c>
      <c r="Y1811" s="26">
        <f t="shared" si="332"/>
        <v>4.7865961199294538E-2</v>
      </c>
      <c r="Z1811" s="428"/>
      <c r="AA1811" s="672"/>
      <c r="AB1811" s="672"/>
    </row>
    <row r="1812" spans="1:28" ht="14.45" customHeight="1" thickBot="1" x14ac:dyDescent="0.25">
      <c r="A1812" s="256"/>
      <c r="B1812" s="409"/>
      <c r="C1812" s="447"/>
      <c r="D1812" s="282"/>
      <c r="E1812" s="312"/>
      <c r="F1812" s="189"/>
      <c r="G1812" s="70"/>
      <c r="H1812" s="242">
        <v>269</v>
      </c>
      <c r="I1812" s="76" t="s">
        <v>4283</v>
      </c>
      <c r="J1812" s="70">
        <v>250</v>
      </c>
      <c r="K1812" s="559">
        <v>0</v>
      </c>
      <c r="L1812" s="559">
        <v>0</v>
      </c>
      <c r="M1812" s="559">
        <v>0</v>
      </c>
      <c r="N1812" s="72"/>
      <c r="O1812" s="73">
        <f t="shared" si="329"/>
        <v>0</v>
      </c>
      <c r="P1812" s="74">
        <f t="shared" si="330"/>
        <v>0</v>
      </c>
      <c r="Q1812" s="103"/>
      <c r="R1812" s="75"/>
      <c r="S1812" s="70">
        <v>250</v>
      </c>
      <c r="T1812" s="559">
        <v>0</v>
      </c>
      <c r="U1812" s="559">
        <v>0</v>
      </c>
      <c r="V1812" s="559">
        <v>0</v>
      </c>
      <c r="W1812" s="72"/>
      <c r="X1812" s="73">
        <f>(T1812+U1812+V1812)/3</f>
        <v>0</v>
      </c>
      <c r="Y1812" s="74">
        <f t="shared" si="332"/>
        <v>0</v>
      </c>
      <c r="Z1812" s="646"/>
      <c r="AA1812" s="674"/>
      <c r="AB1812" s="674"/>
    </row>
    <row r="1813" spans="1:28" ht="13.9" customHeight="1" x14ac:dyDescent="0.2">
      <c r="A1813" s="260">
        <v>43025</v>
      </c>
      <c r="B1813" s="403">
        <v>0.83333333333333337</v>
      </c>
      <c r="C1813" s="454">
        <v>1</v>
      </c>
      <c r="D1813" s="263">
        <f>(MAX(K1813:M1813))/J1813/1.44</f>
        <v>8.5648148148148154E-2</v>
      </c>
      <c r="E1813" s="272"/>
      <c r="F1813" s="249" t="s">
        <v>1909</v>
      </c>
      <c r="G1813" s="34" t="s">
        <v>3126</v>
      </c>
      <c r="H1813" s="240">
        <v>270</v>
      </c>
      <c r="I1813" s="35" t="s">
        <v>685</v>
      </c>
      <c r="J1813" s="34">
        <v>630</v>
      </c>
      <c r="K1813" s="367">
        <v>77.7</v>
      </c>
      <c r="L1813" s="367">
        <v>59.047619047619044</v>
      </c>
      <c r="M1813" s="367">
        <v>50.400000000000006</v>
      </c>
      <c r="N1813" s="36" t="s">
        <v>3986</v>
      </c>
      <c r="O1813" s="37">
        <f t="shared" ref="O1813:O1822" si="336">(K1813+L1813+M1813)/3</f>
        <v>62.382539682539687</v>
      </c>
      <c r="P1813" s="38">
        <f t="shared" ref="P1813:P1822" si="337">O1813/J1813/1.44</f>
        <v>6.876382240138855E-2</v>
      </c>
      <c r="Q1813" s="77"/>
      <c r="R1813" s="40"/>
      <c r="S1813" s="34"/>
      <c r="T1813" s="367"/>
      <c r="U1813" s="367"/>
      <c r="V1813" s="367"/>
      <c r="W1813" s="36"/>
      <c r="X1813" s="37"/>
      <c r="Y1813" s="38"/>
      <c r="Z1813" s="645"/>
      <c r="AA1813" s="672">
        <f>P1813+Y1813</f>
        <v>6.876382240138855E-2</v>
      </c>
      <c r="AB1813" s="672">
        <f t="shared" si="335"/>
        <v>390.14139660493822</v>
      </c>
    </row>
    <row r="1814" spans="1:28" ht="13.9" customHeight="1" x14ac:dyDescent="0.2">
      <c r="A1814" s="260"/>
      <c r="B1814" s="403"/>
      <c r="C1814" s="454"/>
      <c r="D1814" s="301"/>
      <c r="E1814" s="290"/>
      <c r="F1814" s="249"/>
      <c r="G1814" s="34"/>
      <c r="H1814" s="240">
        <v>270</v>
      </c>
      <c r="I1814" s="35" t="s">
        <v>3987</v>
      </c>
      <c r="J1814" s="34">
        <v>630</v>
      </c>
      <c r="K1814" s="367">
        <v>23.1</v>
      </c>
      <c r="L1814" s="367">
        <v>26.666666666666664</v>
      </c>
      <c r="M1814" s="367">
        <v>22.05</v>
      </c>
      <c r="N1814" s="36"/>
      <c r="O1814" s="25">
        <f t="shared" si="336"/>
        <v>23.938888888888886</v>
      </c>
      <c r="P1814" s="26">
        <f t="shared" si="337"/>
        <v>2.6387664119145598E-2</v>
      </c>
      <c r="Q1814" s="77"/>
      <c r="R1814" s="40"/>
      <c r="S1814" s="34"/>
      <c r="T1814" s="367"/>
      <c r="U1814" s="367"/>
      <c r="V1814" s="367"/>
      <c r="W1814" s="36"/>
      <c r="X1814" s="37"/>
      <c r="Y1814" s="38"/>
      <c r="Z1814" s="645"/>
      <c r="AA1814" s="672"/>
      <c r="AB1814" s="672"/>
    </row>
    <row r="1815" spans="1:28" ht="13.9" customHeight="1" x14ac:dyDescent="0.2">
      <c r="A1815" s="265"/>
      <c r="B1815" s="405"/>
      <c r="C1815" s="448"/>
      <c r="D1815" s="266"/>
      <c r="E1815" s="290"/>
      <c r="F1815" s="212"/>
      <c r="G1815" s="24"/>
      <c r="H1815" s="240">
        <v>270</v>
      </c>
      <c r="I1815" s="35" t="s">
        <v>3988</v>
      </c>
      <c r="J1815" s="34">
        <v>630</v>
      </c>
      <c r="K1815" s="371">
        <v>0</v>
      </c>
      <c r="L1815" s="371">
        <v>13.333333333333332</v>
      </c>
      <c r="M1815" s="371">
        <v>4.2</v>
      </c>
      <c r="N1815" s="21"/>
      <c r="O1815" s="25">
        <f t="shared" si="336"/>
        <v>5.8444444444444441</v>
      </c>
      <c r="P1815" s="26">
        <f t="shared" si="337"/>
        <v>6.4422888496962569E-3</v>
      </c>
      <c r="Q1815" s="68"/>
      <c r="R1815" s="28"/>
      <c r="S1815" s="24"/>
      <c r="T1815" s="371"/>
      <c r="U1815" s="371"/>
      <c r="V1815" s="371"/>
      <c r="W1815" s="21"/>
      <c r="X1815" s="25"/>
      <c r="Y1815" s="26"/>
      <c r="Z1815" s="428"/>
      <c r="AA1815" s="672"/>
      <c r="AB1815" s="672"/>
    </row>
    <row r="1816" spans="1:28" ht="13.9" customHeight="1" x14ac:dyDescent="0.2">
      <c r="A1816" s="265"/>
      <c r="B1816" s="405"/>
      <c r="C1816" s="448"/>
      <c r="D1816" s="266"/>
      <c r="E1816" s="290"/>
      <c r="F1816" s="212"/>
      <c r="G1816" s="24"/>
      <c r="H1816" s="240">
        <v>270</v>
      </c>
      <c r="I1816" s="35" t="s">
        <v>3989</v>
      </c>
      <c r="J1816" s="34">
        <v>630</v>
      </c>
      <c r="K1816" s="371">
        <v>8.4</v>
      </c>
      <c r="L1816" s="371">
        <v>11.428571428571429</v>
      </c>
      <c r="M1816" s="371">
        <v>8.4</v>
      </c>
      <c r="N1816" s="21"/>
      <c r="O1816" s="25">
        <f t="shared" si="336"/>
        <v>9.4095238095238098</v>
      </c>
      <c r="P1816" s="26">
        <f t="shared" si="337"/>
        <v>1.0372050054589738E-2</v>
      </c>
      <c r="Q1816" s="68"/>
      <c r="R1816" s="28"/>
      <c r="S1816" s="24"/>
      <c r="T1816" s="371"/>
      <c r="U1816" s="371"/>
      <c r="V1816" s="371"/>
      <c r="W1816" s="21"/>
      <c r="X1816" s="25"/>
      <c r="Y1816" s="26"/>
      <c r="Z1816" s="428"/>
      <c r="AA1816" s="672"/>
      <c r="AB1816" s="672"/>
    </row>
    <row r="1817" spans="1:28" ht="13.9" customHeight="1" x14ac:dyDescent="0.2">
      <c r="A1817" s="265"/>
      <c r="B1817" s="405"/>
      <c r="C1817" s="448"/>
      <c r="D1817" s="266"/>
      <c r="E1817" s="290"/>
      <c r="F1817" s="212"/>
      <c r="G1817" s="24"/>
      <c r="H1817" s="240">
        <v>270</v>
      </c>
      <c r="I1817" s="35" t="s">
        <v>3990</v>
      </c>
      <c r="J1817" s="34">
        <v>630</v>
      </c>
      <c r="K1817" s="371">
        <v>2.1</v>
      </c>
      <c r="L1817" s="371">
        <v>1.9047619047619047</v>
      </c>
      <c r="M1817" s="371">
        <v>3.1500000000000004</v>
      </c>
      <c r="N1817" s="21"/>
      <c r="O1817" s="25">
        <f t="shared" si="336"/>
        <v>2.3849206349206349</v>
      </c>
      <c r="P1817" s="26">
        <f t="shared" si="337"/>
        <v>2.6288807704151619E-3</v>
      </c>
      <c r="Q1817" s="68"/>
      <c r="R1817" s="28"/>
      <c r="S1817" s="24"/>
      <c r="T1817" s="371"/>
      <c r="U1817" s="371"/>
      <c r="V1817" s="371"/>
      <c r="W1817" s="21"/>
      <c r="X1817" s="25"/>
      <c r="Y1817" s="26"/>
      <c r="Z1817" s="428"/>
      <c r="AA1817" s="672"/>
      <c r="AB1817" s="672"/>
    </row>
    <row r="1818" spans="1:28" ht="13.9" customHeight="1" x14ac:dyDescent="0.2">
      <c r="A1818" s="265"/>
      <c r="B1818" s="405"/>
      <c r="C1818" s="448"/>
      <c r="D1818" s="266"/>
      <c r="E1818" s="290"/>
      <c r="F1818" s="212"/>
      <c r="G1818" s="24"/>
      <c r="H1818" s="240">
        <v>270</v>
      </c>
      <c r="I1818" s="35" t="s">
        <v>452</v>
      </c>
      <c r="J1818" s="34">
        <v>630</v>
      </c>
      <c r="K1818" s="371">
        <v>7.3500000000000005</v>
      </c>
      <c r="L1818" s="371">
        <v>10.476190476190476</v>
      </c>
      <c r="M1818" s="371">
        <v>0</v>
      </c>
      <c r="N1818" s="21"/>
      <c r="O1818" s="25">
        <f t="shared" si="336"/>
        <v>5.9420634920634923</v>
      </c>
      <c r="P1818" s="26">
        <f t="shared" si="337"/>
        <v>6.5498936199994409E-3</v>
      </c>
      <c r="Q1818" s="68"/>
      <c r="R1818" s="28"/>
      <c r="S1818" s="24"/>
      <c r="T1818" s="371"/>
      <c r="U1818" s="371"/>
      <c r="V1818" s="371"/>
      <c r="W1818" s="21"/>
      <c r="X1818" s="25"/>
      <c r="Y1818" s="26"/>
      <c r="Z1818" s="428"/>
      <c r="AA1818" s="672"/>
      <c r="AB1818" s="672"/>
    </row>
    <row r="1819" spans="1:28" ht="13.9" customHeight="1" x14ac:dyDescent="0.2">
      <c r="A1819" s="265"/>
      <c r="B1819" s="405"/>
      <c r="C1819" s="448"/>
      <c r="D1819" s="266"/>
      <c r="E1819" s="290"/>
      <c r="F1819" s="212"/>
      <c r="G1819" s="24"/>
      <c r="H1819" s="240">
        <v>270</v>
      </c>
      <c r="I1819" s="35" t="s">
        <v>3991</v>
      </c>
      <c r="J1819" s="34">
        <v>630</v>
      </c>
      <c r="K1819" s="371">
        <v>0</v>
      </c>
      <c r="L1819" s="371">
        <v>0</v>
      </c>
      <c r="M1819" s="371">
        <v>0</v>
      </c>
      <c r="N1819" s="21"/>
      <c r="O1819" s="25">
        <f t="shared" si="336"/>
        <v>0</v>
      </c>
      <c r="P1819" s="26">
        <f t="shared" si="337"/>
        <v>0</v>
      </c>
      <c r="Q1819" s="68"/>
      <c r="R1819" s="28"/>
      <c r="S1819" s="24"/>
      <c r="T1819" s="371"/>
      <c r="U1819" s="371"/>
      <c r="V1819" s="371"/>
      <c r="W1819" s="21"/>
      <c r="X1819" s="25"/>
      <c r="Y1819" s="26"/>
      <c r="Z1819" s="428"/>
      <c r="AA1819" s="672"/>
      <c r="AB1819" s="672"/>
    </row>
    <row r="1820" spans="1:28" ht="14.45" customHeight="1" x14ac:dyDescent="0.2">
      <c r="A1820" s="260"/>
      <c r="B1820" s="415"/>
      <c r="C1820" s="454"/>
      <c r="D1820" s="289"/>
      <c r="E1820" s="290"/>
      <c r="F1820" s="187"/>
      <c r="G1820" s="24"/>
      <c r="H1820" s="241">
        <v>270</v>
      </c>
      <c r="I1820" s="35" t="s">
        <v>3992</v>
      </c>
      <c r="J1820" s="34">
        <v>630</v>
      </c>
      <c r="K1820" s="371">
        <v>0</v>
      </c>
      <c r="L1820" s="371">
        <v>0.95238095238095233</v>
      </c>
      <c r="M1820" s="371">
        <v>12.600000000000001</v>
      </c>
      <c r="N1820" s="21"/>
      <c r="O1820" s="25">
        <f t="shared" si="336"/>
        <v>4.5174603174603183</v>
      </c>
      <c r="P1820" s="26">
        <f t="shared" si="337"/>
        <v>4.9795638419977053E-3</v>
      </c>
      <c r="Q1820" s="68"/>
      <c r="R1820" s="28"/>
      <c r="S1820" s="24"/>
      <c r="T1820" s="371"/>
      <c r="U1820" s="371"/>
      <c r="V1820" s="371"/>
      <c r="W1820" s="21"/>
      <c r="X1820" s="25"/>
      <c r="Y1820" s="26"/>
      <c r="Z1820" s="428"/>
      <c r="AA1820" s="672"/>
      <c r="AB1820" s="672"/>
    </row>
    <row r="1821" spans="1:28" ht="14.45" customHeight="1" x14ac:dyDescent="0.2">
      <c r="A1821" s="260"/>
      <c r="B1821" s="415"/>
      <c r="C1821" s="454"/>
      <c r="D1821" s="289"/>
      <c r="E1821" s="290"/>
      <c r="F1821" s="187"/>
      <c r="G1821" s="24"/>
      <c r="H1821" s="241">
        <v>270</v>
      </c>
      <c r="I1821" s="35" t="s">
        <v>3993</v>
      </c>
      <c r="J1821" s="34">
        <v>630</v>
      </c>
      <c r="K1821" s="371">
        <v>0</v>
      </c>
      <c r="L1821" s="371">
        <v>4.7619047619047619</v>
      </c>
      <c r="M1821" s="371">
        <v>16.8</v>
      </c>
      <c r="N1821" s="21"/>
      <c r="O1821" s="25">
        <f t="shared" si="336"/>
        <v>7.1873015873015875</v>
      </c>
      <c r="P1821" s="26">
        <f t="shared" si="337"/>
        <v>7.9225105680132135E-3</v>
      </c>
      <c r="Q1821" s="68"/>
      <c r="R1821" s="28"/>
      <c r="S1821" s="24"/>
      <c r="T1821" s="371"/>
      <c r="U1821" s="371"/>
      <c r="V1821" s="371"/>
      <c r="W1821" s="21"/>
      <c r="X1821" s="25"/>
      <c r="Y1821" s="26"/>
      <c r="Z1821" s="428"/>
      <c r="AA1821" s="672"/>
      <c r="AB1821" s="672"/>
    </row>
    <row r="1822" spans="1:28" s="7" customFormat="1" ht="14.45" customHeight="1" thickBot="1" x14ac:dyDescent="0.25">
      <c r="A1822" s="260"/>
      <c r="B1822" s="415"/>
      <c r="C1822" s="454"/>
      <c r="D1822" s="289"/>
      <c r="E1822" s="290"/>
      <c r="F1822" s="189"/>
      <c r="G1822" s="70"/>
      <c r="H1822" s="242">
        <v>270</v>
      </c>
      <c r="I1822" s="76" t="s">
        <v>3994</v>
      </c>
      <c r="J1822" s="70">
        <v>630</v>
      </c>
      <c r="K1822" s="559">
        <v>0</v>
      </c>
      <c r="L1822" s="559">
        <v>0</v>
      </c>
      <c r="M1822" s="559">
        <v>0</v>
      </c>
      <c r="N1822" s="72"/>
      <c r="O1822" s="73">
        <f t="shared" si="336"/>
        <v>0</v>
      </c>
      <c r="P1822" s="74">
        <f t="shared" si="337"/>
        <v>0</v>
      </c>
      <c r="Q1822" s="103"/>
      <c r="R1822" s="75"/>
      <c r="S1822" s="70"/>
      <c r="T1822" s="559"/>
      <c r="U1822" s="559"/>
      <c r="V1822" s="559"/>
      <c r="W1822" s="72"/>
      <c r="X1822" s="73"/>
      <c r="Y1822" s="74"/>
      <c r="Z1822" s="646"/>
      <c r="AA1822" s="672"/>
      <c r="AB1822" s="672"/>
    </row>
    <row r="1823" spans="1:28" ht="13.9" customHeight="1" x14ac:dyDescent="0.2">
      <c r="A1823" s="270">
        <v>43025</v>
      </c>
      <c r="B1823" s="407">
        <v>0.84513888888888899</v>
      </c>
      <c r="C1823" s="450">
        <v>1</v>
      </c>
      <c r="D1823" s="271">
        <f>(MAX(K1823:M1823))/J1823/1.44</f>
        <v>0.1701388888888889</v>
      </c>
      <c r="E1823" s="272"/>
      <c r="F1823" s="249" t="s">
        <v>1909</v>
      </c>
      <c r="G1823" s="34" t="s">
        <v>3126</v>
      </c>
      <c r="H1823" s="240">
        <v>2701</v>
      </c>
      <c r="I1823" s="35" t="s">
        <v>685</v>
      </c>
      <c r="J1823" s="34">
        <v>630</v>
      </c>
      <c r="K1823" s="367">
        <v>154.35</v>
      </c>
      <c r="L1823" s="367">
        <v>115.23809523809523</v>
      </c>
      <c r="M1823" s="367">
        <v>138.6</v>
      </c>
      <c r="N1823" s="36" t="s">
        <v>3995</v>
      </c>
      <c r="O1823" s="37">
        <f t="shared" ref="O1823:O1838" si="338">(K1823+L1823+M1823)/3</f>
        <v>136.06269841269841</v>
      </c>
      <c r="P1823" s="38">
        <f t="shared" ref="P1823:P1838" si="339">O1823/J1823/1.44</f>
        <v>0.14998092858542594</v>
      </c>
      <c r="Q1823" s="77"/>
      <c r="R1823" s="40"/>
      <c r="S1823" s="34"/>
      <c r="T1823" s="367"/>
      <c r="U1823" s="367"/>
      <c r="V1823" s="367"/>
      <c r="W1823" s="36"/>
      <c r="X1823" s="37"/>
      <c r="Y1823" s="38"/>
      <c r="Z1823" s="645"/>
      <c r="AA1823" s="671">
        <f>P1823+Y1823</f>
        <v>0.14998092858542594</v>
      </c>
      <c r="AB1823" s="671">
        <f t="shared" si="335"/>
        <v>356.11548996913581</v>
      </c>
    </row>
    <row r="1824" spans="1:28" ht="13.9" customHeight="1" x14ac:dyDescent="0.2">
      <c r="A1824" s="260"/>
      <c r="B1824" s="403"/>
      <c r="C1824" s="454"/>
      <c r="D1824" s="301"/>
      <c r="E1824" s="290"/>
      <c r="F1824" s="249"/>
      <c r="G1824" s="34"/>
      <c r="H1824" s="240">
        <v>2701</v>
      </c>
      <c r="I1824" s="35" t="s">
        <v>3993</v>
      </c>
      <c r="J1824" s="34">
        <v>630</v>
      </c>
      <c r="K1824" s="367">
        <v>10.5</v>
      </c>
      <c r="L1824" s="367">
        <v>2.8571428571428572</v>
      </c>
      <c r="M1824" s="367">
        <v>15.75</v>
      </c>
      <c r="N1824" s="36"/>
      <c r="O1824" s="25">
        <f t="shared" si="338"/>
        <v>9.7023809523809526</v>
      </c>
      <c r="P1824" s="26">
        <f t="shared" si="339"/>
        <v>1.0694864365499287E-2</v>
      </c>
      <c r="Q1824" s="77"/>
      <c r="R1824" s="40"/>
      <c r="S1824" s="34"/>
      <c r="T1824" s="367"/>
      <c r="U1824" s="367"/>
      <c r="V1824" s="367"/>
      <c r="W1824" s="36"/>
      <c r="X1824" s="37"/>
      <c r="Y1824" s="38"/>
      <c r="Z1824" s="645"/>
      <c r="AA1824" s="672"/>
      <c r="AB1824" s="672"/>
    </row>
    <row r="1825" spans="1:28" ht="13.9" customHeight="1" x14ac:dyDescent="0.2">
      <c r="A1825" s="265"/>
      <c r="B1825" s="405"/>
      <c r="C1825" s="448"/>
      <c r="D1825" s="266"/>
      <c r="E1825" s="290"/>
      <c r="F1825" s="212"/>
      <c r="G1825" s="24"/>
      <c r="H1825" s="240">
        <v>2701</v>
      </c>
      <c r="I1825" s="35" t="s">
        <v>4000</v>
      </c>
      <c r="J1825" s="34">
        <v>630</v>
      </c>
      <c r="K1825" s="371">
        <v>43.050000000000004</v>
      </c>
      <c r="L1825" s="371">
        <v>14.285714285714285</v>
      </c>
      <c r="M1825" s="371">
        <v>26.25</v>
      </c>
      <c r="N1825" s="21"/>
      <c r="O1825" s="25">
        <f t="shared" si="338"/>
        <v>27.861904761904764</v>
      </c>
      <c r="P1825" s="26">
        <f t="shared" si="339"/>
        <v>3.0711976148484088E-2</v>
      </c>
      <c r="Q1825" s="68"/>
      <c r="R1825" s="28"/>
      <c r="S1825" s="24"/>
      <c r="T1825" s="371"/>
      <c r="U1825" s="371"/>
      <c r="V1825" s="371"/>
      <c r="W1825" s="21"/>
      <c r="X1825" s="25"/>
      <c r="Y1825" s="26"/>
      <c r="Z1825" s="428"/>
      <c r="AA1825" s="672"/>
      <c r="AB1825" s="672"/>
    </row>
    <row r="1826" spans="1:28" ht="13.9" customHeight="1" x14ac:dyDescent="0.2">
      <c r="A1826" s="265"/>
      <c r="B1826" s="405"/>
      <c r="C1826" s="448"/>
      <c r="D1826" s="266"/>
      <c r="E1826" s="290"/>
      <c r="F1826" s="212"/>
      <c r="G1826" s="24"/>
      <c r="H1826" s="240">
        <v>2701</v>
      </c>
      <c r="I1826" s="35" t="s">
        <v>4001</v>
      </c>
      <c r="J1826" s="34">
        <v>630</v>
      </c>
      <c r="K1826" s="371">
        <v>4.2</v>
      </c>
      <c r="L1826" s="371">
        <v>0</v>
      </c>
      <c r="M1826" s="371">
        <v>10.5</v>
      </c>
      <c r="N1826" s="21"/>
      <c r="O1826" s="25">
        <f t="shared" si="338"/>
        <v>4.8999999999999995</v>
      </c>
      <c r="P1826" s="26">
        <f t="shared" si="339"/>
        <v>5.4012345679012343E-3</v>
      </c>
      <c r="Q1826" s="68"/>
      <c r="R1826" s="28"/>
      <c r="S1826" s="24"/>
      <c r="T1826" s="371"/>
      <c r="U1826" s="371"/>
      <c r="V1826" s="371"/>
      <c r="W1826" s="21"/>
      <c r="X1826" s="25"/>
      <c r="Y1826" s="26"/>
      <c r="Z1826" s="428"/>
      <c r="AA1826" s="672"/>
      <c r="AB1826" s="672"/>
    </row>
    <row r="1827" spans="1:28" ht="13.9" customHeight="1" x14ac:dyDescent="0.2">
      <c r="A1827" s="265"/>
      <c r="B1827" s="405"/>
      <c r="C1827" s="448"/>
      <c r="D1827" s="266"/>
      <c r="E1827" s="290"/>
      <c r="F1827" s="212"/>
      <c r="G1827" s="24"/>
      <c r="H1827" s="240">
        <v>2701</v>
      </c>
      <c r="I1827" s="35" t="s">
        <v>3998</v>
      </c>
      <c r="J1827" s="34">
        <v>630</v>
      </c>
      <c r="K1827" s="371">
        <v>51.45</v>
      </c>
      <c r="L1827" s="371">
        <v>33.333333333333329</v>
      </c>
      <c r="M1827" s="371">
        <v>25.200000000000003</v>
      </c>
      <c r="N1827" s="21"/>
      <c r="O1827" s="25">
        <f t="shared" si="338"/>
        <v>36.661111111111111</v>
      </c>
      <c r="P1827" s="26">
        <f t="shared" si="339"/>
        <v>4.0411277679796201E-2</v>
      </c>
      <c r="Q1827" s="68"/>
      <c r="R1827" s="28"/>
      <c r="S1827" s="24"/>
      <c r="T1827" s="371"/>
      <c r="U1827" s="371"/>
      <c r="V1827" s="371"/>
      <c r="W1827" s="21"/>
      <c r="X1827" s="25"/>
      <c r="Y1827" s="26"/>
      <c r="Z1827" s="428"/>
      <c r="AA1827" s="672"/>
      <c r="AB1827" s="672"/>
    </row>
    <row r="1828" spans="1:28" ht="13.9" customHeight="1" x14ac:dyDescent="0.2">
      <c r="A1828" s="265"/>
      <c r="B1828" s="405"/>
      <c r="C1828" s="448"/>
      <c r="D1828" s="266"/>
      <c r="E1828" s="290"/>
      <c r="F1828" s="212"/>
      <c r="G1828" s="24"/>
      <c r="H1828" s="240">
        <v>2701</v>
      </c>
      <c r="I1828" s="35" t="s">
        <v>3994</v>
      </c>
      <c r="J1828" s="34">
        <v>630</v>
      </c>
      <c r="K1828" s="371">
        <v>4.2</v>
      </c>
      <c r="L1828" s="371">
        <v>28.571428571428569</v>
      </c>
      <c r="M1828" s="371">
        <v>42</v>
      </c>
      <c r="N1828" s="21"/>
      <c r="O1828" s="25">
        <f t="shared" si="338"/>
        <v>24.923809523809524</v>
      </c>
      <c r="P1828" s="26">
        <f t="shared" si="339"/>
        <v>2.7473335013017554E-2</v>
      </c>
      <c r="Q1828" s="68"/>
      <c r="R1828" s="28"/>
      <c r="S1828" s="24"/>
      <c r="T1828" s="371"/>
      <c r="U1828" s="371"/>
      <c r="V1828" s="371"/>
      <c r="W1828" s="21"/>
      <c r="X1828" s="25"/>
      <c r="Y1828" s="26"/>
      <c r="Z1828" s="428"/>
      <c r="AA1828" s="672"/>
      <c r="AB1828" s="672"/>
    </row>
    <row r="1829" spans="1:28" ht="14.45" customHeight="1" x14ac:dyDescent="0.2">
      <c r="A1829" s="260"/>
      <c r="B1829" s="415"/>
      <c r="C1829" s="454"/>
      <c r="D1829" s="289"/>
      <c r="E1829" s="290"/>
      <c r="F1829" s="187"/>
      <c r="G1829" s="24"/>
      <c r="H1829" s="240">
        <v>2701</v>
      </c>
      <c r="I1829" s="35" t="s">
        <v>3999</v>
      </c>
      <c r="J1829" s="34">
        <v>630</v>
      </c>
      <c r="K1829" s="371">
        <v>15.75</v>
      </c>
      <c r="L1829" s="371">
        <v>2.8571428571428572</v>
      </c>
      <c r="M1829" s="371">
        <v>15.75</v>
      </c>
      <c r="N1829" s="21"/>
      <c r="O1829" s="25">
        <f t="shared" si="338"/>
        <v>11.452380952380954</v>
      </c>
      <c r="P1829" s="26">
        <f t="shared" si="339"/>
        <v>1.2623876711178301E-2</v>
      </c>
      <c r="Q1829" s="68"/>
      <c r="R1829" s="28"/>
      <c r="S1829" s="24"/>
      <c r="T1829" s="371"/>
      <c r="U1829" s="371"/>
      <c r="V1829" s="371"/>
      <c r="W1829" s="21"/>
      <c r="X1829" s="25"/>
      <c r="Y1829" s="26"/>
      <c r="Z1829" s="428"/>
      <c r="AA1829" s="672"/>
      <c r="AB1829" s="672"/>
    </row>
    <row r="1830" spans="1:28" ht="14.45" customHeight="1" x14ac:dyDescent="0.2">
      <c r="A1830" s="260"/>
      <c r="B1830" s="415"/>
      <c r="C1830" s="454"/>
      <c r="D1830" s="289"/>
      <c r="E1830" s="290"/>
      <c r="F1830" s="187"/>
      <c r="G1830" s="24"/>
      <c r="H1830" s="240">
        <v>2701</v>
      </c>
      <c r="I1830" s="35" t="s">
        <v>3997</v>
      </c>
      <c r="J1830" s="34">
        <v>630</v>
      </c>
      <c r="K1830" s="371">
        <v>4.2</v>
      </c>
      <c r="L1830" s="371">
        <v>3.8095238095238093</v>
      </c>
      <c r="M1830" s="371">
        <v>11.55</v>
      </c>
      <c r="N1830" s="21"/>
      <c r="O1830" s="25">
        <f t="shared" si="338"/>
        <v>6.5198412698412698</v>
      </c>
      <c r="P1830" s="26">
        <f t="shared" si="339"/>
        <v>7.1867738865093369E-3</v>
      </c>
      <c r="Q1830" s="68"/>
      <c r="R1830" s="28"/>
      <c r="S1830" s="24"/>
      <c r="T1830" s="371"/>
      <c r="U1830" s="371"/>
      <c r="V1830" s="371"/>
      <c r="W1830" s="21"/>
      <c r="X1830" s="25"/>
      <c r="Y1830" s="26"/>
      <c r="Z1830" s="428"/>
      <c r="AA1830" s="672"/>
      <c r="AB1830" s="672"/>
    </row>
    <row r="1831" spans="1:28" s="7" customFormat="1" ht="14.45" customHeight="1" thickBot="1" x14ac:dyDescent="0.25">
      <c r="A1831" s="260"/>
      <c r="B1831" s="415"/>
      <c r="C1831" s="454"/>
      <c r="D1831" s="289"/>
      <c r="E1831" s="290"/>
      <c r="F1831" s="189"/>
      <c r="G1831" s="70"/>
      <c r="H1831" s="242"/>
      <c r="I1831" s="76"/>
      <c r="J1831" s="70"/>
      <c r="K1831" s="559"/>
      <c r="L1831" s="559"/>
      <c r="M1831" s="559"/>
      <c r="N1831" s="72"/>
      <c r="O1831" s="73"/>
      <c r="P1831" s="74"/>
      <c r="Q1831" s="103"/>
      <c r="R1831" s="75"/>
      <c r="S1831" s="70"/>
      <c r="T1831" s="559"/>
      <c r="U1831" s="559"/>
      <c r="V1831" s="559"/>
      <c r="W1831" s="72"/>
      <c r="X1831" s="73"/>
      <c r="Y1831" s="74"/>
      <c r="Z1831" s="646"/>
      <c r="AA1831" s="674"/>
      <c r="AB1831" s="674"/>
    </row>
    <row r="1832" spans="1:28" ht="13.9" customHeight="1" x14ac:dyDescent="0.2">
      <c r="A1832" s="270">
        <v>43025</v>
      </c>
      <c r="B1832" s="407">
        <v>0.85972222222222217</v>
      </c>
      <c r="C1832" s="450">
        <v>1</v>
      </c>
      <c r="D1832" s="271">
        <f>(MAX(K1832:M1832))/J1832/1.44</f>
        <v>0.11921296296296297</v>
      </c>
      <c r="E1832" s="272"/>
      <c r="F1832" s="249" t="s">
        <v>1909</v>
      </c>
      <c r="G1832" s="34" t="s">
        <v>3126</v>
      </c>
      <c r="H1832" s="240">
        <v>2702</v>
      </c>
      <c r="I1832" s="35" t="s">
        <v>685</v>
      </c>
      <c r="J1832" s="34">
        <v>630</v>
      </c>
      <c r="K1832" s="367">
        <v>108.15</v>
      </c>
      <c r="L1832" s="367">
        <v>62.857142857142854</v>
      </c>
      <c r="M1832" s="367">
        <v>92.4</v>
      </c>
      <c r="N1832" s="36" t="s">
        <v>4002</v>
      </c>
      <c r="O1832" s="37">
        <f t="shared" si="338"/>
        <v>87.802380952380943</v>
      </c>
      <c r="P1832" s="38">
        <f t="shared" si="339"/>
        <v>9.678392962123121E-2</v>
      </c>
      <c r="Q1832" s="77"/>
      <c r="R1832" s="40"/>
      <c r="S1832" s="34"/>
      <c r="T1832" s="367"/>
      <c r="U1832" s="367"/>
      <c r="V1832" s="367"/>
      <c r="W1832" s="36"/>
      <c r="X1832" s="37"/>
      <c r="Y1832" s="38"/>
      <c r="Z1832" s="645"/>
      <c r="AA1832" s="672">
        <f>P1832+Y1832</f>
        <v>9.678392962123121E-2</v>
      </c>
      <c r="AB1832" s="672">
        <f t="shared" si="335"/>
        <v>378.40237268518518</v>
      </c>
    </row>
    <row r="1833" spans="1:28" ht="13.9" customHeight="1" x14ac:dyDescent="0.2">
      <c r="A1833" s="260"/>
      <c r="B1833" s="403"/>
      <c r="C1833" s="454"/>
      <c r="D1833" s="301"/>
      <c r="E1833" s="290"/>
      <c r="F1833" s="249"/>
      <c r="G1833" s="34"/>
      <c r="H1833" s="240">
        <v>2702</v>
      </c>
      <c r="I1833" s="35" t="s">
        <v>3994</v>
      </c>
      <c r="J1833" s="34">
        <v>630</v>
      </c>
      <c r="K1833" s="367">
        <v>21</v>
      </c>
      <c r="L1833" s="367">
        <v>0</v>
      </c>
      <c r="M1833" s="367">
        <v>37.800000000000004</v>
      </c>
      <c r="N1833" s="36"/>
      <c r="O1833" s="25">
        <f t="shared" si="338"/>
        <v>19.600000000000001</v>
      </c>
      <c r="P1833" s="26">
        <f t="shared" si="339"/>
        <v>2.1604938271604941E-2</v>
      </c>
      <c r="Q1833" s="77"/>
      <c r="R1833" s="40"/>
      <c r="S1833" s="34"/>
      <c r="T1833" s="367"/>
      <c r="U1833" s="367"/>
      <c r="V1833" s="367"/>
      <c r="W1833" s="36"/>
      <c r="X1833" s="37"/>
      <c r="Y1833" s="38"/>
      <c r="Z1833" s="645"/>
      <c r="AA1833" s="672"/>
      <c r="AB1833" s="672"/>
    </row>
    <row r="1834" spans="1:28" ht="13.9" customHeight="1" x14ac:dyDescent="0.2">
      <c r="A1834" s="265"/>
      <c r="B1834" s="405"/>
      <c r="C1834" s="448"/>
      <c r="D1834" s="266"/>
      <c r="E1834" s="290"/>
      <c r="F1834" s="212"/>
      <c r="G1834" s="24"/>
      <c r="H1834" s="240">
        <v>2702</v>
      </c>
      <c r="I1834" s="35" t="s">
        <v>3991</v>
      </c>
      <c r="J1834" s="34">
        <v>630</v>
      </c>
      <c r="K1834" s="371">
        <v>2.1</v>
      </c>
      <c r="L1834" s="371">
        <v>0</v>
      </c>
      <c r="M1834" s="371">
        <v>13.65</v>
      </c>
      <c r="N1834" s="21"/>
      <c r="O1834" s="25">
        <f t="shared" si="338"/>
        <v>5.25</v>
      </c>
      <c r="P1834" s="26">
        <f t="shared" si="339"/>
        <v>5.7870370370370376E-3</v>
      </c>
      <c r="Q1834" s="68"/>
      <c r="R1834" s="28"/>
      <c r="S1834" s="24"/>
      <c r="T1834" s="371"/>
      <c r="U1834" s="371"/>
      <c r="V1834" s="371"/>
      <c r="W1834" s="21"/>
      <c r="X1834" s="25"/>
      <c r="Y1834" s="26"/>
      <c r="Z1834" s="428"/>
      <c r="AA1834" s="672"/>
      <c r="AB1834" s="672"/>
    </row>
    <row r="1835" spans="1:28" ht="13.9" customHeight="1" x14ac:dyDescent="0.2">
      <c r="A1835" s="265"/>
      <c r="B1835" s="405"/>
      <c r="C1835" s="448"/>
      <c r="D1835" s="266"/>
      <c r="E1835" s="290"/>
      <c r="F1835" s="212"/>
      <c r="G1835" s="24"/>
      <c r="H1835" s="240">
        <v>2702</v>
      </c>
      <c r="I1835" s="35" t="s">
        <v>4000</v>
      </c>
      <c r="J1835" s="34">
        <v>630</v>
      </c>
      <c r="K1835" s="371">
        <v>0</v>
      </c>
      <c r="L1835" s="371">
        <v>3.8095238095238093</v>
      </c>
      <c r="M1835" s="371">
        <v>24.150000000000002</v>
      </c>
      <c r="N1835" s="21"/>
      <c r="O1835" s="25">
        <f t="shared" si="338"/>
        <v>9.3198412698412714</v>
      </c>
      <c r="P1835" s="26">
        <f t="shared" si="339"/>
        <v>1.0273193639595758E-2</v>
      </c>
      <c r="Q1835" s="68"/>
      <c r="R1835" s="28"/>
      <c r="S1835" s="24"/>
      <c r="T1835" s="371"/>
      <c r="U1835" s="371"/>
      <c r="V1835" s="371"/>
      <c r="W1835" s="21"/>
      <c r="X1835" s="25"/>
      <c r="Y1835" s="26"/>
      <c r="Z1835" s="428"/>
      <c r="AA1835" s="672"/>
      <c r="AB1835" s="672"/>
    </row>
    <row r="1836" spans="1:28" ht="13.9" customHeight="1" x14ac:dyDescent="0.2">
      <c r="A1836" s="265"/>
      <c r="B1836" s="405"/>
      <c r="C1836" s="448"/>
      <c r="D1836" s="266"/>
      <c r="E1836" s="290"/>
      <c r="F1836" s="212"/>
      <c r="G1836" s="24"/>
      <c r="H1836" s="240">
        <v>2702</v>
      </c>
      <c r="I1836" s="35" t="s">
        <v>3996</v>
      </c>
      <c r="J1836" s="34">
        <v>630</v>
      </c>
      <c r="K1836" s="371">
        <v>50.400000000000006</v>
      </c>
      <c r="L1836" s="371">
        <v>25.714285714285712</v>
      </c>
      <c r="M1836" s="371">
        <v>19.95</v>
      </c>
      <c r="N1836" s="21"/>
      <c r="O1836" s="25">
        <f t="shared" si="338"/>
        <v>32.021428571428572</v>
      </c>
      <c r="P1836" s="26">
        <f t="shared" si="339"/>
        <v>3.5296989166036782E-2</v>
      </c>
      <c r="Q1836" s="68"/>
      <c r="R1836" s="28"/>
      <c r="S1836" s="24"/>
      <c r="T1836" s="371"/>
      <c r="U1836" s="371"/>
      <c r="V1836" s="371"/>
      <c r="W1836" s="21"/>
      <c r="X1836" s="25"/>
      <c r="Y1836" s="26"/>
      <c r="Z1836" s="428"/>
      <c r="AA1836" s="672"/>
      <c r="AB1836" s="672"/>
    </row>
    <row r="1837" spans="1:28" ht="13.9" customHeight="1" x14ac:dyDescent="0.2">
      <c r="A1837" s="265"/>
      <c r="B1837" s="405"/>
      <c r="C1837" s="448"/>
      <c r="D1837" s="266"/>
      <c r="E1837" s="290"/>
      <c r="F1837" s="212"/>
      <c r="G1837" s="24"/>
      <c r="H1837" s="240">
        <v>2702</v>
      </c>
      <c r="I1837" s="35" t="s">
        <v>4003</v>
      </c>
      <c r="J1837" s="34">
        <v>630</v>
      </c>
      <c r="K1837" s="371">
        <v>21</v>
      </c>
      <c r="L1837" s="371">
        <v>5.7142857142857144</v>
      </c>
      <c r="M1837" s="371">
        <v>10.5</v>
      </c>
      <c r="N1837" s="21"/>
      <c r="O1837" s="25">
        <f t="shared" si="338"/>
        <v>12.404761904761905</v>
      </c>
      <c r="P1837" s="26">
        <f t="shared" si="339"/>
        <v>1.3673679348282524E-2</v>
      </c>
      <c r="Q1837" s="68"/>
      <c r="R1837" s="28"/>
      <c r="S1837" s="24"/>
      <c r="T1837" s="371"/>
      <c r="U1837" s="371"/>
      <c r="V1837" s="371"/>
      <c r="W1837" s="21"/>
      <c r="X1837" s="25"/>
      <c r="Y1837" s="26"/>
      <c r="Z1837" s="428"/>
      <c r="AA1837" s="672"/>
      <c r="AB1837" s="672"/>
    </row>
    <row r="1838" spans="1:28" s="7" customFormat="1" ht="14.45" customHeight="1" thickBot="1" x14ac:dyDescent="0.25">
      <c r="A1838" s="260"/>
      <c r="B1838" s="415"/>
      <c r="C1838" s="454"/>
      <c r="D1838" s="289"/>
      <c r="E1838" s="290"/>
      <c r="F1838" s="189"/>
      <c r="G1838" s="70"/>
      <c r="H1838" s="242">
        <v>2702</v>
      </c>
      <c r="I1838" s="76" t="s">
        <v>4004</v>
      </c>
      <c r="J1838" s="70">
        <v>630</v>
      </c>
      <c r="K1838" s="559">
        <v>5.25</v>
      </c>
      <c r="L1838" s="559">
        <v>19.047619047619047</v>
      </c>
      <c r="M1838" s="559">
        <v>7.3500000000000005</v>
      </c>
      <c r="N1838" s="72"/>
      <c r="O1838" s="73">
        <f t="shared" si="338"/>
        <v>10.549206349206349</v>
      </c>
      <c r="P1838" s="74">
        <f t="shared" si="339"/>
        <v>1.1628313876991125E-2</v>
      </c>
      <c r="Q1838" s="103"/>
      <c r="R1838" s="75"/>
      <c r="S1838" s="70"/>
      <c r="T1838" s="559"/>
      <c r="U1838" s="559"/>
      <c r="V1838" s="559"/>
      <c r="W1838" s="72"/>
      <c r="X1838" s="73"/>
      <c r="Y1838" s="74"/>
      <c r="Z1838" s="646"/>
      <c r="AA1838" s="672"/>
      <c r="AB1838" s="672"/>
    </row>
    <row r="1839" spans="1:28" ht="13.9" customHeight="1" x14ac:dyDescent="0.2">
      <c r="A1839" s="270">
        <v>43025</v>
      </c>
      <c r="B1839" s="407">
        <v>0.86944444444444446</v>
      </c>
      <c r="C1839" s="450">
        <v>1</v>
      </c>
      <c r="D1839" s="271">
        <f>(MAX(K1839:M1839))/J1839/1.44</f>
        <v>0.11442848744436046</v>
      </c>
      <c r="E1839" s="272"/>
      <c r="F1839" s="249" t="s">
        <v>1909</v>
      </c>
      <c r="G1839" s="34" t="s">
        <v>3126</v>
      </c>
      <c r="H1839" s="240">
        <v>2703</v>
      </c>
      <c r="I1839" s="35" t="s">
        <v>685</v>
      </c>
      <c r="J1839" s="34">
        <v>630</v>
      </c>
      <c r="K1839" s="367">
        <v>84</v>
      </c>
      <c r="L1839" s="367">
        <v>103.80952380952381</v>
      </c>
      <c r="M1839" s="367">
        <v>52.5</v>
      </c>
      <c r="N1839" s="36" t="s">
        <v>4005</v>
      </c>
      <c r="O1839" s="37">
        <f t="shared" ref="O1839:O1852" si="340">(K1839+L1839+M1839)/3</f>
        <v>80.103174603174594</v>
      </c>
      <c r="P1839" s="38">
        <f t="shared" ref="P1839:P1852" si="341">O1839/J1839/1.44</f>
        <v>8.8297150135774466E-2</v>
      </c>
      <c r="Q1839" s="77"/>
      <c r="R1839" s="40"/>
      <c r="S1839" s="34"/>
      <c r="T1839" s="367"/>
      <c r="U1839" s="367"/>
      <c r="V1839" s="367"/>
      <c r="W1839" s="36"/>
      <c r="X1839" s="37"/>
      <c r="Y1839" s="38"/>
      <c r="Z1839" s="645"/>
      <c r="AA1839" s="671">
        <f>P1839+Y1839</f>
        <v>8.8297150135774466E-2</v>
      </c>
      <c r="AB1839" s="671">
        <f t="shared" si="335"/>
        <v>381.95790895061725</v>
      </c>
    </row>
    <row r="1840" spans="1:28" ht="13.9" customHeight="1" x14ac:dyDescent="0.2">
      <c r="A1840" s="260"/>
      <c r="B1840" s="403"/>
      <c r="C1840" s="454"/>
      <c r="D1840" s="301"/>
      <c r="E1840" s="290"/>
      <c r="F1840" s="249"/>
      <c r="G1840" s="34"/>
      <c r="H1840" s="240">
        <v>2703</v>
      </c>
      <c r="I1840" s="35" t="s">
        <v>3991</v>
      </c>
      <c r="J1840" s="34">
        <v>630</v>
      </c>
      <c r="K1840" s="367">
        <v>16.8</v>
      </c>
      <c r="L1840" s="367">
        <v>0</v>
      </c>
      <c r="M1840" s="367">
        <v>0</v>
      </c>
      <c r="N1840" s="36"/>
      <c r="O1840" s="25">
        <f t="shared" si="340"/>
        <v>5.6000000000000005</v>
      </c>
      <c r="P1840" s="26">
        <f t="shared" si="341"/>
        <v>6.17283950617284E-3</v>
      </c>
      <c r="Q1840" s="77"/>
      <c r="R1840" s="40"/>
      <c r="S1840" s="34"/>
      <c r="T1840" s="367"/>
      <c r="U1840" s="367"/>
      <c r="V1840" s="367"/>
      <c r="W1840" s="36"/>
      <c r="X1840" s="37"/>
      <c r="Y1840" s="38"/>
      <c r="Z1840" s="645"/>
      <c r="AA1840" s="672"/>
      <c r="AB1840" s="672"/>
    </row>
    <row r="1841" spans="1:28" ht="13.9" customHeight="1" x14ac:dyDescent="0.2">
      <c r="A1841" s="265"/>
      <c r="B1841" s="405"/>
      <c r="C1841" s="448"/>
      <c r="D1841" s="266"/>
      <c r="E1841" s="290"/>
      <c r="F1841" s="212"/>
      <c r="G1841" s="24"/>
      <c r="H1841" s="240">
        <v>2703</v>
      </c>
      <c r="I1841" s="35" t="s">
        <v>4006</v>
      </c>
      <c r="J1841" s="34">
        <v>630</v>
      </c>
      <c r="K1841" s="371">
        <v>23.1</v>
      </c>
      <c r="L1841" s="371">
        <v>33.333333333333329</v>
      </c>
      <c r="M1841" s="371">
        <v>22.05</v>
      </c>
      <c r="N1841" s="21"/>
      <c r="O1841" s="25">
        <f t="shared" si="340"/>
        <v>26.161111111111111</v>
      </c>
      <c r="P1841" s="26">
        <f t="shared" si="341"/>
        <v>2.8837203605722124E-2</v>
      </c>
      <c r="Q1841" s="68"/>
      <c r="R1841" s="28"/>
      <c r="S1841" s="24"/>
      <c r="T1841" s="371"/>
      <c r="U1841" s="371"/>
      <c r="V1841" s="371"/>
      <c r="W1841" s="21"/>
      <c r="X1841" s="25"/>
      <c r="Y1841" s="26"/>
      <c r="Z1841" s="428"/>
      <c r="AA1841" s="672"/>
      <c r="AB1841" s="672"/>
    </row>
    <row r="1842" spans="1:28" ht="13.9" customHeight="1" x14ac:dyDescent="0.2">
      <c r="A1842" s="265"/>
      <c r="B1842" s="405"/>
      <c r="C1842" s="448"/>
      <c r="D1842" s="266"/>
      <c r="E1842" s="290"/>
      <c r="F1842" s="212"/>
      <c r="G1842" s="24"/>
      <c r="H1842" s="240">
        <v>2703</v>
      </c>
      <c r="I1842" s="35" t="s">
        <v>3992</v>
      </c>
      <c r="J1842" s="34">
        <v>630</v>
      </c>
      <c r="K1842" s="371">
        <v>8.4</v>
      </c>
      <c r="L1842" s="371">
        <v>16.19047619047619</v>
      </c>
      <c r="M1842" s="371">
        <v>14.700000000000001</v>
      </c>
      <c r="N1842" s="21"/>
      <c r="O1842" s="25">
        <f t="shared" si="340"/>
        <v>13.096825396825396</v>
      </c>
      <c r="P1842" s="26">
        <f t="shared" si="341"/>
        <v>1.4436535931244925E-2</v>
      </c>
      <c r="Q1842" s="68"/>
      <c r="R1842" s="28"/>
      <c r="S1842" s="24"/>
      <c r="T1842" s="371"/>
      <c r="U1842" s="371"/>
      <c r="V1842" s="371"/>
      <c r="W1842" s="21"/>
      <c r="X1842" s="25"/>
      <c r="Y1842" s="26"/>
      <c r="Z1842" s="428"/>
      <c r="AA1842" s="672"/>
      <c r="AB1842" s="672"/>
    </row>
    <row r="1843" spans="1:28" ht="13.9" customHeight="1" x14ac:dyDescent="0.2">
      <c r="A1843" s="265"/>
      <c r="B1843" s="405"/>
      <c r="C1843" s="448"/>
      <c r="D1843" s="266"/>
      <c r="E1843" s="290"/>
      <c r="F1843" s="212"/>
      <c r="G1843" s="24"/>
      <c r="H1843" s="240">
        <v>2703</v>
      </c>
      <c r="I1843" s="35" t="s">
        <v>4003</v>
      </c>
      <c r="J1843" s="34">
        <v>630</v>
      </c>
      <c r="K1843" s="371">
        <v>22.05</v>
      </c>
      <c r="L1843" s="371">
        <v>14.285714285714285</v>
      </c>
      <c r="M1843" s="371">
        <v>12.600000000000001</v>
      </c>
      <c r="N1843" s="21"/>
      <c r="O1843" s="25">
        <f t="shared" si="340"/>
        <v>16.311904761904763</v>
      </c>
      <c r="P1843" s="26">
        <f t="shared" si="341"/>
        <v>1.7980494667002606E-2</v>
      </c>
      <c r="Q1843" s="68"/>
      <c r="R1843" s="28"/>
      <c r="S1843" s="24"/>
      <c r="T1843" s="371"/>
      <c r="U1843" s="371"/>
      <c r="V1843" s="371"/>
      <c r="W1843" s="21"/>
      <c r="X1843" s="25"/>
      <c r="Y1843" s="26"/>
      <c r="Z1843" s="428"/>
      <c r="AA1843" s="672"/>
      <c r="AB1843" s="672"/>
    </row>
    <row r="1844" spans="1:28" ht="13.9" customHeight="1" thickBot="1" x14ac:dyDescent="0.25">
      <c r="A1844" s="265"/>
      <c r="B1844" s="405"/>
      <c r="C1844" s="448"/>
      <c r="D1844" s="266"/>
      <c r="E1844" s="290"/>
      <c r="F1844" s="250"/>
      <c r="G1844" s="121"/>
      <c r="H1844" s="240">
        <v>2703</v>
      </c>
      <c r="I1844" s="132" t="s">
        <v>4004</v>
      </c>
      <c r="J1844" s="131">
        <v>630</v>
      </c>
      <c r="K1844" s="548">
        <v>9.4500000000000011</v>
      </c>
      <c r="L1844" s="548">
        <v>12.38095238095238</v>
      </c>
      <c r="M1844" s="548">
        <v>15.75</v>
      </c>
      <c r="N1844" s="123"/>
      <c r="O1844" s="124">
        <f t="shared" si="340"/>
        <v>12.526984126984127</v>
      </c>
      <c r="P1844" s="125">
        <f t="shared" si="341"/>
        <v>1.3808404020044233E-2</v>
      </c>
      <c r="Q1844" s="139"/>
      <c r="R1844" s="126"/>
      <c r="S1844" s="121"/>
      <c r="T1844" s="548"/>
      <c r="U1844" s="548"/>
      <c r="V1844" s="548"/>
      <c r="W1844" s="123"/>
      <c r="X1844" s="124"/>
      <c r="Y1844" s="125"/>
      <c r="Z1844" s="634"/>
      <c r="AA1844" s="674"/>
      <c r="AB1844" s="674"/>
    </row>
    <row r="1845" spans="1:28" ht="13.9" customHeight="1" x14ac:dyDescent="0.2">
      <c r="A1845" s="270">
        <v>43025</v>
      </c>
      <c r="B1845" s="407">
        <v>0.88194444444444453</v>
      </c>
      <c r="C1845" s="450">
        <v>1</v>
      </c>
      <c r="D1845" s="271">
        <f>(MAX(K1845:M1845))/J1845/1.44</f>
        <v>5.4589737129419669E-2</v>
      </c>
      <c r="E1845" s="272"/>
      <c r="F1845" s="193" t="s">
        <v>1909</v>
      </c>
      <c r="G1845" s="115" t="s">
        <v>3126</v>
      </c>
      <c r="H1845" s="243">
        <v>2704</v>
      </c>
      <c r="I1845" s="113" t="s">
        <v>685</v>
      </c>
      <c r="J1845" s="115">
        <v>630</v>
      </c>
      <c r="K1845" s="565">
        <v>43.050000000000004</v>
      </c>
      <c r="L1845" s="565">
        <v>49.523809523809518</v>
      </c>
      <c r="M1845" s="565">
        <v>21</v>
      </c>
      <c r="N1845" s="116" t="s">
        <v>3954</v>
      </c>
      <c r="O1845" s="117">
        <f t="shared" si="340"/>
        <v>37.857936507936508</v>
      </c>
      <c r="P1845" s="118">
        <f t="shared" si="341"/>
        <v>4.1730529660423843E-2</v>
      </c>
      <c r="Q1845" s="142"/>
      <c r="R1845" s="120"/>
      <c r="S1845" s="115"/>
      <c r="T1845" s="565"/>
      <c r="U1845" s="565"/>
      <c r="V1845" s="565"/>
      <c r="W1845" s="116"/>
      <c r="X1845" s="117"/>
      <c r="Y1845" s="118"/>
      <c r="Z1845" s="636"/>
      <c r="AA1845" s="672">
        <f>P1845+Y1845</f>
        <v>4.1730529660423843E-2</v>
      </c>
      <c r="AB1845" s="672">
        <f t="shared" si="335"/>
        <v>401.46699459876544</v>
      </c>
    </row>
    <row r="1846" spans="1:28" ht="13.9" customHeight="1" x14ac:dyDescent="0.2">
      <c r="A1846" s="260"/>
      <c r="B1846" s="403"/>
      <c r="C1846" s="454"/>
      <c r="D1846" s="301"/>
      <c r="E1846" s="290"/>
      <c r="F1846" s="249"/>
      <c r="G1846" s="34"/>
      <c r="H1846" s="240">
        <v>2704</v>
      </c>
      <c r="I1846" s="35" t="s">
        <v>4004</v>
      </c>
      <c r="J1846" s="34">
        <v>630</v>
      </c>
      <c r="K1846" s="367">
        <v>0</v>
      </c>
      <c r="L1846" s="367">
        <v>0</v>
      </c>
      <c r="M1846" s="367">
        <v>0</v>
      </c>
      <c r="N1846" s="36"/>
      <c r="O1846" s="25">
        <f t="shared" si="340"/>
        <v>0</v>
      </c>
      <c r="P1846" s="26">
        <f t="shared" si="341"/>
        <v>0</v>
      </c>
      <c r="Q1846" s="77"/>
      <c r="R1846" s="40"/>
      <c r="S1846" s="34"/>
      <c r="T1846" s="367"/>
      <c r="U1846" s="367"/>
      <c r="V1846" s="367"/>
      <c r="W1846" s="36"/>
      <c r="X1846" s="37"/>
      <c r="Y1846" s="38"/>
      <c r="Z1846" s="645"/>
      <c r="AA1846" s="672"/>
      <c r="AB1846" s="672"/>
    </row>
    <row r="1847" spans="1:28" ht="13.9" customHeight="1" x14ac:dyDescent="0.2">
      <c r="A1847" s="265"/>
      <c r="B1847" s="405"/>
      <c r="C1847" s="448"/>
      <c r="D1847" s="266"/>
      <c r="E1847" s="290"/>
      <c r="F1847" s="212"/>
      <c r="G1847" s="24"/>
      <c r="H1847" s="240">
        <v>2704</v>
      </c>
      <c r="I1847" s="35" t="s">
        <v>4007</v>
      </c>
      <c r="J1847" s="34">
        <v>630</v>
      </c>
      <c r="K1847" s="367">
        <v>0</v>
      </c>
      <c r="L1847" s="367">
        <v>0</v>
      </c>
      <c r="M1847" s="367">
        <v>0</v>
      </c>
      <c r="N1847" s="21"/>
      <c r="O1847" s="25">
        <f t="shared" si="340"/>
        <v>0</v>
      </c>
      <c r="P1847" s="26">
        <f t="shared" si="341"/>
        <v>0</v>
      </c>
      <c r="Q1847" s="68"/>
      <c r="R1847" s="28"/>
      <c r="S1847" s="24"/>
      <c r="T1847" s="371"/>
      <c r="U1847" s="371"/>
      <c r="V1847" s="371"/>
      <c r="W1847" s="21"/>
      <c r="X1847" s="25"/>
      <c r="Y1847" s="26"/>
      <c r="Z1847" s="428"/>
      <c r="AA1847" s="672"/>
      <c r="AB1847" s="672"/>
    </row>
    <row r="1848" spans="1:28" ht="13.9" customHeight="1" x14ac:dyDescent="0.2">
      <c r="A1848" s="265"/>
      <c r="B1848" s="405"/>
      <c r="C1848" s="448"/>
      <c r="D1848" s="266"/>
      <c r="E1848" s="290"/>
      <c r="F1848" s="212"/>
      <c r="G1848" s="24"/>
      <c r="H1848" s="240">
        <v>2704</v>
      </c>
      <c r="I1848" s="35" t="s">
        <v>4006</v>
      </c>
      <c r="J1848" s="34">
        <v>630</v>
      </c>
      <c r="K1848" s="367">
        <v>0</v>
      </c>
      <c r="L1848" s="367">
        <v>0</v>
      </c>
      <c r="M1848" s="367">
        <v>0</v>
      </c>
      <c r="N1848" s="21"/>
      <c r="O1848" s="25">
        <f t="shared" si="340"/>
        <v>0</v>
      </c>
      <c r="P1848" s="26">
        <f t="shared" si="341"/>
        <v>0</v>
      </c>
      <c r="Q1848" s="68"/>
      <c r="R1848" s="28"/>
      <c r="S1848" s="24"/>
      <c r="T1848" s="371"/>
      <c r="U1848" s="371"/>
      <c r="V1848" s="371"/>
      <c r="W1848" s="21"/>
      <c r="X1848" s="25"/>
      <c r="Y1848" s="26"/>
      <c r="Z1848" s="428"/>
      <c r="AA1848" s="672"/>
      <c r="AB1848" s="672"/>
    </row>
    <row r="1849" spans="1:28" ht="13.9" customHeight="1" x14ac:dyDescent="0.2">
      <c r="A1849" s="265"/>
      <c r="B1849" s="405"/>
      <c r="C1849" s="448"/>
      <c r="D1849" s="266"/>
      <c r="E1849" s="290"/>
      <c r="F1849" s="212"/>
      <c r="G1849" s="24"/>
      <c r="H1849" s="240">
        <v>2704</v>
      </c>
      <c r="I1849" s="35" t="s">
        <v>3991</v>
      </c>
      <c r="J1849" s="34">
        <v>630</v>
      </c>
      <c r="K1849" s="367">
        <v>0</v>
      </c>
      <c r="L1849" s="367">
        <v>0</v>
      </c>
      <c r="M1849" s="367">
        <v>0</v>
      </c>
      <c r="N1849" s="21"/>
      <c r="O1849" s="25">
        <f t="shared" si="340"/>
        <v>0</v>
      </c>
      <c r="P1849" s="26">
        <f t="shared" si="341"/>
        <v>0</v>
      </c>
      <c r="Q1849" s="68"/>
      <c r="R1849" s="28"/>
      <c r="S1849" s="24"/>
      <c r="T1849" s="371"/>
      <c r="U1849" s="371"/>
      <c r="V1849" s="371"/>
      <c r="W1849" s="21"/>
      <c r="X1849" s="25"/>
      <c r="Y1849" s="26"/>
      <c r="Z1849" s="428"/>
      <c r="AA1849" s="672"/>
      <c r="AB1849" s="672"/>
    </row>
    <row r="1850" spans="1:28" ht="13.9" customHeight="1" x14ac:dyDescent="0.2">
      <c r="A1850" s="265"/>
      <c r="B1850" s="405"/>
      <c r="C1850" s="448"/>
      <c r="D1850" s="266"/>
      <c r="E1850" s="290"/>
      <c r="F1850" s="212"/>
      <c r="G1850" s="24"/>
      <c r="H1850" s="240">
        <v>2704</v>
      </c>
      <c r="I1850" s="35" t="s">
        <v>4008</v>
      </c>
      <c r="J1850" s="34">
        <v>630</v>
      </c>
      <c r="K1850" s="371">
        <v>14.700000000000001</v>
      </c>
      <c r="L1850" s="371">
        <v>22.857142857142858</v>
      </c>
      <c r="M1850" s="371">
        <v>11.55</v>
      </c>
      <c r="N1850" s="21"/>
      <c r="O1850" s="25">
        <f t="shared" si="340"/>
        <v>16.36904761904762</v>
      </c>
      <c r="P1850" s="26">
        <f t="shared" si="341"/>
        <v>1.8043482825228861E-2</v>
      </c>
      <c r="Q1850" s="68"/>
      <c r="R1850" s="28"/>
      <c r="S1850" s="24"/>
      <c r="T1850" s="371"/>
      <c r="U1850" s="371"/>
      <c r="V1850" s="371"/>
      <c r="W1850" s="21"/>
      <c r="X1850" s="25"/>
      <c r="Y1850" s="26"/>
      <c r="Z1850" s="428"/>
      <c r="AA1850" s="672"/>
      <c r="AB1850" s="672"/>
    </row>
    <row r="1851" spans="1:28" ht="14.45" customHeight="1" x14ac:dyDescent="0.2">
      <c r="A1851" s="260"/>
      <c r="B1851" s="415"/>
      <c r="C1851" s="454"/>
      <c r="D1851" s="289"/>
      <c r="E1851" s="290"/>
      <c r="F1851" s="187"/>
      <c r="G1851" s="24"/>
      <c r="H1851" s="240">
        <v>2704</v>
      </c>
      <c r="I1851" s="35" t="s">
        <v>3988</v>
      </c>
      <c r="J1851" s="34">
        <v>630</v>
      </c>
      <c r="K1851" s="371">
        <v>27.3</v>
      </c>
      <c r="L1851" s="371">
        <v>16.19047619047619</v>
      </c>
      <c r="M1851" s="371">
        <v>2.1</v>
      </c>
      <c r="N1851" s="21"/>
      <c r="O1851" s="25">
        <f t="shared" si="340"/>
        <v>15.196825396825396</v>
      </c>
      <c r="P1851" s="26">
        <f t="shared" si="341"/>
        <v>1.675135074605974E-2</v>
      </c>
      <c r="Q1851" s="68"/>
      <c r="R1851" s="28"/>
      <c r="S1851" s="24"/>
      <c r="T1851" s="371"/>
      <c r="U1851" s="371"/>
      <c r="V1851" s="371"/>
      <c r="W1851" s="21"/>
      <c r="X1851" s="25"/>
      <c r="Y1851" s="26"/>
      <c r="Z1851" s="428"/>
      <c r="AA1851" s="672"/>
      <c r="AB1851" s="672"/>
    </row>
    <row r="1852" spans="1:28" s="7" customFormat="1" ht="14.45" customHeight="1" thickBot="1" x14ac:dyDescent="0.25">
      <c r="A1852" s="260"/>
      <c r="B1852" s="415"/>
      <c r="C1852" s="454"/>
      <c r="D1852" s="289"/>
      <c r="E1852" s="290"/>
      <c r="F1852" s="189"/>
      <c r="G1852" s="70"/>
      <c r="H1852" s="242">
        <v>2704</v>
      </c>
      <c r="I1852" s="76" t="s">
        <v>3999</v>
      </c>
      <c r="J1852" s="70">
        <v>630</v>
      </c>
      <c r="K1852" s="559">
        <v>8.4</v>
      </c>
      <c r="L1852" s="559">
        <v>11.428571428571429</v>
      </c>
      <c r="M1852" s="559">
        <v>0</v>
      </c>
      <c r="N1852" s="72"/>
      <c r="O1852" s="73">
        <f t="shared" si="340"/>
        <v>6.60952380952381</v>
      </c>
      <c r="P1852" s="74">
        <f t="shared" si="341"/>
        <v>7.2856303015033184E-3</v>
      </c>
      <c r="Q1852" s="103"/>
      <c r="R1852" s="75"/>
      <c r="S1852" s="70"/>
      <c r="T1852" s="559"/>
      <c r="U1852" s="559"/>
      <c r="V1852" s="559"/>
      <c r="W1852" s="72"/>
      <c r="X1852" s="73"/>
      <c r="Y1852" s="74"/>
      <c r="Z1852" s="646"/>
      <c r="AA1852" s="672"/>
      <c r="AB1852" s="672"/>
    </row>
    <row r="1853" spans="1:28" s="7" customFormat="1" ht="13.9" customHeight="1" x14ac:dyDescent="0.2">
      <c r="A1853" s="270">
        <v>43022</v>
      </c>
      <c r="B1853" s="407">
        <v>0.61458333333333337</v>
      </c>
      <c r="C1853" s="450">
        <v>2</v>
      </c>
      <c r="D1853" s="291">
        <f>(MAX(K1853:M1853))/J1853/1.44</f>
        <v>0.3354166666666667</v>
      </c>
      <c r="E1853" s="272"/>
      <c r="F1853" s="193" t="s">
        <v>569</v>
      </c>
      <c r="G1853" s="114" t="s">
        <v>3126</v>
      </c>
      <c r="H1853" s="243">
        <v>271</v>
      </c>
      <c r="I1853" s="113" t="s">
        <v>685</v>
      </c>
      <c r="J1853" s="115">
        <v>250</v>
      </c>
      <c r="K1853" s="565">
        <v>65.100000000000009</v>
      </c>
      <c r="L1853" s="565">
        <v>43.80952380952381</v>
      </c>
      <c r="M1853" s="565">
        <v>120.75</v>
      </c>
      <c r="N1853" s="116" t="s">
        <v>3821</v>
      </c>
      <c r="O1853" s="117">
        <f t="shared" si="329"/>
        <v>76.553174603174611</v>
      </c>
      <c r="P1853" s="118">
        <f t="shared" ref="P1853:P1880" si="342">O1853/J1853/1.44</f>
        <v>0.21264770723104059</v>
      </c>
      <c r="Q1853" s="142"/>
      <c r="R1853" s="120"/>
      <c r="S1853" s="130"/>
      <c r="T1853" s="565"/>
      <c r="U1853" s="565"/>
      <c r="V1853" s="565"/>
      <c r="W1853" s="116"/>
      <c r="X1853" s="117"/>
      <c r="Y1853" s="118"/>
      <c r="Z1853" s="636"/>
      <c r="AA1853" s="671">
        <f>P1853+Y1853</f>
        <v>0.21264770723104059</v>
      </c>
      <c r="AB1853" s="671">
        <f t="shared" si="335"/>
        <v>130.89731867283948</v>
      </c>
    </row>
    <row r="1854" spans="1:28" ht="13.15" customHeight="1" x14ac:dyDescent="0.2">
      <c r="A1854" s="265"/>
      <c r="B1854" s="405"/>
      <c r="C1854" s="448"/>
      <c r="D1854" s="266"/>
      <c r="E1854" s="278"/>
      <c r="F1854" s="194"/>
      <c r="G1854" s="24"/>
      <c r="H1854" s="241">
        <v>271</v>
      </c>
      <c r="I1854" s="23" t="s">
        <v>317</v>
      </c>
      <c r="J1854" s="24">
        <v>250</v>
      </c>
      <c r="K1854" s="371">
        <v>0</v>
      </c>
      <c r="L1854" s="371">
        <v>2.8571428571428572</v>
      </c>
      <c r="M1854" s="371">
        <v>0</v>
      </c>
      <c r="N1854" s="21"/>
      <c r="O1854" s="37">
        <f t="shared" ref="O1854:O1880" si="343">(K1854+L1854+M1854)/3</f>
        <v>0.95238095238095244</v>
      </c>
      <c r="P1854" s="26">
        <f t="shared" si="342"/>
        <v>2.6455026455026458E-3</v>
      </c>
      <c r="Q1854" s="26"/>
      <c r="R1854" s="28"/>
      <c r="S1854" s="30"/>
      <c r="T1854" s="371"/>
      <c r="U1854" s="371"/>
      <c r="V1854" s="371"/>
      <c r="W1854" s="21"/>
      <c r="X1854" s="25"/>
      <c r="Y1854" s="26"/>
      <c r="Z1854" s="428"/>
      <c r="AA1854" s="672"/>
      <c r="AB1854" s="672"/>
    </row>
    <row r="1855" spans="1:28" ht="13.15" customHeight="1" x14ac:dyDescent="0.2">
      <c r="A1855" s="265"/>
      <c r="B1855" s="405"/>
      <c r="C1855" s="448"/>
      <c r="D1855" s="266"/>
      <c r="E1855" s="266"/>
      <c r="F1855" s="182"/>
      <c r="G1855" s="24"/>
      <c r="H1855" s="241">
        <v>271</v>
      </c>
      <c r="I1855" s="22" t="s">
        <v>316</v>
      </c>
      <c r="J1855" s="24">
        <v>250</v>
      </c>
      <c r="K1855" s="371">
        <v>0</v>
      </c>
      <c r="L1855" s="371">
        <v>1.9047619047619047</v>
      </c>
      <c r="M1855" s="371">
        <v>13.65</v>
      </c>
      <c r="N1855" s="21"/>
      <c r="O1855" s="25">
        <f t="shared" si="343"/>
        <v>5.1849206349206352</v>
      </c>
      <c r="P1855" s="26">
        <f t="shared" si="342"/>
        <v>1.4402557319223987E-2</v>
      </c>
      <c r="Q1855" s="26"/>
      <c r="R1855" s="28"/>
      <c r="S1855" s="30"/>
      <c r="T1855" s="371"/>
      <c r="U1855" s="371"/>
      <c r="V1855" s="371"/>
      <c r="W1855" s="21"/>
      <c r="X1855" s="25"/>
      <c r="Y1855" s="26"/>
      <c r="Z1855" s="428"/>
      <c r="AA1855" s="672"/>
      <c r="AB1855" s="672"/>
    </row>
    <row r="1856" spans="1:28" ht="13.15" customHeight="1" x14ac:dyDescent="0.2">
      <c r="A1856" s="265"/>
      <c r="B1856" s="405"/>
      <c r="C1856" s="448"/>
      <c r="D1856" s="266"/>
      <c r="E1856" s="266"/>
      <c r="F1856" s="182"/>
      <c r="G1856" s="24"/>
      <c r="H1856" s="241">
        <v>271</v>
      </c>
      <c r="I1856" s="22" t="s">
        <v>110</v>
      </c>
      <c r="J1856" s="24">
        <v>250</v>
      </c>
      <c r="K1856" s="371">
        <v>0</v>
      </c>
      <c r="L1856" s="371">
        <v>0</v>
      </c>
      <c r="M1856" s="371">
        <v>0</v>
      </c>
      <c r="N1856" s="21"/>
      <c r="O1856" s="25">
        <f t="shared" si="343"/>
        <v>0</v>
      </c>
      <c r="P1856" s="26">
        <f t="shared" si="342"/>
        <v>0</v>
      </c>
      <c r="Q1856" s="26"/>
      <c r="R1856" s="28"/>
      <c r="S1856" s="30"/>
      <c r="T1856" s="371"/>
      <c r="U1856" s="371"/>
      <c r="V1856" s="371"/>
      <c r="W1856" s="21"/>
      <c r="X1856" s="25"/>
      <c r="Y1856" s="26"/>
      <c r="Z1856" s="428"/>
      <c r="AA1856" s="672"/>
      <c r="AB1856" s="672"/>
    </row>
    <row r="1857" spans="1:28" ht="13.15" customHeight="1" x14ac:dyDescent="0.2">
      <c r="A1857" s="265"/>
      <c r="B1857" s="405"/>
      <c r="C1857" s="448"/>
      <c r="D1857" s="266"/>
      <c r="E1857" s="266"/>
      <c r="F1857" s="182"/>
      <c r="G1857" s="24"/>
      <c r="H1857" s="241">
        <v>271</v>
      </c>
      <c r="I1857" s="23" t="s">
        <v>3185</v>
      </c>
      <c r="J1857" s="24">
        <v>250</v>
      </c>
      <c r="K1857" s="371">
        <v>0</v>
      </c>
      <c r="L1857" s="371">
        <v>0</v>
      </c>
      <c r="M1857" s="371">
        <v>0</v>
      </c>
      <c r="N1857" s="21"/>
      <c r="O1857" s="25">
        <f t="shared" si="343"/>
        <v>0</v>
      </c>
      <c r="P1857" s="26">
        <f t="shared" si="342"/>
        <v>0</v>
      </c>
      <c r="Q1857" s="26"/>
      <c r="R1857" s="28"/>
      <c r="S1857" s="30"/>
      <c r="T1857" s="371"/>
      <c r="U1857" s="371"/>
      <c r="V1857" s="371"/>
      <c r="W1857" s="21"/>
      <c r="X1857" s="25"/>
      <c r="Y1857" s="26"/>
      <c r="Z1857" s="428"/>
      <c r="AA1857" s="672"/>
      <c r="AB1857" s="672"/>
    </row>
    <row r="1858" spans="1:28" ht="13.15" customHeight="1" x14ac:dyDescent="0.2">
      <c r="A1858" s="265"/>
      <c r="B1858" s="405"/>
      <c r="C1858" s="448"/>
      <c r="D1858" s="266"/>
      <c r="E1858" s="266"/>
      <c r="F1858" s="182"/>
      <c r="G1858" s="24"/>
      <c r="H1858" s="241">
        <v>271</v>
      </c>
      <c r="I1858" s="22" t="s">
        <v>3188</v>
      </c>
      <c r="J1858" s="24">
        <v>250</v>
      </c>
      <c r="K1858" s="371">
        <v>10.5</v>
      </c>
      <c r="L1858" s="371">
        <v>39.047619047619044</v>
      </c>
      <c r="M1858" s="371">
        <v>49.35</v>
      </c>
      <c r="N1858" s="21"/>
      <c r="O1858" s="25">
        <f t="shared" si="343"/>
        <v>32.965873015873015</v>
      </c>
      <c r="P1858" s="26">
        <f t="shared" si="342"/>
        <v>9.157186948853617E-2</v>
      </c>
      <c r="Q1858" s="26"/>
      <c r="R1858" s="28"/>
      <c r="S1858" s="30"/>
      <c r="T1858" s="371"/>
      <c r="U1858" s="371"/>
      <c r="V1858" s="371"/>
      <c r="W1858" s="21"/>
      <c r="X1858" s="25"/>
      <c r="Y1858" s="26"/>
      <c r="Z1858" s="428"/>
      <c r="AA1858" s="672"/>
      <c r="AB1858" s="672"/>
    </row>
    <row r="1859" spans="1:28" ht="13.15" customHeight="1" x14ac:dyDescent="0.2">
      <c r="A1859" s="265"/>
      <c r="B1859" s="405"/>
      <c r="C1859" s="448"/>
      <c r="D1859" s="266"/>
      <c r="E1859" s="266"/>
      <c r="F1859" s="182"/>
      <c r="G1859" s="24"/>
      <c r="H1859" s="241">
        <v>271</v>
      </c>
      <c r="I1859" s="22" t="s">
        <v>3186</v>
      </c>
      <c r="J1859" s="24">
        <v>250</v>
      </c>
      <c r="K1859" s="371">
        <v>23.1</v>
      </c>
      <c r="L1859" s="371">
        <v>8.5714285714285712</v>
      </c>
      <c r="M1859" s="371">
        <v>38.85</v>
      </c>
      <c r="N1859" s="21"/>
      <c r="O1859" s="25">
        <f t="shared" si="343"/>
        <v>23.507142857142856</v>
      </c>
      <c r="P1859" s="26">
        <f t="shared" si="342"/>
        <v>6.5297619047619049E-2</v>
      </c>
      <c r="Q1859" s="26"/>
      <c r="R1859" s="28"/>
      <c r="S1859" s="30"/>
      <c r="T1859" s="371"/>
      <c r="U1859" s="371"/>
      <c r="V1859" s="371"/>
      <c r="W1859" s="21"/>
      <c r="X1859" s="25"/>
      <c r="Y1859" s="26"/>
      <c r="Z1859" s="428"/>
      <c r="AA1859" s="672"/>
      <c r="AB1859" s="672"/>
    </row>
    <row r="1860" spans="1:28" ht="13.9" customHeight="1" thickBot="1" x14ac:dyDescent="0.25">
      <c r="A1860" s="267"/>
      <c r="B1860" s="406"/>
      <c r="C1860" s="449"/>
      <c r="D1860" s="268"/>
      <c r="E1860" s="269"/>
      <c r="F1860" s="184"/>
      <c r="G1860" s="70"/>
      <c r="H1860" s="242">
        <v>271</v>
      </c>
      <c r="I1860" s="76" t="s">
        <v>3187</v>
      </c>
      <c r="J1860" s="70">
        <v>250</v>
      </c>
      <c r="K1860" s="559">
        <v>0</v>
      </c>
      <c r="L1860" s="559">
        <v>2.8571428571428572</v>
      </c>
      <c r="M1860" s="559">
        <v>10.5</v>
      </c>
      <c r="N1860" s="72"/>
      <c r="O1860" s="73">
        <f t="shared" si="343"/>
        <v>4.4523809523809526</v>
      </c>
      <c r="P1860" s="74">
        <f t="shared" si="342"/>
        <v>1.2367724867724868E-2</v>
      </c>
      <c r="Q1860" s="74"/>
      <c r="R1860" s="75"/>
      <c r="S1860" s="78"/>
      <c r="T1860" s="559"/>
      <c r="U1860" s="559"/>
      <c r="V1860" s="559"/>
      <c r="W1860" s="72"/>
      <c r="X1860" s="73"/>
      <c r="Y1860" s="74"/>
      <c r="Z1860" s="646"/>
      <c r="AA1860" s="674"/>
      <c r="AB1860" s="674"/>
    </row>
    <row r="1861" spans="1:28" ht="13.9" customHeight="1" x14ac:dyDescent="0.2">
      <c r="A1861" s="270">
        <v>43026</v>
      </c>
      <c r="B1861" s="407">
        <v>0.83680555555555547</v>
      </c>
      <c r="C1861" s="450">
        <v>2</v>
      </c>
      <c r="D1861" s="271">
        <f>(MAX(K1861:M1861))/J1861/1.44</f>
        <v>0.27399848828420259</v>
      </c>
      <c r="E1861" s="314"/>
      <c r="F1861" s="249" t="s">
        <v>1909</v>
      </c>
      <c r="G1861" s="34" t="s">
        <v>3126</v>
      </c>
      <c r="H1861" s="240">
        <v>272</v>
      </c>
      <c r="I1861" s="35" t="s">
        <v>685</v>
      </c>
      <c r="J1861" s="34">
        <v>630</v>
      </c>
      <c r="K1861" s="367">
        <v>224.70000000000002</v>
      </c>
      <c r="L1861" s="367">
        <v>248.57142857142856</v>
      </c>
      <c r="M1861" s="367">
        <v>219.45000000000002</v>
      </c>
      <c r="N1861" s="36" t="s">
        <v>4009</v>
      </c>
      <c r="O1861" s="37">
        <f t="shared" si="343"/>
        <v>230.90714285714287</v>
      </c>
      <c r="P1861" s="38">
        <f t="shared" si="342"/>
        <v>0.25452727387251201</v>
      </c>
      <c r="Q1861" s="38"/>
      <c r="R1861" s="40"/>
      <c r="S1861" s="81"/>
      <c r="T1861" s="367"/>
      <c r="U1861" s="367"/>
      <c r="V1861" s="367"/>
      <c r="W1861" s="36"/>
      <c r="X1861" s="37"/>
      <c r="Y1861" s="38"/>
      <c r="Z1861" s="636"/>
      <c r="AA1861" s="672">
        <f>P1861+Y1861</f>
        <v>0.25452727387251201</v>
      </c>
      <c r="AB1861" s="672">
        <f t="shared" si="335"/>
        <v>312.31579861111106</v>
      </c>
    </row>
    <row r="1862" spans="1:28" ht="13.9" customHeight="1" x14ac:dyDescent="0.2">
      <c r="A1862" s="335"/>
      <c r="B1862" s="405"/>
      <c r="C1862" s="455"/>
      <c r="D1862" s="289"/>
      <c r="E1862" s="318"/>
      <c r="F1862" s="212"/>
      <c r="G1862" s="24"/>
      <c r="H1862" s="240">
        <v>272</v>
      </c>
      <c r="I1862" s="22" t="s">
        <v>3050</v>
      </c>
      <c r="J1862" s="34">
        <v>630</v>
      </c>
      <c r="K1862" s="371">
        <v>45.15</v>
      </c>
      <c r="L1862" s="371">
        <v>42.857142857142854</v>
      </c>
      <c r="M1862" s="371">
        <v>14.700000000000001</v>
      </c>
      <c r="N1862" s="21"/>
      <c r="O1862" s="37">
        <f t="shared" si="343"/>
        <v>34.235714285714288</v>
      </c>
      <c r="P1862" s="38">
        <f t="shared" si="342"/>
        <v>3.773778029730411E-2</v>
      </c>
      <c r="Q1862" s="26"/>
      <c r="R1862" s="28"/>
      <c r="S1862" s="30"/>
      <c r="T1862" s="371"/>
      <c r="U1862" s="371"/>
      <c r="V1862" s="371"/>
      <c r="W1862" s="21"/>
      <c r="X1862" s="25"/>
      <c r="Y1862" s="26"/>
      <c r="Z1862" s="428"/>
      <c r="AA1862" s="672"/>
      <c r="AB1862" s="672"/>
    </row>
    <row r="1863" spans="1:28" ht="13.9" customHeight="1" x14ac:dyDescent="0.2">
      <c r="A1863" s="335"/>
      <c r="B1863" s="405"/>
      <c r="C1863" s="455"/>
      <c r="D1863" s="289"/>
      <c r="E1863" s="278"/>
      <c r="F1863" s="212"/>
      <c r="G1863" s="24"/>
      <c r="H1863" s="240">
        <v>272</v>
      </c>
      <c r="I1863" s="22" t="s">
        <v>3051</v>
      </c>
      <c r="J1863" s="34">
        <v>630</v>
      </c>
      <c r="K1863" s="371">
        <v>29.400000000000002</v>
      </c>
      <c r="L1863" s="371">
        <v>18.095238095238095</v>
      </c>
      <c r="M1863" s="371">
        <v>24.150000000000002</v>
      </c>
      <c r="N1863" s="21"/>
      <c r="O1863" s="37">
        <f t="shared" si="343"/>
        <v>23.881746031746033</v>
      </c>
      <c r="P1863" s="38">
        <f t="shared" si="342"/>
        <v>2.6324675960919353E-2</v>
      </c>
      <c r="Q1863" s="26"/>
      <c r="R1863" s="28"/>
      <c r="S1863" s="30"/>
      <c r="T1863" s="371"/>
      <c r="U1863" s="371"/>
      <c r="V1863" s="371"/>
      <c r="W1863" s="21"/>
      <c r="X1863" s="25"/>
      <c r="Y1863" s="26"/>
      <c r="Z1863" s="428"/>
      <c r="AA1863" s="672"/>
      <c r="AB1863" s="672"/>
    </row>
    <row r="1864" spans="1:28" ht="13.9" customHeight="1" x14ac:dyDescent="0.2">
      <c r="A1864" s="335"/>
      <c r="B1864" s="405"/>
      <c r="C1864" s="455"/>
      <c r="D1864" s="289"/>
      <c r="E1864" s="278"/>
      <c r="F1864" s="212"/>
      <c r="G1864" s="24"/>
      <c r="H1864" s="240">
        <v>272</v>
      </c>
      <c r="I1864" s="22" t="s">
        <v>3052</v>
      </c>
      <c r="J1864" s="34">
        <v>630</v>
      </c>
      <c r="K1864" s="371">
        <v>35.700000000000003</v>
      </c>
      <c r="L1864" s="371">
        <v>54.285714285714285</v>
      </c>
      <c r="M1864" s="371">
        <v>38.85</v>
      </c>
      <c r="N1864" s="21"/>
      <c r="O1864" s="37">
        <f t="shared" si="343"/>
        <v>42.945238095238096</v>
      </c>
      <c r="P1864" s="38">
        <f t="shared" si="342"/>
        <v>4.7338225413622238E-2</v>
      </c>
      <c r="Q1864" s="26"/>
      <c r="R1864" s="28"/>
      <c r="S1864" s="30"/>
      <c r="T1864" s="371"/>
      <c r="U1864" s="371"/>
      <c r="V1864" s="371"/>
      <c r="W1864" s="21"/>
      <c r="X1864" s="25"/>
      <c r="Y1864" s="26"/>
      <c r="Z1864" s="428"/>
      <c r="AA1864" s="672"/>
      <c r="AB1864" s="672"/>
    </row>
    <row r="1865" spans="1:28" ht="13.9" customHeight="1" x14ac:dyDescent="0.2">
      <c r="A1865" s="335"/>
      <c r="B1865" s="405"/>
      <c r="C1865" s="455"/>
      <c r="D1865" s="289"/>
      <c r="E1865" s="278"/>
      <c r="F1865" s="212"/>
      <c r="G1865" s="24"/>
      <c r="H1865" s="240">
        <v>272</v>
      </c>
      <c r="I1865" s="22" t="s">
        <v>3053</v>
      </c>
      <c r="J1865" s="34">
        <v>630</v>
      </c>
      <c r="K1865" s="371">
        <v>9.4500000000000011</v>
      </c>
      <c r="L1865" s="371">
        <v>7.6190476190476186</v>
      </c>
      <c r="M1865" s="371">
        <v>32.550000000000004</v>
      </c>
      <c r="N1865" s="21"/>
      <c r="O1865" s="37">
        <f t="shared" si="343"/>
        <v>16.539682539682541</v>
      </c>
      <c r="P1865" s="38">
        <f t="shared" si="342"/>
        <v>1.8231572464376698E-2</v>
      </c>
      <c r="Q1865" s="26"/>
      <c r="R1865" s="28"/>
      <c r="S1865" s="30"/>
      <c r="T1865" s="371"/>
      <c r="U1865" s="371"/>
      <c r="V1865" s="371"/>
      <c r="W1865" s="21"/>
      <c r="X1865" s="25"/>
      <c r="Y1865" s="26"/>
      <c r="Z1865" s="428"/>
      <c r="AA1865" s="672"/>
      <c r="AB1865" s="672"/>
    </row>
    <row r="1866" spans="1:28" ht="13.9" customHeight="1" x14ac:dyDescent="0.2">
      <c r="A1866" s="335"/>
      <c r="B1866" s="405"/>
      <c r="C1866" s="455"/>
      <c r="D1866" s="289"/>
      <c r="E1866" s="278"/>
      <c r="F1866" s="212"/>
      <c r="G1866" s="24"/>
      <c r="H1866" s="240">
        <v>272</v>
      </c>
      <c r="I1866" s="22" t="s">
        <v>3054</v>
      </c>
      <c r="J1866" s="34">
        <v>630</v>
      </c>
      <c r="K1866" s="371">
        <v>22.05</v>
      </c>
      <c r="L1866" s="371">
        <v>13.333333333333332</v>
      </c>
      <c r="M1866" s="371">
        <v>7.3500000000000005</v>
      </c>
      <c r="N1866" s="21"/>
      <c r="O1866" s="37">
        <f t="shared" si="343"/>
        <v>14.244444444444445</v>
      </c>
      <c r="P1866" s="38">
        <f t="shared" si="342"/>
        <v>1.5701548108955517E-2</v>
      </c>
      <c r="Q1866" s="26"/>
      <c r="R1866" s="28"/>
      <c r="S1866" s="30"/>
      <c r="T1866" s="371"/>
      <c r="U1866" s="371"/>
      <c r="V1866" s="371"/>
      <c r="W1866" s="21"/>
      <c r="X1866" s="25"/>
      <c r="Y1866" s="26"/>
      <c r="Z1866" s="428"/>
      <c r="AA1866" s="672"/>
      <c r="AB1866" s="672"/>
    </row>
    <row r="1867" spans="1:28" ht="13.9" customHeight="1" x14ac:dyDescent="0.2">
      <c r="A1867" s="335"/>
      <c r="B1867" s="405"/>
      <c r="C1867" s="455"/>
      <c r="D1867" s="289"/>
      <c r="E1867" s="278"/>
      <c r="F1867" s="212"/>
      <c r="G1867" s="24"/>
      <c r="H1867" s="240">
        <v>272</v>
      </c>
      <c r="I1867" s="22" t="s">
        <v>3055</v>
      </c>
      <c r="J1867" s="34">
        <v>630</v>
      </c>
      <c r="K1867" s="371">
        <v>24.150000000000002</v>
      </c>
      <c r="L1867" s="371">
        <v>37.142857142857139</v>
      </c>
      <c r="M1867" s="371">
        <v>15.75</v>
      </c>
      <c r="N1867" s="21"/>
      <c r="O1867" s="37">
        <f t="shared" si="343"/>
        <v>25.68095238095238</v>
      </c>
      <c r="P1867" s="38">
        <f t="shared" si="342"/>
        <v>2.8307928109515414E-2</v>
      </c>
      <c r="Q1867" s="26"/>
      <c r="R1867" s="28"/>
      <c r="S1867" s="30"/>
      <c r="T1867" s="371"/>
      <c r="U1867" s="371"/>
      <c r="V1867" s="371"/>
      <c r="W1867" s="21"/>
      <c r="X1867" s="25"/>
      <c r="Y1867" s="26"/>
      <c r="Z1867" s="428"/>
      <c r="AA1867" s="672"/>
      <c r="AB1867" s="672"/>
    </row>
    <row r="1868" spans="1:28" ht="13.9" customHeight="1" x14ac:dyDescent="0.2">
      <c r="A1868" s="335"/>
      <c r="B1868" s="405"/>
      <c r="C1868" s="455"/>
      <c r="D1868" s="289"/>
      <c r="E1868" s="278"/>
      <c r="F1868" s="212"/>
      <c r="G1868" s="24"/>
      <c r="H1868" s="240">
        <v>272</v>
      </c>
      <c r="I1868" s="22" t="s">
        <v>3056</v>
      </c>
      <c r="J1868" s="34">
        <v>630</v>
      </c>
      <c r="K1868" s="371">
        <v>30.450000000000003</v>
      </c>
      <c r="L1868" s="371">
        <v>25.714285714285712</v>
      </c>
      <c r="M1868" s="371">
        <v>47.25</v>
      </c>
      <c r="N1868" s="21"/>
      <c r="O1868" s="37">
        <f t="shared" si="343"/>
        <v>34.471428571428568</v>
      </c>
      <c r="P1868" s="38">
        <f t="shared" si="342"/>
        <v>3.7997606449987398E-2</v>
      </c>
      <c r="Q1868" s="26"/>
      <c r="R1868" s="28"/>
      <c r="S1868" s="30"/>
      <c r="T1868" s="371"/>
      <c r="U1868" s="371"/>
      <c r="V1868" s="371"/>
      <c r="W1868" s="21"/>
      <c r="X1868" s="25"/>
      <c r="Y1868" s="26"/>
      <c r="Z1868" s="428"/>
      <c r="AA1868" s="672"/>
      <c r="AB1868" s="672"/>
    </row>
    <row r="1869" spans="1:28" ht="13.9" customHeight="1" thickBot="1" x14ac:dyDescent="0.25">
      <c r="A1869" s="335"/>
      <c r="B1869" s="405"/>
      <c r="C1869" s="455"/>
      <c r="D1869" s="282"/>
      <c r="E1869" s="269"/>
      <c r="F1869" s="250"/>
      <c r="G1869" s="121"/>
      <c r="H1869" s="247">
        <v>272</v>
      </c>
      <c r="I1869" s="128" t="s">
        <v>3057</v>
      </c>
      <c r="J1869" s="131">
        <v>630</v>
      </c>
      <c r="K1869" s="548">
        <v>34.65</v>
      </c>
      <c r="L1869" s="548">
        <v>46.666666666666664</v>
      </c>
      <c r="M1869" s="548">
        <v>29.400000000000002</v>
      </c>
      <c r="N1869" s="123"/>
      <c r="O1869" s="134">
        <f t="shared" si="343"/>
        <v>36.905555555555559</v>
      </c>
      <c r="P1869" s="135">
        <f t="shared" si="342"/>
        <v>4.0680727023319617E-2</v>
      </c>
      <c r="Q1869" s="125"/>
      <c r="R1869" s="126"/>
      <c r="S1869" s="127"/>
      <c r="T1869" s="548"/>
      <c r="U1869" s="548"/>
      <c r="V1869" s="548"/>
      <c r="W1869" s="123"/>
      <c r="X1869" s="124"/>
      <c r="Y1869" s="125"/>
      <c r="Z1869" s="646"/>
      <c r="AA1869" s="672"/>
      <c r="AB1869" s="672"/>
    </row>
    <row r="1870" spans="1:28" ht="13.9" customHeight="1" x14ac:dyDescent="0.2">
      <c r="A1870" s="270">
        <v>43026</v>
      </c>
      <c r="B1870" s="407">
        <v>0.82291666666666663</v>
      </c>
      <c r="C1870" s="450">
        <v>2</v>
      </c>
      <c r="D1870" s="334">
        <f>(MAX(K1870:M1870))/J1870/1.44</f>
        <v>0</v>
      </c>
      <c r="E1870" s="314"/>
      <c r="F1870" s="248" t="s">
        <v>1909</v>
      </c>
      <c r="G1870" s="115" t="s">
        <v>3126</v>
      </c>
      <c r="H1870" s="243">
        <v>273</v>
      </c>
      <c r="I1870" s="113" t="s">
        <v>4010</v>
      </c>
      <c r="J1870" s="115">
        <v>630</v>
      </c>
      <c r="K1870" s="565">
        <v>0</v>
      </c>
      <c r="L1870" s="565">
        <v>0</v>
      </c>
      <c r="M1870" s="565">
        <v>0</v>
      </c>
      <c r="N1870" s="116"/>
      <c r="O1870" s="117">
        <f>(K1870+L1870+M1870)/3</f>
        <v>0</v>
      </c>
      <c r="P1870" s="118">
        <f>O1870/J1870/1.44</f>
        <v>0</v>
      </c>
      <c r="Q1870" s="118"/>
      <c r="R1870" s="120"/>
      <c r="S1870" s="130"/>
      <c r="T1870" s="565"/>
      <c r="U1870" s="565"/>
      <c r="V1870" s="565"/>
      <c r="W1870" s="116"/>
      <c r="X1870" s="117"/>
      <c r="Y1870" s="118"/>
      <c r="Z1870" s="636"/>
      <c r="AA1870" s="671">
        <f>P1873+Y1873</f>
        <v>0</v>
      </c>
      <c r="AB1870" s="671">
        <f t="shared" ref="AB1870:AB1929" si="344">IF(AA1870 &gt;1,0,(((J1870+S1870)*0.95)-((J1870+S1870)*0.95)*AA1870)*0.7)</f>
        <v>418.95</v>
      </c>
    </row>
    <row r="1871" spans="1:28" ht="13.9" customHeight="1" x14ac:dyDescent="0.2">
      <c r="A1871" s="343"/>
      <c r="B1871" s="405"/>
      <c r="C1871" s="448"/>
      <c r="D1871" s="301"/>
      <c r="E1871" s="278"/>
      <c r="F1871" s="208"/>
      <c r="G1871" s="24"/>
      <c r="H1871" s="241">
        <v>273</v>
      </c>
      <c r="I1871" s="22" t="s">
        <v>3600</v>
      </c>
      <c r="J1871" s="24">
        <v>630</v>
      </c>
      <c r="K1871" s="371">
        <v>0</v>
      </c>
      <c r="L1871" s="371">
        <v>0</v>
      </c>
      <c r="M1871" s="371">
        <v>0</v>
      </c>
      <c r="N1871" s="21"/>
      <c r="O1871" s="25">
        <f>(K1871+L1871+M1871)/3</f>
        <v>0</v>
      </c>
      <c r="P1871" s="26">
        <f>O1871/J1871/1.44</f>
        <v>0</v>
      </c>
      <c r="Q1871" s="26"/>
      <c r="R1871" s="28"/>
      <c r="S1871" s="30"/>
      <c r="T1871" s="371"/>
      <c r="U1871" s="371"/>
      <c r="V1871" s="371"/>
      <c r="W1871" s="21"/>
      <c r="X1871" s="25"/>
      <c r="Y1871" s="26"/>
      <c r="Z1871" s="428"/>
      <c r="AA1871" s="673"/>
      <c r="AB1871" s="672"/>
    </row>
    <row r="1872" spans="1:28" ht="13.9" customHeight="1" x14ac:dyDescent="0.2">
      <c r="A1872" s="343"/>
      <c r="B1872" s="405"/>
      <c r="C1872" s="448"/>
      <c r="D1872" s="301"/>
      <c r="E1872" s="278"/>
      <c r="F1872" s="208"/>
      <c r="G1872" s="24"/>
      <c r="H1872" s="241">
        <v>273</v>
      </c>
      <c r="I1872" s="22" t="s">
        <v>3600</v>
      </c>
      <c r="J1872" s="24">
        <v>630</v>
      </c>
      <c r="K1872" s="371">
        <v>0</v>
      </c>
      <c r="L1872" s="371">
        <v>0</v>
      </c>
      <c r="M1872" s="371">
        <v>0</v>
      </c>
      <c r="N1872" s="21"/>
      <c r="O1872" s="25">
        <f>(K1872+L1872+M1872)/3</f>
        <v>0</v>
      </c>
      <c r="P1872" s="26">
        <f>O1872/J1872/1.44</f>
        <v>0</v>
      </c>
      <c r="Q1872" s="26"/>
      <c r="R1872" s="28"/>
      <c r="S1872" s="30"/>
      <c r="T1872" s="371"/>
      <c r="U1872" s="371"/>
      <c r="V1872" s="371"/>
      <c r="W1872" s="21"/>
      <c r="X1872" s="25"/>
      <c r="Y1872" s="26"/>
      <c r="Z1872" s="428"/>
      <c r="AA1872" s="673"/>
      <c r="AB1872" s="672"/>
    </row>
    <row r="1873" spans="1:28" ht="13.9" customHeight="1" x14ac:dyDescent="0.2">
      <c r="A1873" s="343"/>
      <c r="B1873" s="405"/>
      <c r="C1873" s="448"/>
      <c r="D1873" s="301"/>
      <c r="E1873" s="278"/>
      <c r="F1873" s="208"/>
      <c r="G1873" s="24"/>
      <c r="H1873" s="241">
        <v>273</v>
      </c>
      <c r="I1873" s="22" t="s">
        <v>3601</v>
      </c>
      <c r="J1873" s="24">
        <v>630</v>
      </c>
      <c r="K1873" s="371">
        <v>0</v>
      </c>
      <c r="L1873" s="371">
        <v>0</v>
      </c>
      <c r="M1873" s="371">
        <v>0</v>
      </c>
      <c r="N1873" s="21"/>
      <c r="O1873" s="25">
        <f>(K1873+L1873+M1873)/3</f>
        <v>0</v>
      </c>
      <c r="P1873" s="26">
        <f>O1873/J1873/1.44</f>
        <v>0</v>
      </c>
      <c r="Q1873" s="26"/>
      <c r="R1873" s="28"/>
      <c r="S1873" s="30"/>
      <c r="T1873" s="371"/>
      <c r="U1873" s="371"/>
      <c r="V1873" s="371"/>
      <c r="W1873" s="21"/>
      <c r="X1873" s="25"/>
      <c r="Y1873" s="26"/>
      <c r="Z1873" s="428"/>
      <c r="AA1873" s="673"/>
      <c r="AB1873" s="672"/>
    </row>
    <row r="1874" spans="1:28" ht="13.9" customHeight="1" thickBot="1" x14ac:dyDescent="0.25">
      <c r="A1874" s="344"/>
      <c r="B1874" s="406"/>
      <c r="C1874" s="449"/>
      <c r="D1874" s="303"/>
      <c r="E1874" s="269"/>
      <c r="F1874" s="209"/>
      <c r="G1874" s="70"/>
      <c r="H1874" s="242">
        <v>273</v>
      </c>
      <c r="I1874" s="76" t="s">
        <v>3601</v>
      </c>
      <c r="J1874" s="70">
        <v>630</v>
      </c>
      <c r="K1874" s="559">
        <v>0</v>
      </c>
      <c r="L1874" s="559">
        <v>0</v>
      </c>
      <c r="M1874" s="559">
        <v>0</v>
      </c>
      <c r="N1874" s="72"/>
      <c r="O1874" s="73">
        <f>(K1874+L1874+M1874)/3</f>
        <v>0</v>
      </c>
      <c r="P1874" s="74">
        <f>O1874/J1874/1.44</f>
        <v>0</v>
      </c>
      <c r="Q1874" s="74"/>
      <c r="R1874" s="75"/>
      <c r="S1874" s="78"/>
      <c r="T1874" s="559"/>
      <c r="U1874" s="559"/>
      <c r="V1874" s="559"/>
      <c r="W1874" s="72"/>
      <c r="X1874" s="73"/>
      <c r="Y1874" s="74"/>
      <c r="Z1874" s="646"/>
      <c r="AA1874" s="676"/>
      <c r="AB1874" s="674"/>
    </row>
    <row r="1875" spans="1:28" ht="13.9" customHeight="1" x14ac:dyDescent="0.2">
      <c r="A1875" s="270">
        <v>43026</v>
      </c>
      <c r="B1875" s="407">
        <v>0.82777777777777783</v>
      </c>
      <c r="C1875" s="450">
        <v>2</v>
      </c>
      <c r="D1875" s="334">
        <f>(MAX(K1875:M1875))/J1875/1.44</f>
        <v>4.6296296296296301E-2</v>
      </c>
      <c r="E1875" s="314"/>
      <c r="F1875" s="248" t="s">
        <v>1909</v>
      </c>
      <c r="G1875" s="115" t="s">
        <v>3126</v>
      </c>
      <c r="H1875" s="243">
        <v>274</v>
      </c>
      <c r="I1875" s="113" t="s">
        <v>685</v>
      </c>
      <c r="J1875" s="115">
        <v>630</v>
      </c>
      <c r="K1875" s="565">
        <v>42</v>
      </c>
      <c r="L1875" s="565">
        <v>27.619047619047617</v>
      </c>
      <c r="M1875" s="565">
        <v>28.35</v>
      </c>
      <c r="N1875" s="116" t="s">
        <v>4011</v>
      </c>
      <c r="O1875" s="117">
        <f t="shared" si="343"/>
        <v>32.656349206349205</v>
      </c>
      <c r="P1875" s="118">
        <f t="shared" si="342"/>
        <v>3.5996857590772938E-2</v>
      </c>
      <c r="Q1875" s="118"/>
      <c r="R1875" s="120"/>
      <c r="S1875" s="130"/>
      <c r="T1875" s="565"/>
      <c r="U1875" s="565"/>
      <c r="V1875" s="565"/>
      <c r="W1875" s="116"/>
      <c r="X1875" s="117"/>
      <c r="Y1875" s="118"/>
      <c r="Z1875" s="636"/>
      <c r="AA1875" s="672">
        <f>P1878+Y1878</f>
        <v>9.8156546569244992E-3</v>
      </c>
      <c r="AB1875" s="672">
        <f t="shared" si="344"/>
        <v>414.83773148148146</v>
      </c>
    </row>
    <row r="1876" spans="1:28" ht="13.9" customHeight="1" x14ac:dyDescent="0.2">
      <c r="A1876" s="343"/>
      <c r="B1876" s="405"/>
      <c r="C1876" s="448"/>
      <c r="D1876" s="301"/>
      <c r="E1876" s="278"/>
      <c r="F1876" s="208"/>
      <c r="G1876" s="24"/>
      <c r="H1876" s="241">
        <v>274</v>
      </c>
      <c r="I1876" s="22" t="s">
        <v>2568</v>
      </c>
      <c r="J1876" s="24">
        <v>630</v>
      </c>
      <c r="K1876" s="371">
        <v>14.700000000000001</v>
      </c>
      <c r="L1876" s="371">
        <v>10.476190476190476</v>
      </c>
      <c r="M1876" s="371">
        <v>11.55</v>
      </c>
      <c r="N1876" s="21"/>
      <c r="O1876" s="25">
        <f>(K1876+L1876+M1876)/3</f>
        <v>12.242063492063494</v>
      </c>
      <c r="P1876" s="26">
        <f>O1876/J1876/1.44</f>
        <v>1.3494338064443886E-2</v>
      </c>
      <c r="Q1876" s="26"/>
      <c r="R1876" s="28"/>
      <c r="S1876" s="30"/>
      <c r="T1876" s="371"/>
      <c r="U1876" s="371"/>
      <c r="V1876" s="371"/>
      <c r="W1876" s="21"/>
      <c r="X1876" s="25"/>
      <c r="Y1876" s="26"/>
      <c r="Z1876" s="428"/>
      <c r="AA1876" s="673"/>
      <c r="AB1876" s="672"/>
    </row>
    <row r="1877" spans="1:28" ht="13.9" customHeight="1" x14ac:dyDescent="0.2">
      <c r="A1877" s="343"/>
      <c r="B1877" s="405"/>
      <c r="C1877" s="448"/>
      <c r="D1877" s="301"/>
      <c r="E1877" s="278"/>
      <c r="F1877" s="208"/>
      <c r="G1877" s="24"/>
      <c r="H1877" s="241">
        <v>274</v>
      </c>
      <c r="I1877" s="22" t="s">
        <v>4012</v>
      </c>
      <c r="J1877" s="24">
        <v>630</v>
      </c>
      <c r="K1877" s="371">
        <v>5.25</v>
      </c>
      <c r="L1877" s="371">
        <v>5.7142857142857144</v>
      </c>
      <c r="M1877" s="371">
        <v>12.600000000000001</v>
      </c>
      <c r="N1877" s="21"/>
      <c r="O1877" s="25">
        <f>(K1877+L1877+M1877)/3</f>
        <v>7.8547619047619053</v>
      </c>
      <c r="P1877" s="26">
        <f>O1877/J1877/1.44</f>
        <v>8.6582472495170919E-3</v>
      </c>
      <c r="Q1877" s="26"/>
      <c r="R1877" s="28"/>
      <c r="S1877" s="30"/>
      <c r="T1877" s="371"/>
      <c r="U1877" s="371"/>
      <c r="V1877" s="371"/>
      <c r="W1877" s="21"/>
      <c r="X1877" s="25"/>
      <c r="Y1877" s="26"/>
      <c r="Z1877" s="428"/>
      <c r="AA1877" s="673"/>
      <c r="AB1877" s="672"/>
    </row>
    <row r="1878" spans="1:28" ht="13.9" customHeight="1" x14ac:dyDescent="0.2">
      <c r="A1878" s="343"/>
      <c r="B1878" s="405"/>
      <c r="C1878" s="448"/>
      <c r="D1878" s="301"/>
      <c r="E1878" s="278"/>
      <c r="F1878" s="208"/>
      <c r="G1878" s="24"/>
      <c r="H1878" s="241">
        <v>274</v>
      </c>
      <c r="I1878" s="22" t="s">
        <v>2568</v>
      </c>
      <c r="J1878" s="24">
        <v>630</v>
      </c>
      <c r="K1878" s="371">
        <v>9.4500000000000011</v>
      </c>
      <c r="L1878" s="371">
        <v>5.7142857142857144</v>
      </c>
      <c r="M1878" s="371">
        <v>11.55</v>
      </c>
      <c r="N1878" s="21"/>
      <c r="O1878" s="25">
        <f t="shared" si="343"/>
        <v>8.9047619047619051</v>
      </c>
      <c r="P1878" s="26">
        <f t="shared" si="342"/>
        <v>9.8156546569244992E-3</v>
      </c>
      <c r="Q1878" s="26"/>
      <c r="R1878" s="28"/>
      <c r="S1878" s="30"/>
      <c r="T1878" s="371"/>
      <c r="U1878" s="371"/>
      <c r="V1878" s="371"/>
      <c r="W1878" s="21"/>
      <c r="X1878" s="25"/>
      <c r="Y1878" s="26"/>
      <c r="Z1878" s="428"/>
      <c r="AA1878" s="673"/>
      <c r="AB1878" s="672"/>
    </row>
    <row r="1879" spans="1:28" ht="13.9" customHeight="1" thickBot="1" x14ac:dyDescent="0.25">
      <c r="A1879" s="344"/>
      <c r="B1879" s="406"/>
      <c r="C1879" s="449"/>
      <c r="D1879" s="303"/>
      <c r="E1879" s="269"/>
      <c r="F1879" s="209"/>
      <c r="G1879" s="70"/>
      <c r="H1879" s="242">
        <v>274</v>
      </c>
      <c r="I1879" s="76" t="s">
        <v>3602</v>
      </c>
      <c r="J1879" s="70">
        <v>630</v>
      </c>
      <c r="K1879" s="559">
        <v>0</v>
      </c>
      <c r="L1879" s="559">
        <v>0</v>
      </c>
      <c r="M1879" s="559">
        <v>0</v>
      </c>
      <c r="N1879" s="72"/>
      <c r="O1879" s="73">
        <f t="shared" si="343"/>
        <v>0</v>
      </c>
      <c r="P1879" s="74">
        <f t="shared" si="342"/>
        <v>0</v>
      </c>
      <c r="Q1879" s="74"/>
      <c r="R1879" s="75"/>
      <c r="S1879" s="78"/>
      <c r="T1879" s="559"/>
      <c r="U1879" s="559"/>
      <c r="V1879" s="559"/>
      <c r="W1879" s="72"/>
      <c r="X1879" s="73"/>
      <c r="Y1879" s="74"/>
      <c r="Z1879" s="646"/>
      <c r="AA1879" s="673"/>
      <c r="AB1879" s="672"/>
    </row>
    <row r="1880" spans="1:28" s="7" customFormat="1" ht="13.9" customHeight="1" thickBot="1" x14ac:dyDescent="0.25">
      <c r="A1880" s="260">
        <v>43070</v>
      </c>
      <c r="B1880" s="403">
        <v>0.46527777777777773</v>
      </c>
      <c r="C1880" s="454">
        <v>-10</v>
      </c>
      <c r="D1880" s="289">
        <f>(MAX(K1880:M1880))/J1880/1.44</f>
        <v>4.0559895833333331E-2</v>
      </c>
      <c r="E1880" s="264">
        <f>(MAX(T1880:V1880))/S1880/1.44</f>
        <v>8.3498677248677253E-2</v>
      </c>
      <c r="F1880" s="195" t="s">
        <v>569</v>
      </c>
      <c r="G1880" s="171" t="s">
        <v>3136</v>
      </c>
      <c r="H1880" s="247">
        <v>275</v>
      </c>
      <c r="I1880" s="132" t="s">
        <v>685</v>
      </c>
      <c r="J1880" s="131">
        <v>1600</v>
      </c>
      <c r="K1880" s="618">
        <v>93.45</v>
      </c>
      <c r="L1880" s="618">
        <v>79.047619047619051</v>
      </c>
      <c r="M1880" s="618">
        <v>86.100000000000009</v>
      </c>
      <c r="N1880" s="133" t="s">
        <v>3844</v>
      </c>
      <c r="O1880" s="134">
        <f t="shared" si="343"/>
        <v>86.199206349206349</v>
      </c>
      <c r="P1880" s="135">
        <f t="shared" si="342"/>
        <v>3.7412849977954146E-2</v>
      </c>
      <c r="Q1880" s="136"/>
      <c r="R1880" s="40" t="s">
        <v>686</v>
      </c>
      <c r="S1880" s="34">
        <v>1600</v>
      </c>
      <c r="T1880" s="367">
        <v>192.38095238095238</v>
      </c>
      <c r="U1880" s="367">
        <v>183.75</v>
      </c>
      <c r="V1880" s="367">
        <v>127.05000000000001</v>
      </c>
      <c r="W1880" s="36" t="s">
        <v>3866</v>
      </c>
      <c r="X1880" s="37">
        <f t="shared" ref="X1880" si="345">(T1880+U1880+V1880)/3</f>
        <v>167.72698412698415</v>
      </c>
      <c r="Y1880" s="38">
        <f t="shared" ref="Y1880" si="346">X1880/S1880/1.44</f>
        <v>7.2798170194003545E-2</v>
      </c>
      <c r="Z1880" s="638"/>
      <c r="AA1880" s="675">
        <f>P1880+Y1880</f>
        <v>0.11021102017195769</v>
      </c>
      <c r="AB1880" s="675">
        <f t="shared" si="344"/>
        <v>1893.470949074074</v>
      </c>
    </row>
    <row r="1881" spans="1:28" s="7" customFormat="1" ht="13.9" customHeight="1" x14ac:dyDescent="0.2">
      <c r="A1881" s="270">
        <v>43038</v>
      </c>
      <c r="B1881" s="407">
        <v>0.46875</v>
      </c>
      <c r="C1881" s="450">
        <v>1</v>
      </c>
      <c r="D1881" s="291">
        <f>(MAX(K1881:M1881))/J1881/1.44</f>
        <v>0.41927083333333337</v>
      </c>
      <c r="E1881" s="272"/>
      <c r="F1881" s="193" t="s">
        <v>569</v>
      </c>
      <c r="G1881" s="114" t="s">
        <v>3136</v>
      </c>
      <c r="H1881" s="243">
        <v>290</v>
      </c>
      <c r="I1881" s="113" t="s">
        <v>685</v>
      </c>
      <c r="J1881" s="115">
        <v>160</v>
      </c>
      <c r="K1881" s="565">
        <v>96.600000000000009</v>
      </c>
      <c r="L1881" s="565">
        <v>45.714285714285715</v>
      </c>
      <c r="M1881" s="565">
        <v>89.25</v>
      </c>
      <c r="N1881" s="116" t="s">
        <v>4134</v>
      </c>
      <c r="O1881" s="117">
        <f t="shared" ref="O1881:O1898" si="347">(K1881+L1881+M1881)/3</f>
        <v>77.188095238095244</v>
      </c>
      <c r="P1881" s="118">
        <f t="shared" ref="P1881:P1898" si="348">O1881/J1881/1.44</f>
        <v>0.33501777447089948</v>
      </c>
      <c r="Q1881" s="142"/>
      <c r="R1881" s="120"/>
      <c r="S1881" s="130"/>
      <c r="T1881" s="565"/>
      <c r="U1881" s="565"/>
      <c r="V1881" s="565"/>
      <c r="W1881" s="116"/>
      <c r="X1881" s="117"/>
      <c r="Y1881" s="118"/>
      <c r="Z1881" s="636"/>
      <c r="AA1881" s="672">
        <f>P1881+Y1881</f>
        <v>0.33501777447089948</v>
      </c>
      <c r="AB1881" s="672">
        <f t="shared" si="344"/>
        <v>70.754108796296293</v>
      </c>
    </row>
    <row r="1882" spans="1:28" ht="13.9" customHeight="1" x14ac:dyDescent="0.2">
      <c r="A1882" s="265"/>
      <c r="B1882" s="405"/>
      <c r="C1882" s="448"/>
      <c r="D1882" s="266"/>
      <c r="E1882" s="278"/>
      <c r="F1882" s="182"/>
      <c r="G1882" s="24"/>
      <c r="H1882" s="241">
        <v>290</v>
      </c>
      <c r="I1882" s="22" t="s">
        <v>1672</v>
      </c>
      <c r="J1882" s="24">
        <v>160</v>
      </c>
      <c r="K1882" s="371">
        <v>68.25</v>
      </c>
      <c r="L1882" s="371">
        <v>9.5238095238095237</v>
      </c>
      <c r="M1882" s="371">
        <v>24.150000000000002</v>
      </c>
      <c r="N1882" s="21"/>
      <c r="O1882" s="25">
        <f t="shared" si="347"/>
        <v>33.974603174603175</v>
      </c>
      <c r="P1882" s="26">
        <f t="shared" si="348"/>
        <v>0.14745921516754851</v>
      </c>
      <c r="Q1882" s="26"/>
      <c r="R1882" s="28"/>
      <c r="S1882" s="30"/>
      <c r="T1882" s="371"/>
      <c r="U1882" s="371"/>
      <c r="V1882" s="371"/>
      <c r="W1882" s="21"/>
      <c r="X1882" s="25"/>
      <c r="Y1882" s="26"/>
      <c r="Z1882" s="428"/>
      <c r="AA1882" s="673"/>
      <c r="AB1882" s="672"/>
    </row>
    <row r="1883" spans="1:28" ht="13.9" customHeight="1" x14ac:dyDescent="0.2">
      <c r="A1883" s="265"/>
      <c r="B1883" s="405"/>
      <c r="C1883" s="448"/>
      <c r="D1883" s="266"/>
      <c r="E1883" s="266"/>
      <c r="F1883" s="182"/>
      <c r="G1883" s="24"/>
      <c r="H1883" s="241">
        <v>290</v>
      </c>
      <c r="I1883" s="22" t="s">
        <v>989</v>
      </c>
      <c r="J1883" s="24">
        <v>160</v>
      </c>
      <c r="K1883" s="371">
        <v>5.25</v>
      </c>
      <c r="L1883" s="371">
        <v>0</v>
      </c>
      <c r="M1883" s="371">
        <v>4.2</v>
      </c>
      <c r="N1883" s="21"/>
      <c r="O1883" s="25">
        <f t="shared" si="347"/>
        <v>3.15</v>
      </c>
      <c r="P1883" s="26">
        <f t="shared" si="348"/>
        <v>1.3671875E-2</v>
      </c>
      <c r="Q1883" s="26"/>
      <c r="R1883" s="28"/>
      <c r="S1883" s="30"/>
      <c r="T1883" s="371"/>
      <c r="U1883" s="371"/>
      <c r="V1883" s="371"/>
      <c r="W1883" s="21"/>
      <c r="X1883" s="25"/>
      <c r="Y1883" s="26"/>
      <c r="Z1883" s="428"/>
      <c r="AA1883" s="673"/>
      <c r="AB1883" s="672"/>
    </row>
    <row r="1884" spans="1:28" ht="13.9" customHeight="1" x14ac:dyDescent="0.2">
      <c r="A1884" s="265"/>
      <c r="B1884" s="405"/>
      <c r="C1884" s="448"/>
      <c r="D1884" s="266"/>
      <c r="E1884" s="266"/>
      <c r="F1884" s="182"/>
      <c r="G1884" s="24"/>
      <c r="H1884" s="241">
        <v>290</v>
      </c>
      <c r="I1884" s="22" t="s">
        <v>990</v>
      </c>
      <c r="J1884" s="24">
        <v>160</v>
      </c>
      <c r="K1884" s="371">
        <v>0</v>
      </c>
      <c r="L1884" s="371">
        <v>4.7619047619047619</v>
      </c>
      <c r="M1884" s="371">
        <v>35.700000000000003</v>
      </c>
      <c r="N1884" s="21"/>
      <c r="O1884" s="25">
        <f t="shared" si="347"/>
        <v>13.487301587301587</v>
      </c>
      <c r="P1884" s="26">
        <f t="shared" si="348"/>
        <v>5.853863536155203E-2</v>
      </c>
      <c r="Q1884" s="26"/>
      <c r="R1884" s="28"/>
      <c r="S1884" s="30"/>
      <c r="T1884" s="371"/>
      <c r="U1884" s="371"/>
      <c r="V1884" s="371"/>
      <c r="W1884" s="21"/>
      <c r="X1884" s="25"/>
      <c r="Y1884" s="26"/>
      <c r="Z1884" s="428"/>
      <c r="AA1884" s="673"/>
      <c r="AB1884" s="672"/>
    </row>
    <row r="1885" spans="1:28" ht="13.9" customHeight="1" x14ac:dyDescent="0.2">
      <c r="A1885" s="265"/>
      <c r="B1885" s="405"/>
      <c r="C1885" s="448"/>
      <c r="D1885" s="266"/>
      <c r="E1885" s="266"/>
      <c r="F1885" s="182"/>
      <c r="G1885" s="24"/>
      <c r="H1885" s="241">
        <v>290</v>
      </c>
      <c r="I1885" s="22" t="s">
        <v>991</v>
      </c>
      <c r="J1885" s="24">
        <v>160</v>
      </c>
      <c r="K1885" s="371">
        <v>23.1</v>
      </c>
      <c r="L1885" s="371">
        <v>42.857142857142854</v>
      </c>
      <c r="M1885" s="371">
        <v>24.150000000000002</v>
      </c>
      <c r="N1885" s="21"/>
      <c r="O1885" s="25">
        <f t="shared" si="347"/>
        <v>30.035714285714288</v>
      </c>
      <c r="P1885" s="26">
        <f t="shared" si="348"/>
        <v>0.13036334325396828</v>
      </c>
      <c r="Q1885" s="26"/>
      <c r="R1885" s="28"/>
      <c r="S1885" s="30"/>
      <c r="T1885" s="371"/>
      <c r="U1885" s="371"/>
      <c r="V1885" s="371"/>
      <c r="W1885" s="21"/>
      <c r="X1885" s="25"/>
      <c r="Y1885" s="26"/>
      <c r="Z1885" s="428"/>
      <c r="AA1885" s="673"/>
      <c r="AB1885" s="672"/>
    </row>
    <row r="1886" spans="1:28" ht="13.9" customHeight="1" thickBot="1" x14ac:dyDescent="0.25">
      <c r="A1886" s="267"/>
      <c r="B1886" s="406"/>
      <c r="C1886" s="449"/>
      <c r="D1886" s="268"/>
      <c r="E1886" s="269"/>
      <c r="F1886" s="184"/>
      <c r="G1886" s="70"/>
      <c r="H1886" s="242">
        <v>290</v>
      </c>
      <c r="I1886" s="76" t="s">
        <v>992</v>
      </c>
      <c r="J1886" s="70">
        <v>160</v>
      </c>
      <c r="K1886" s="559">
        <v>2.1</v>
      </c>
      <c r="L1886" s="559">
        <v>0</v>
      </c>
      <c r="M1886" s="559">
        <v>4.2</v>
      </c>
      <c r="N1886" s="72"/>
      <c r="O1886" s="73">
        <f t="shared" si="347"/>
        <v>2.1</v>
      </c>
      <c r="P1886" s="74">
        <f t="shared" si="348"/>
        <v>9.1145833333333339E-3</v>
      </c>
      <c r="Q1886" s="74"/>
      <c r="R1886" s="75"/>
      <c r="S1886" s="78"/>
      <c r="T1886" s="559"/>
      <c r="U1886" s="559"/>
      <c r="V1886" s="559"/>
      <c r="W1886" s="72"/>
      <c r="X1886" s="73"/>
      <c r="Y1886" s="74"/>
      <c r="Z1886" s="646"/>
      <c r="AA1886" s="673"/>
      <c r="AB1886" s="672"/>
    </row>
    <row r="1887" spans="1:28" ht="13.9" customHeight="1" x14ac:dyDescent="0.2">
      <c r="A1887" s="270">
        <v>43043</v>
      </c>
      <c r="B1887" s="407">
        <v>0.78819444444444453</v>
      </c>
      <c r="C1887" s="450">
        <v>-1</v>
      </c>
      <c r="D1887" s="294">
        <f>(MAX(K1887:M1887))/J1887/1.44</f>
        <v>0.11243386243386243</v>
      </c>
      <c r="E1887" s="314"/>
      <c r="F1887" s="198" t="s">
        <v>569</v>
      </c>
      <c r="G1887" s="163" t="s">
        <v>3126</v>
      </c>
      <c r="H1887" s="246">
        <v>296</v>
      </c>
      <c r="I1887" s="162" t="s">
        <v>685</v>
      </c>
      <c r="J1887" s="163">
        <v>100</v>
      </c>
      <c r="K1887" s="619">
        <v>6.3000000000000007</v>
      </c>
      <c r="L1887" s="619">
        <v>16.19047619047619</v>
      </c>
      <c r="M1887" s="619">
        <v>8.4</v>
      </c>
      <c r="N1887" s="164" t="s">
        <v>4025</v>
      </c>
      <c r="O1887" s="124">
        <f t="shared" si="347"/>
        <v>10.296825396825398</v>
      </c>
      <c r="P1887" s="125">
        <f t="shared" si="348"/>
        <v>7.1505731922398591E-2</v>
      </c>
      <c r="Q1887" s="165" t="s">
        <v>492</v>
      </c>
      <c r="R1887" s="166"/>
      <c r="S1887" s="174"/>
      <c r="T1887" s="619"/>
      <c r="U1887" s="619"/>
      <c r="V1887" s="619"/>
      <c r="W1887" s="164"/>
      <c r="X1887" s="167"/>
      <c r="Y1887" s="168"/>
      <c r="Z1887" s="639"/>
      <c r="AA1887" s="671">
        <f>P1887+Y1887</f>
        <v>7.1505731922398591E-2</v>
      </c>
      <c r="AB1887" s="671">
        <f t="shared" si="344"/>
        <v>61.744868827160495</v>
      </c>
    </row>
    <row r="1888" spans="1:28" ht="14.45" customHeight="1" thickBot="1" x14ac:dyDescent="0.25">
      <c r="A1888" s="438"/>
      <c r="B1888" s="406"/>
      <c r="C1888" s="458"/>
      <c r="D1888" s="258"/>
      <c r="E1888" s="474"/>
      <c r="F1888" s="76"/>
      <c r="G1888" s="70"/>
      <c r="H1888" s="242">
        <v>296</v>
      </c>
      <c r="I1888" s="76" t="s">
        <v>2380</v>
      </c>
      <c r="J1888" s="70">
        <v>100</v>
      </c>
      <c r="K1888" s="559">
        <v>6.3000000000000007</v>
      </c>
      <c r="L1888" s="559">
        <v>16.19047619047619</v>
      </c>
      <c r="M1888" s="559">
        <v>8.4</v>
      </c>
      <c r="N1888" s="72"/>
      <c r="O1888" s="73">
        <f t="shared" si="347"/>
        <v>10.296825396825398</v>
      </c>
      <c r="P1888" s="74">
        <f t="shared" si="348"/>
        <v>7.1505731922398591E-2</v>
      </c>
      <c r="Q1888" s="103"/>
      <c r="R1888" s="75"/>
      <c r="S1888" s="78"/>
      <c r="T1888" s="559"/>
      <c r="U1888" s="559"/>
      <c r="V1888" s="559"/>
      <c r="W1888" s="72"/>
      <c r="X1888" s="73"/>
      <c r="Y1888" s="74"/>
      <c r="Z1888" s="646"/>
      <c r="AA1888" s="674"/>
      <c r="AB1888" s="674"/>
    </row>
    <row r="1889" spans="1:28" ht="13.9" customHeight="1" x14ac:dyDescent="0.2">
      <c r="A1889" s="270">
        <v>43043</v>
      </c>
      <c r="B1889" s="407">
        <v>0.80902777777777779</v>
      </c>
      <c r="C1889" s="450">
        <v>-1</v>
      </c>
      <c r="D1889" s="263">
        <f>(MAX(K1889:M1889))/J1889/1.44</f>
        <v>8.2671957671957674E-2</v>
      </c>
      <c r="E1889" s="264"/>
      <c r="F1889" s="181" t="s">
        <v>569</v>
      </c>
      <c r="G1889" s="34" t="s">
        <v>3126</v>
      </c>
      <c r="H1889" s="240">
        <v>297</v>
      </c>
      <c r="I1889" s="35" t="s">
        <v>685</v>
      </c>
      <c r="J1889" s="34">
        <v>40</v>
      </c>
      <c r="K1889" s="367">
        <v>2.1</v>
      </c>
      <c r="L1889" s="367">
        <v>4.7619047619047619</v>
      </c>
      <c r="M1889" s="367">
        <v>0</v>
      </c>
      <c r="N1889" s="36" t="s">
        <v>4142</v>
      </c>
      <c r="O1889" s="37">
        <f t="shared" si="347"/>
        <v>2.2873015873015876</v>
      </c>
      <c r="P1889" s="38">
        <f t="shared" si="348"/>
        <v>3.9710097001763672E-2</v>
      </c>
      <c r="Q1889" s="77"/>
      <c r="R1889" s="40"/>
      <c r="S1889" s="81"/>
      <c r="T1889" s="367"/>
      <c r="U1889" s="367"/>
      <c r="V1889" s="367"/>
      <c r="W1889" s="36"/>
      <c r="X1889" s="37"/>
      <c r="Y1889" s="38"/>
      <c r="Z1889" s="645"/>
      <c r="AA1889" s="672">
        <f>P1889+Y1889</f>
        <v>3.9710097001763672E-2</v>
      </c>
      <c r="AB1889" s="672">
        <f t="shared" si="344"/>
        <v>25.543711419753084</v>
      </c>
    </row>
    <row r="1890" spans="1:28" ht="13.15" customHeight="1" x14ac:dyDescent="0.2">
      <c r="A1890" s="265"/>
      <c r="B1890" s="405"/>
      <c r="C1890" s="448"/>
      <c r="D1890" s="266"/>
      <c r="E1890" s="266"/>
      <c r="F1890" s="195"/>
      <c r="G1890" s="131"/>
      <c r="H1890" s="240">
        <v>297</v>
      </c>
      <c r="I1890" s="132" t="s">
        <v>1566</v>
      </c>
      <c r="J1890" s="131">
        <v>40</v>
      </c>
      <c r="K1890" s="618">
        <v>2.1</v>
      </c>
      <c r="L1890" s="618">
        <v>4.7619047619047619</v>
      </c>
      <c r="M1890" s="618">
        <v>0</v>
      </c>
      <c r="N1890" s="133"/>
      <c r="O1890" s="134">
        <f t="shared" si="347"/>
        <v>2.2873015873015876</v>
      </c>
      <c r="P1890" s="135">
        <f t="shared" si="348"/>
        <v>3.9710097001763672E-2</v>
      </c>
      <c r="Q1890" s="136"/>
      <c r="R1890" s="137"/>
      <c r="S1890" s="138"/>
      <c r="T1890" s="618"/>
      <c r="U1890" s="618"/>
      <c r="V1890" s="618"/>
      <c r="W1890" s="133"/>
      <c r="X1890" s="134"/>
      <c r="Y1890" s="135"/>
      <c r="Z1890" s="638"/>
      <c r="AA1890" s="672"/>
      <c r="AB1890" s="672"/>
    </row>
    <row r="1891" spans="1:28" ht="13.9" customHeight="1" thickBot="1" x14ac:dyDescent="0.25">
      <c r="A1891" s="267"/>
      <c r="B1891" s="406"/>
      <c r="C1891" s="449"/>
      <c r="D1891" s="268"/>
      <c r="E1891" s="269"/>
      <c r="F1891" s="189"/>
      <c r="G1891" s="70"/>
      <c r="H1891" s="242">
        <v>297</v>
      </c>
      <c r="I1891" s="76" t="s">
        <v>452</v>
      </c>
      <c r="J1891" s="70">
        <v>40</v>
      </c>
      <c r="K1891" s="559">
        <v>0</v>
      </c>
      <c r="L1891" s="559">
        <v>0</v>
      </c>
      <c r="M1891" s="559">
        <v>0</v>
      </c>
      <c r="N1891" s="72"/>
      <c r="O1891" s="73">
        <f t="shared" si="347"/>
        <v>0</v>
      </c>
      <c r="P1891" s="74">
        <f t="shared" si="348"/>
        <v>0</v>
      </c>
      <c r="Q1891" s="74"/>
      <c r="R1891" s="75"/>
      <c r="S1891" s="78"/>
      <c r="T1891" s="559"/>
      <c r="U1891" s="559"/>
      <c r="V1891" s="559"/>
      <c r="W1891" s="72"/>
      <c r="X1891" s="73"/>
      <c r="Y1891" s="74"/>
      <c r="Z1891" s="646"/>
      <c r="AA1891" s="673"/>
      <c r="AB1891" s="672"/>
    </row>
    <row r="1892" spans="1:28" s="7" customFormat="1" ht="13.9" customHeight="1" x14ac:dyDescent="0.2">
      <c r="A1892" s="270">
        <v>43026</v>
      </c>
      <c r="B1892" s="407">
        <v>0.49652777777777773</v>
      </c>
      <c r="C1892" s="450">
        <v>4</v>
      </c>
      <c r="D1892" s="263">
        <f>(MAX(K1892:M1892))/J1892/1.44</f>
        <v>0.72041666666666682</v>
      </c>
      <c r="E1892" s="264">
        <f>(MAX(T1892:V1892))/S1892/1.44</f>
        <v>0.32655423280423279</v>
      </c>
      <c r="F1892" s="181" t="s">
        <v>1909</v>
      </c>
      <c r="G1892" s="69" t="s">
        <v>3126</v>
      </c>
      <c r="H1892" s="240">
        <v>298</v>
      </c>
      <c r="I1892" s="35" t="s">
        <v>685</v>
      </c>
      <c r="J1892" s="34">
        <v>250</v>
      </c>
      <c r="K1892" s="367">
        <v>259.35000000000002</v>
      </c>
      <c r="L1892" s="367">
        <v>176.19047619047618</v>
      </c>
      <c r="M1892" s="367">
        <v>187.95000000000002</v>
      </c>
      <c r="N1892" s="36" t="s">
        <v>4013</v>
      </c>
      <c r="O1892" s="37">
        <f t="shared" si="347"/>
        <v>207.83015873015873</v>
      </c>
      <c r="P1892" s="38">
        <f t="shared" si="348"/>
        <v>0.57730599647266312</v>
      </c>
      <c r="Q1892" s="77" t="s">
        <v>983</v>
      </c>
      <c r="R1892" s="40" t="s">
        <v>686</v>
      </c>
      <c r="S1892" s="34">
        <v>320</v>
      </c>
      <c r="T1892" s="367">
        <v>150.47619047619048</v>
      </c>
      <c r="U1892" s="367">
        <v>145.95000000000002</v>
      </c>
      <c r="V1892" s="367">
        <v>128.1</v>
      </c>
      <c r="W1892" s="36" t="s">
        <v>3920</v>
      </c>
      <c r="X1892" s="37">
        <f t="shared" ref="X1892:X1928" si="349">(T1892+U1892+V1892)/3</f>
        <v>141.50873015873017</v>
      </c>
      <c r="Y1892" s="38">
        <f t="shared" ref="Y1892:Y1928" si="350">X1892/S1892/1.44</f>
        <v>0.30709359843474432</v>
      </c>
      <c r="Z1892" s="645" t="s">
        <v>983</v>
      </c>
      <c r="AA1892" s="671">
        <f>P1892+Y1892</f>
        <v>0.88439959490740749</v>
      </c>
      <c r="AB1892" s="671">
        <f t="shared" si="344"/>
        <v>43.818333550347191</v>
      </c>
    </row>
    <row r="1893" spans="1:28" ht="13.15" customHeight="1" x14ac:dyDescent="0.2">
      <c r="A1893" s="265"/>
      <c r="B1893" s="405"/>
      <c r="C1893" s="448"/>
      <c r="D1893" s="266"/>
      <c r="E1893" s="266"/>
      <c r="F1893" s="182"/>
      <c r="G1893" s="24"/>
      <c r="H1893" s="241">
        <v>298</v>
      </c>
      <c r="I1893" s="22" t="s">
        <v>3638</v>
      </c>
      <c r="J1893" s="24">
        <v>250</v>
      </c>
      <c r="K1893" s="371">
        <v>16.8</v>
      </c>
      <c r="L1893" s="371">
        <v>24.761904761904759</v>
      </c>
      <c r="M1893" s="371">
        <v>31.5</v>
      </c>
      <c r="N1893" s="21"/>
      <c r="O1893" s="25">
        <f t="shared" si="347"/>
        <v>24.353968253968251</v>
      </c>
      <c r="P1893" s="26">
        <f t="shared" si="348"/>
        <v>6.7649911816578479E-2</v>
      </c>
      <c r="Q1893" s="26"/>
      <c r="R1893" s="33" t="s">
        <v>3089</v>
      </c>
      <c r="S1893" s="24">
        <v>320</v>
      </c>
      <c r="T1893" s="371">
        <v>32.38095238095238</v>
      </c>
      <c r="U1893" s="371">
        <v>28.35</v>
      </c>
      <c r="V1893" s="371">
        <v>13.65</v>
      </c>
      <c r="W1893" s="21"/>
      <c r="X1893" s="25">
        <f t="shared" si="349"/>
        <v>24.793650793650794</v>
      </c>
      <c r="Y1893" s="26">
        <f t="shared" si="350"/>
        <v>5.3805665784832458E-2</v>
      </c>
      <c r="Z1893" s="428"/>
      <c r="AA1893" s="673"/>
      <c r="AB1893" s="672"/>
    </row>
    <row r="1894" spans="1:28" ht="13.15" customHeight="1" x14ac:dyDescent="0.2">
      <c r="A1894" s="265"/>
      <c r="B1894" s="405"/>
      <c r="C1894" s="448"/>
      <c r="D1894" s="266"/>
      <c r="E1894" s="266"/>
      <c r="F1894" s="182"/>
      <c r="G1894" s="24"/>
      <c r="H1894" s="241">
        <v>298</v>
      </c>
      <c r="I1894" s="22" t="s">
        <v>2573</v>
      </c>
      <c r="J1894" s="24">
        <v>250</v>
      </c>
      <c r="K1894" s="371">
        <v>18.900000000000002</v>
      </c>
      <c r="L1894" s="371">
        <v>20.952380952380953</v>
      </c>
      <c r="M1894" s="371">
        <v>33.6</v>
      </c>
      <c r="N1894" s="21"/>
      <c r="O1894" s="25">
        <f t="shared" si="347"/>
        <v>24.484126984126988</v>
      </c>
      <c r="P1894" s="26">
        <f t="shared" si="348"/>
        <v>6.8011463844797185E-2</v>
      </c>
      <c r="Q1894" s="26"/>
      <c r="R1894" s="28" t="s">
        <v>3639</v>
      </c>
      <c r="S1894" s="24">
        <v>320</v>
      </c>
      <c r="T1894" s="371">
        <v>0</v>
      </c>
      <c r="U1894" s="371">
        <v>0</v>
      </c>
      <c r="V1894" s="371">
        <v>0</v>
      </c>
      <c r="W1894" s="21"/>
      <c r="X1894" s="25">
        <f t="shared" si="349"/>
        <v>0</v>
      </c>
      <c r="Y1894" s="26">
        <f t="shared" si="350"/>
        <v>0</v>
      </c>
      <c r="Z1894" s="428"/>
      <c r="AA1894" s="673"/>
      <c r="AB1894" s="672"/>
    </row>
    <row r="1895" spans="1:28" ht="13.15" customHeight="1" x14ac:dyDescent="0.2">
      <c r="A1895" s="265"/>
      <c r="B1895" s="405"/>
      <c r="C1895" s="448"/>
      <c r="D1895" s="266"/>
      <c r="E1895" s="266"/>
      <c r="F1895" s="182"/>
      <c r="G1895" s="24"/>
      <c r="H1895" s="241">
        <v>298</v>
      </c>
      <c r="I1895" s="22" t="s">
        <v>3637</v>
      </c>
      <c r="J1895" s="24">
        <v>250</v>
      </c>
      <c r="K1895" s="371">
        <v>8.4</v>
      </c>
      <c r="L1895" s="371">
        <v>6.6666666666666661</v>
      </c>
      <c r="M1895" s="371">
        <v>10.5</v>
      </c>
      <c r="N1895" s="21"/>
      <c r="O1895" s="25">
        <f t="shared" si="347"/>
        <v>8.5222222222222221</v>
      </c>
      <c r="P1895" s="26">
        <f t="shared" si="348"/>
        <v>2.3672839506172841E-2</v>
      </c>
      <c r="Q1895" s="26"/>
      <c r="R1895" s="28" t="s">
        <v>2574</v>
      </c>
      <c r="S1895" s="24">
        <v>320</v>
      </c>
      <c r="T1895" s="371">
        <v>25.714285714285712</v>
      </c>
      <c r="U1895" s="371">
        <v>36.75</v>
      </c>
      <c r="V1895" s="371">
        <v>12.600000000000001</v>
      </c>
      <c r="W1895" s="21"/>
      <c r="X1895" s="25">
        <f t="shared" si="349"/>
        <v>25.021428571428572</v>
      </c>
      <c r="Y1895" s="26">
        <f t="shared" si="350"/>
        <v>5.4299975198412703E-2</v>
      </c>
      <c r="Z1895" s="428"/>
      <c r="AA1895" s="673"/>
      <c r="AB1895" s="672"/>
    </row>
    <row r="1896" spans="1:28" ht="13.15" customHeight="1" x14ac:dyDescent="0.2">
      <c r="A1896" s="265"/>
      <c r="B1896" s="405"/>
      <c r="C1896" s="448"/>
      <c r="D1896" s="266"/>
      <c r="E1896" s="266"/>
      <c r="F1896" s="182"/>
      <c r="G1896" s="24"/>
      <c r="H1896" s="241">
        <v>298</v>
      </c>
      <c r="I1896" s="22" t="s">
        <v>993</v>
      </c>
      <c r="J1896" s="24">
        <v>250</v>
      </c>
      <c r="K1896" s="371">
        <v>8.4</v>
      </c>
      <c r="L1896" s="371">
        <v>10.476190476190476</v>
      </c>
      <c r="M1896" s="371">
        <v>3.1500000000000004</v>
      </c>
      <c r="N1896" s="21"/>
      <c r="O1896" s="25">
        <f t="shared" si="347"/>
        <v>7.3420634920634926</v>
      </c>
      <c r="P1896" s="26">
        <f t="shared" si="348"/>
        <v>2.039462081128748E-2</v>
      </c>
      <c r="Q1896" s="26"/>
      <c r="R1896" s="28" t="s">
        <v>3642</v>
      </c>
      <c r="S1896" s="24">
        <v>320</v>
      </c>
      <c r="T1896" s="371">
        <v>0</v>
      </c>
      <c r="U1896" s="371">
        <v>0</v>
      </c>
      <c r="V1896" s="371">
        <v>0</v>
      </c>
      <c r="W1896" s="21"/>
      <c r="X1896" s="25">
        <f t="shared" si="349"/>
        <v>0</v>
      </c>
      <c r="Y1896" s="26">
        <f t="shared" si="350"/>
        <v>0</v>
      </c>
      <c r="Z1896" s="428"/>
      <c r="AA1896" s="673"/>
      <c r="AB1896" s="672"/>
    </row>
    <row r="1897" spans="1:28" ht="13.15" customHeight="1" x14ac:dyDescent="0.2">
      <c r="A1897" s="265"/>
      <c r="B1897" s="405"/>
      <c r="C1897" s="448"/>
      <c r="D1897" s="266"/>
      <c r="E1897" s="266"/>
      <c r="F1897" s="182"/>
      <c r="G1897" s="24"/>
      <c r="H1897" s="241">
        <v>298</v>
      </c>
      <c r="I1897" s="22" t="s">
        <v>3088</v>
      </c>
      <c r="J1897" s="24">
        <v>250</v>
      </c>
      <c r="K1897" s="371">
        <v>46.2</v>
      </c>
      <c r="L1897" s="371">
        <v>15.238095238095237</v>
      </c>
      <c r="M1897" s="371">
        <v>10.5</v>
      </c>
      <c r="N1897" s="21"/>
      <c r="O1897" s="25">
        <f t="shared" si="347"/>
        <v>23.979365079365081</v>
      </c>
      <c r="P1897" s="26">
        <f t="shared" si="348"/>
        <v>6.660934744268078E-2</v>
      </c>
      <c r="Q1897" s="26"/>
      <c r="R1897" s="28" t="s">
        <v>994</v>
      </c>
      <c r="S1897" s="24">
        <v>320</v>
      </c>
      <c r="T1897" s="371">
        <v>61.904761904761905</v>
      </c>
      <c r="U1897" s="371">
        <v>38.85</v>
      </c>
      <c r="V1897" s="371">
        <v>48.300000000000004</v>
      </c>
      <c r="W1897" s="21"/>
      <c r="X1897" s="25">
        <f t="shared" si="349"/>
        <v>49.684920634920637</v>
      </c>
      <c r="Y1897" s="26">
        <f t="shared" si="350"/>
        <v>0.10782317846119929</v>
      </c>
      <c r="Z1897" s="428"/>
      <c r="AA1897" s="673"/>
      <c r="AB1897" s="672"/>
    </row>
    <row r="1898" spans="1:28" ht="13.15" customHeight="1" x14ac:dyDescent="0.2">
      <c r="A1898" s="265"/>
      <c r="B1898" s="405"/>
      <c r="C1898" s="448"/>
      <c r="D1898" s="266"/>
      <c r="E1898" s="266"/>
      <c r="F1898" s="182"/>
      <c r="G1898" s="24"/>
      <c r="H1898" s="241">
        <v>298</v>
      </c>
      <c r="I1898" s="22" t="s">
        <v>3636</v>
      </c>
      <c r="J1898" s="24">
        <v>250</v>
      </c>
      <c r="K1898" s="371">
        <v>0</v>
      </c>
      <c r="L1898" s="371">
        <v>0</v>
      </c>
      <c r="M1898" s="371">
        <v>0</v>
      </c>
      <c r="N1898" s="21"/>
      <c r="O1898" s="25">
        <f t="shared" si="347"/>
        <v>0</v>
      </c>
      <c r="P1898" s="26">
        <f t="shared" si="348"/>
        <v>0</v>
      </c>
      <c r="Q1898" s="26"/>
      <c r="R1898" s="28" t="s">
        <v>3640</v>
      </c>
      <c r="S1898" s="24">
        <v>320</v>
      </c>
      <c r="T1898" s="371">
        <v>0</v>
      </c>
      <c r="U1898" s="371">
        <v>0</v>
      </c>
      <c r="V1898" s="371">
        <v>0</v>
      </c>
      <c r="W1898" s="21"/>
      <c r="X1898" s="25">
        <f t="shared" si="349"/>
        <v>0</v>
      </c>
      <c r="Y1898" s="26">
        <f t="shared" si="350"/>
        <v>0</v>
      </c>
      <c r="Z1898" s="428"/>
      <c r="AA1898" s="673"/>
      <c r="AB1898" s="672"/>
    </row>
    <row r="1899" spans="1:28" ht="13.15" customHeight="1" x14ac:dyDescent="0.2">
      <c r="A1899" s="265"/>
      <c r="B1899" s="405"/>
      <c r="C1899" s="448"/>
      <c r="D1899" s="266"/>
      <c r="E1899" s="266"/>
      <c r="F1899" s="182"/>
      <c r="G1899" s="24"/>
      <c r="H1899" s="241">
        <v>298</v>
      </c>
      <c r="I1899" s="22" t="s">
        <v>3641</v>
      </c>
      <c r="J1899" s="24">
        <v>250</v>
      </c>
      <c r="K1899" s="371">
        <v>49.35</v>
      </c>
      <c r="L1899" s="371">
        <v>53.333333333333329</v>
      </c>
      <c r="M1899" s="371">
        <v>46.2</v>
      </c>
      <c r="N1899" s="21"/>
      <c r="O1899" s="25"/>
      <c r="P1899" s="26">
        <f>SUBTOTAL(9,P1758:P1761)</f>
        <v>0.64787257495590833</v>
      </c>
      <c r="Q1899" s="26"/>
      <c r="R1899" s="28" t="s">
        <v>2372</v>
      </c>
      <c r="S1899" s="24">
        <v>320</v>
      </c>
      <c r="T1899" s="371">
        <v>20</v>
      </c>
      <c r="U1899" s="371">
        <v>8.4</v>
      </c>
      <c r="V1899" s="371">
        <v>17.850000000000001</v>
      </c>
      <c r="W1899" s="21"/>
      <c r="X1899" s="25">
        <f t="shared" si="349"/>
        <v>15.416666666666666</v>
      </c>
      <c r="Y1899" s="26">
        <f t="shared" si="350"/>
        <v>3.3456307870370371E-2</v>
      </c>
      <c r="Z1899" s="428"/>
      <c r="AA1899" s="673"/>
      <c r="AB1899" s="672"/>
    </row>
    <row r="1900" spans="1:28" ht="13.9" customHeight="1" thickBot="1" x14ac:dyDescent="0.25">
      <c r="A1900" s="267"/>
      <c r="B1900" s="406"/>
      <c r="C1900" s="449"/>
      <c r="D1900" s="268"/>
      <c r="E1900" s="269"/>
      <c r="F1900" s="184"/>
      <c r="G1900" s="70"/>
      <c r="H1900" s="242">
        <v>298</v>
      </c>
      <c r="I1900" s="76"/>
      <c r="J1900" s="70"/>
      <c r="K1900" s="559"/>
      <c r="L1900" s="559"/>
      <c r="M1900" s="559"/>
      <c r="N1900" s="72"/>
      <c r="O1900" s="73"/>
      <c r="P1900" s="74"/>
      <c r="Q1900" s="74"/>
      <c r="R1900" s="75" t="s">
        <v>1039</v>
      </c>
      <c r="S1900" s="70">
        <v>320</v>
      </c>
      <c r="T1900" s="559">
        <v>0</v>
      </c>
      <c r="U1900" s="559">
        <v>0</v>
      </c>
      <c r="V1900" s="559">
        <v>0</v>
      </c>
      <c r="W1900" s="72"/>
      <c r="X1900" s="73">
        <f t="shared" si="349"/>
        <v>0</v>
      </c>
      <c r="Y1900" s="74">
        <f t="shared" si="350"/>
        <v>0</v>
      </c>
      <c r="Z1900" s="646"/>
      <c r="AA1900" s="676"/>
      <c r="AB1900" s="674"/>
    </row>
    <row r="1901" spans="1:28" s="7" customFormat="1" ht="13.9" customHeight="1" x14ac:dyDescent="0.2">
      <c r="A1901" s="270">
        <v>43043</v>
      </c>
      <c r="B1901" s="407">
        <v>0.79861111111111116</v>
      </c>
      <c r="C1901" s="450">
        <v>-1</v>
      </c>
      <c r="D1901" s="263">
        <f>(MAX(K1901:M1901))/J1901/1.44</f>
        <v>0.94208333333333338</v>
      </c>
      <c r="E1901" s="272">
        <f>(MAX(T1901:V1901))/S1901/1.44</f>
        <v>0.26250000000000001</v>
      </c>
      <c r="F1901" s="181" t="s">
        <v>1909</v>
      </c>
      <c r="G1901" s="69" t="s">
        <v>3126</v>
      </c>
      <c r="H1901" s="240">
        <v>299</v>
      </c>
      <c r="I1901" s="35" t="s">
        <v>685</v>
      </c>
      <c r="J1901" s="34">
        <v>250</v>
      </c>
      <c r="K1901" s="367">
        <v>339.15000000000003</v>
      </c>
      <c r="L1901" s="367">
        <v>212.38095238095238</v>
      </c>
      <c r="M1901" s="367">
        <v>163.80000000000001</v>
      </c>
      <c r="N1901" s="36" t="s">
        <v>4076</v>
      </c>
      <c r="O1901" s="37">
        <f t="shared" ref="O1901:O1934" si="351">(K1901+L1901+M1901)/3</f>
        <v>238.44365079365079</v>
      </c>
      <c r="P1901" s="38">
        <f t="shared" ref="P1901:P1934" si="352">O1901/J1901/1.44</f>
        <v>0.66234347442680774</v>
      </c>
      <c r="Q1901" s="39" t="s">
        <v>493</v>
      </c>
      <c r="R1901" s="40" t="s">
        <v>686</v>
      </c>
      <c r="S1901" s="34">
        <v>250</v>
      </c>
      <c r="T1901" s="367">
        <v>61.904761904761905</v>
      </c>
      <c r="U1901" s="367">
        <v>69.3</v>
      </c>
      <c r="V1901" s="367">
        <v>94.5</v>
      </c>
      <c r="W1901" s="36" t="s">
        <v>4223</v>
      </c>
      <c r="X1901" s="37">
        <f t="shared" si="349"/>
        <v>75.234920634920641</v>
      </c>
      <c r="Y1901" s="38">
        <f t="shared" si="350"/>
        <v>0.20898589065255735</v>
      </c>
      <c r="Z1901" s="653" t="s">
        <v>493</v>
      </c>
      <c r="AA1901" s="672">
        <f>P1901+Y1901</f>
        <v>0.87132936507936509</v>
      </c>
      <c r="AB1901" s="672">
        <f t="shared" si="344"/>
        <v>42.782986111111093</v>
      </c>
    </row>
    <row r="1902" spans="1:28" ht="13.15" customHeight="1" x14ac:dyDescent="0.2">
      <c r="A1902" s="265"/>
      <c r="B1902" s="405"/>
      <c r="C1902" s="448"/>
      <c r="D1902" s="266"/>
      <c r="E1902" s="311"/>
      <c r="F1902" s="208"/>
      <c r="G1902" s="24"/>
      <c r="H1902" s="241">
        <v>299</v>
      </c>
      <c r="I1902" s="22" t="s">
        <v>1139</v>
      </c>
      <c r="J1902" s="24">
        <v>250</v>
      </c>
      <c r="K1902" s="371">
        <v>1.05</v>
      </c>
      <c r="L1902" s="371">
        <v>0</v>
      </c>
      <c r="M1902" s="371">
        <v>0</v>
      </c>
      <c r="N1902" s="21"/>
      <c r="O1902" s="25">
        <f t="shared" si="351"/>
        <v>0.35000000000000003</v>
      </c>
      <c r="P1902" s="26">
        <f t="shared" si="352"/>
        <v>9.7222222222222241E-4</v>
      </c>
      <c r="Q1902" s="26"/>
      <c r="R1902" s="28" t="s">
        <v>995</v>
      </c>
      <c r="S1902" s="24">
        <v>250</v>
      </c>
      <c r="T1902" s="371">
        <v>37.142857142857139</v>
      </c>
      <c r="U1902" s="371">
        <v>22.05</v>
      </c>
      <c r="V1902" s="371">
        <v>14.700000000000001</v>
      </c>
      <c r="W1902" s="21"/>
      <c r="X1902" s="25">
        <f t="shared" si="349"/>
        <v>24.63095238095238</v>
      </c>
      <c r="Y1902" s="26">
        <f t="shared" si="350"/>
        <v>6.8419312169312171E-2</v>
      </c>
      <c r="Z1902" s="428"/>
      <c r="AA1902" s="673"/>
      <c r="AB1902" s="672"/>
    </row>
    <row r="1903" spans="1:28" ht="13.15" customHeight="1" x14ac:dyDescent="0.2">
      <c r="A1903" s="265"/>
      <c r="B1903" s="405"/>
      <c r="C1903" s="448"/>
      <c r="D1903" s="266"/>
      <c r="E1903" s="290"/>
      <c r="F1903" s="208"/>
      <c r="G1903" s="24"/>
      <c r="H1903" s="241">
        <v>299</v>
      </c>
      <c r="I1903" s="23" t="s">
        <v>3654</v>
      </c>
      <c r="J1903" s="24">
        <v>250</v>
      </c>
      <c r="K1903" s="371">
        <v>60.900000000000006</v>
      </c>
      <c r="L1903" s="371">
        <v>33.333333333333329</v>
      </c>
      <c r="M1903" s="371">
        <v>21</v>
      </c>
      <c r="N1903" s="21"/>
      <c r="O1903" s="25">
        <f t="shared" si="351"/>
        <v>38.411111111111111</v>
      </c>
      <c r="P1903" s="26">
        <f t="shared" si="352"/>
        <v>0.10669753086419753</v>
      </c>
      <c r="Q1903" s="26"/>
      <c r="R1903" s="28" t="s">
        <v>1140</v>
      </c>
      <c r="S1903" s="24">
        <v>250</v>
      </c>
      <c r="T1903" s="371">
        <v>0</v>
      </c>
      <c r="U1903" s="371">
        <v>0</v>
      </c>
      <c r="V1903" s="371">
        <v>1.05</v>
      </c>
      <c r="W1903" s="21"/>
      <c r="X1903" s="25">
        <f t="shared" si="349"/>
        <v>0.35000000000000003</v>
      </c>
      <c r="Y1903" s="26">
        <f t="shared" si="350"/>
        <v>9.7222222222222241E-4</v>
      </c>
      <c r="Z1903" s="428"/>
      <c r="AA1903" s="673"/>
      <c r="AB1903" s="672"/>
    </row>
    <row r="1904" spans="1:28" ht="13.15" customHeight="1" x14ac:dyDescent="0.2">
      <c r="A1904" s="265"/>
      <c r="B1904" s="405"/>
      <c r="C1904" s="448"/>
      <c r="D1904" s="266"/>
      <c r="E1904" s="290"/>
      <c r="F1904" s="208"/>
      <c r="G1904" s="24"/>
      <c r="H1904" s="241">
        <v>299</v>
      </c>
      <c r="I1904" s="22" t="s">
        <v>3058</v>
      </c>
      <c r="J1904" s="24">
        <v>250</v>
      </c>
      <c r="K1904" s="371">
        <v>142.80000000000001</v>
      </c>
      <c r="L1904" s="371">
        <v>122.85714285714285</v>
      </c>
      <c r="M1904" s="371">
        <v>136.5</v>
      </c>
      <c r="N1904" s="21"/>
      <c r="O1904" s="25">
        <f t="shared" si="351"/>
        <v>134.05238095238096</v>
      </c>
      <c r="P1904" s="26">
        <f t="shared" si="352"/>
        <v>0.3723677248677249</v>
      </c>
      <c r="Q1904" s="26"/>
      <c r="R1904" s="28" t="s">
        <v>3141</v>
      </c>
      <c r="S1904" s="24">
        <v>250</v>
      </c>
      <c r="T1904" s="371">
        <v>38.095238095238095</v>
      </c>
      <c r="U1904" s="371">
        <v>45.15</v>
      </c>
      <c r="V1904" s="371">
        <v>52.5</v>
      </c>
      <c r="W1904" s="21"/>
      <c r="X1904" s="25">
        <f t="shared" si="349"/>
        <v>45.2484126984127</v>
      </c>
      <c r="Y1904" s="26">
        <f t="shared" si="350"/>
        <v>0.12569003527336861</v>
      </c>
      <c r="Z1904" s="428"/>
      <c r="AA1904" s="673"/>
      <c r="AB1904" s="672"/>
    </row>
    <row r="1905" spans="1:28" ht="13.15" customHeight="1" x14ac:dyDescent="0.2">
      <c r="A1905" s="265"/>
      <c r="B1905" s="405"/>
      <c r="C1905" s="448"/>
      <c r="D1905" s="266"/>
      <c r="E1905" s="290"/>
      <c r="F1905" s="208"/>
      <c r="G1905" s="24"/>
      <c r="H1905" s="241">
        <v>299</v>
      </c>
      <c r="I1905" s="22" t="s">
        <v>142</v>
      </c>
      <c r="J1905" s="24">
        <v>250</v>
      </c>
      <c r="K1905" s="371">
        <v>0</v>
      </c>
      <c r="L1905" s="371">
        <v>0</v>
      </c>
      <c r="M1905" s="371">
        <v>0</v>
      </c>
      <c r="N1905" s="21"/>
      <c r="O1905" s="25">
        <f t="shared" si="351"/>
        <v>0</v>
      </c>
      <c r="P1905" s="26">
        <f t="shared" si="352"/>
        <v>0</v>
      </c>
      <c r="Q1905" s="26"/>
      <c r="R1905" s="28" t="s">
        <v>142</v>
      </c>
      <c r="S1905" s="24">
        <v>250</v>
      </c>
      <c r="T1905" s="371">
        <v>1.9047619047619047</v>
      </c>
      <c r="U1905" s="371">
        <v>10.5</v>
      </c>
      <c r="V1905" s="371">
        <v>13.65</v>
      </c>
      <c r="W1905" s="21"/>
      <c r="X1905" s="25">
        <f t="shared" si="349"/>
        <v>8.6849206349206352</v>
      </c>
      <c r="Y1905" s="26">
        <f t="shared" si="350"/>
        <v>2.412477954144621E-2</v>
      </c>
      <c r="Z1905" s="428"/>
      <c r="AA1905" s="673"/>
      <c r="AB1905" s="672"/>
    </row>
    <row r="1906" spans="1:28" ht="13.15" customHeight="1" x14ac:dyDescent="0.2">
      <c r="A1906" s="265"/>
      <c r="B1906" s="405"/>
      <c r="C1906" s="448"/>
      <c r="D1906" s="266"/>
      <c r="E1906" s="290"/>
      <c r="F1906" s="208"/>
      <c r="G1906" s="24"/>
      <c r="H1906" s="241">
        <v>299</v>
      </c>
      <c r="I1906" s="23" t="s">
        <v>143</v>
      </c>
      <c r="J1906" s="24">
        <v>250</v>
      </c>
      <c r="K1906" s="371">
        <v>2.1</v>
      </c>
      <c r="L1906" s="371">
        <v>4.7619047619047619</v>
      </c>
      <c r="M1906" s="371">
        <v>0</v>
      </c>
      <c r="N1906" s="21"/>
      <c r="O1906" s="25">
        <f t="shared" si="351"/>
        <v>2.2873015873015876</v>
      </c>
      <c r="P1906" s="26">
        <f t="shared" si="352"/>
        <v>6.3536155202821871E-3</v>
      </c>
      <c r="Q1906" s="26"/>
      <c r="R1906" s="28" t="s">
        <v>84</v>
      </c>
      <c r="S1906" s="24">
        <v>250</v>
      </c>
      <c r="T1906" s="371">
        <v>0</v>
      </c>
      <c r="U1906" s="371">
        <v>0</v>
      </c>
      <c r="V1906" s="371">
        <v>0</v>
      </c>
      <c r="W1906" s="21"/>
      <c r="X1906" s="25">
        <f t="shared" si="349"/>
        <v>0</v>
      </c>
      <c r="Y1906" s="26">
        <f t="shared" si="350"/>
        <v>0</v>
      </c>
      <c r="Z1906" s="428"/>
      <c r="AA1906" s="673"/>
      <c r="AB1906" s="672"/>
    </row>
    <row r="1907" spans="1:28" ht="13.15" customHeight="1" x14ac:dyDescent="0.2">
      <c r="A1907" s="265"/>
      <c r="B1907" s="405"/>
      <c r="C1907" s="448"/>
      <c r="D1907" s="266"/>
      <c r="E1907" s="290"/>
      <c r="F1907" s="208"/>
      <c r="G1907" s="24"/>
      <c r="H1907" s="241">
        <v>299</v>
      </c>
      <c r="I1907" s="22" t="s">
        <v>200</v>
      </c>
      <c r="J1907" s="24">
        <v>250</v>
      </c>
      <c r="K1907" s="371">
        <v>40.950000000000003</v>
      </c>
      <c r="L1907" s="371">
        <v>16.19047619047619</v>
      </c>
      <c r="M1907" s="371">
        <v>26.25</v>
      </c>
      <c r="N1907" s="21"/>
      <c r="O1907" s="25">
        <f t="shared" si="351"/>
        <v>27.796825396825398</v>
      </c>
      <c r="P1907" s="26">
        <f t="shared" si="352"/>
        <v>7.7213403880070544E-2</v>
      </c>
      <c r="Q1907" s="26"/>
      <c r="R1907" s="28"/>
      <c r="S1907" s="24"/>
      <c r="T1907" s="371"/>
      <c r="U1907" s="371"/>
      <c r="V1907" s="371"/>
      <c r="W1907" s="21"/>
      <c r="X1907" s="25"/>
      <c r="Y1907" s="26"/>
      <c r="Z1907" s="428"/>
      <c r="AA1907" s="673"/>
      <c r="AB1907" s="672"/>
    </row>
    <row r="1908" spans="1:28" ht="13.15" customHeight="1" x14ac:dyDescent="0.2">
      <c r="A1908" s="265"/>
      <c r="B1908" s="405"/>
      <c r="C1908" s="448"/>
      <c r="D1908" s="266"/>
      <c r="E1908" s="290"/>
      <c r="F1908" s="210"/>
      <c r="G1908" s="121"/>
      <c r="H1908" s="241">
        <v>299</v>
      </c>
      <c r="I1908" s="128" t="s">
        <v>4363</v>
      </c>
      <c r="J1908" s="121">
        <v>250</v>
      </c>
      <c r="K1908" s="548">
        <v>32.550000000000004</v>
      </c>
      <c r="L1908" s="548">
        <v>56.19047619047619</v>
      </c>
      <c r="M1908" s="548">
        <v>26.25</v>
      </c>
      <c r="N1908" s="123"/>
      <c r="O1908" s="124">
        <f t="shared" si="351"/>
        <v>38.330158730158729</v>
      </c>
      <c r="P1908" s="125">
        <f t="shared" si="352"/>
        <v>0.10647266313932981</v>
      </c>
      <c r="Q1908" s="125"/>
      <c r="R1908" s="126"/>
      <c r="S1908" s="121"/>
      <c r="T1908" s="548"/>
      <c r="U1908" s="548"/>
      <c r="V1908" s="548"/>
      <c r="W1908" s="123"/>
      <c r="X1908" s="25"/>
      <c r="Y1908" s="26"/>
      <c r="Z1908" s="634"/>
      <c r="AA1908" s="673"/>
      <c r="AB1908" s="672"/>
    </row>
    <row r="1909" spans="1:28" ht="13.9" customHeight="1" thickBot="1" x14ac:dyDescent="0.25">
      <c r="A1909" s="267"/>
      <c r="B1909" s="406"/>
      <c r="C1909" s="449"/>
      <c r="D1909" s="268"/>
      <c r="E1909" s="312"/>
      <c r="F1909" s="209"/>
      <c r="G1909" s="70"/>
      <c r="H1909" s="242">
        <v>299</v>
      </c>
      <c r="I1909" s="76" t="s">
        <v>2575</v>
      </c>
      <c r="J1909" s="70">
        <v>250</v>
      </c>
      <c r="K1909" s="559">
        <v>5.25</v>
      </c>
      <c r="L1909" s="559">
        <v>11.428571428571429</v>
      </c>
      <c r="M1909" s="559">
        <v>0</v>
      </c>
      <c r="N1909" s="72"/>
      <c r="O1909" s="73">
        <f t="shared" si="351"/>
        <v>5.5595238095238102</v>
      </c>
      <c r="P1909" s="74">
        <f t="shared" si="352"/>
        <v>1.5443121693121696E-2</v>
      </c>
      <c r="Q1909" s="74"/>
      <c r="R1909" s="75"/>
      <c r="S1909" s="70"/>
      <c r="T1909" s="559"/>
      <c r="U1909" s="559"/>
      <c r="V1909" s="559"/>
      <c r="W1909" s="72"/>
      <c r="X1909" s="73"/>
      <c r="Y1909" s="74"/>
      <c r="Z1909" s="646"/>
      <c r="AA1909" s="673"/>
      <c r="AB1909" s="672"/>
    </row>
    <row r="1910" spans="1:28" s="7" customFormat="1" ht="13.9" customHeight="1" x14ac:dyDescent="0.2">
      <c r="A1910" s="270">
        <v>43029</v>
      </c>
      <c r="B1910" s="407">
        <v>0.75347222222222221</v>
      </c>
      <c r="C1910" s="450">
        <v>3</v>
      </c>
      <c r="D1910" s="291">
        <f>(MAX(K1910:M1910))/J1910/1.44</f>
        <v>0.57421875</v>
      </c>
      <c r="E1910" s="272"/>
      <c r="F1910" s="249" t="s">
        <v>569</v>
      </c>
      <c r="G1910" s="69" t="s">
        <v>3126</v>
      </c>
      <c r="H1910" s="240">
        <v>301</v>
      </c>
      <c r="I1910" s="35" t="s">
        <v>685</v>
      </c>
      <c r="J1910" s="34">
        <v>400</v>
      </c>
      <c r="K1910" s="367">
        <v>330.75</v>
      </c>
      <c r="L1910" s="367">
        <v>324.76190476190476</v>
      </c>
      <c r="M1910" s="367">
        <v>288.75</v>
      </c>
      <c r="N1910" s="36" t="s">
        <v>4014</v>
      </c>
      <c r="O1910" s="37">
        <f t="shared" si="351"/>
        <v>314.75396825396825</v>
      </c>
      <c r="P1910" s="38">
        <f t="shared" si="352"/>
        <v>0.54644786155202829</v>
      </c>
      <c r="Q1910" s="77"/>
      <c r="R1910" s="40"/>
      <c r="S1910" s="81"/>
      <c r="T1910" s="367"/>
      <c r="U1910" s="367"/>
      <c r="V1910" s="367"/>
      <c r="W1910" s="36"/>
      <c r="X1910" s="37"/>
      <c r="Y1910" s="38"/>
      <c r="Z1910" s="645"/>
      <c r="AA1910" s="671">
        <f>P1910+Y1910</f>
        <v>0.54644786155202829</v>
      </c>
      <c r="AB1910" s="671">
        <f t="shared" si="344"/>
        <v>120.64486882716045</v>
      </c>
    </row>
    <row r="1911" spans="1:28" ht="13.15" customHeight="1" x14ac:dyDescent="0.2">
      <c r="A1911" s="265"/>
      <c r="B1911" s="405"/>
      <c r="C1911" s="455"/>
      <c r="D1911" s="289"/>
      <c r="E1911" s="290"/>
      <c r="F1911" s="208"/>
      <c r="G1911" s="24"/>
      <c r="H1911" s="241">
        <v>301</v>
      </c>
      <c r="I1911" s="22" t="s">
        <v>204</v>
      </c>
      <c r="J1911" s="34">
        <v>400</v>
      </c>
      <c r="K1911" s="371">
        <v>45.15</v>
      </c>
      <c r="L1911" s="371">
        <v>10.476190476190476</v>
      </c>
      <c r="M1911" s="371">
        <v>14.700000000000001</v>
      </c>
      <c r="N1911" s="21"/>
      <c r="O1911" s="25">
        <f t="shared" si="351"/>
        <v>23.442063492063493</v>
      </c>
      <c r="P1911" s="26">
        <f t="shared" si="352"/>
        <v>4.0698026895943561E-2</v>
      </c>
      <c r="Q1911" s="26"/>
      <c r="R1911" s="28"/>
      <c r="S1911" s="30"/>
      <c r="T1911" s="371"/>
      <c r="U1911" s="371"/>
      <c r="V1911" s="371"/>
      <c r="W1911" s="21"/>
      <c r="X1911" s="25"/>
      <c r="Y1911" s="26"/>
      <c r="Z1911" s="428"/>
      <c r="AA1911" s="672"/>
      <c r="AB1911" s="672"/>
    </row>
    <row r="1912" spans="1:28" ht="13.15" customHeight="1" x14ac:dyDescent="0.2">
      <c r="A1912" s="265"/>
      <c r="B1912" s="405"/>
      <c r="C1912" s="455"/>
      <c r="D1912" s="289"/>
      <c r="E1912" s="290"/>
      <c r="F1912" s="208"/>
      <c r="G1912" s="24"/>
      <c r="H1912" s="241">
        <v>301</v>
      </c>
      <c r="I1912" s="22" t="s">
        <v>3603</v>
      </c>
      <c r="J1912" s="34">
        <v>400</v>
      </c>
      <c r="K1912" s="371">
        <v>0</v>
      </c>
      <c r="L1912" s="371">
        <v>0</v>
      </c>
      <c r="M1912" s="371">
        <v>0</v>
      </c>
      <c r="N1912" s="21"/>
      <c r="O1912" s="25">
        <f t="shared" si="351"/>
        <v>0</v>
      </c>
      <c r="P1912" s="26">
        <f t="shared" si="352"/>
        <v>0</v>
      </c>
      <c r="Q1912" s="26"/>
      <c r="R1912" s="28"/>
      <c r="S1912" s="30"/>
      <c r="T1912" s="371"/>
      <c r="U1912" s="371"/>
      <c r="V1912" s="371"/>
      <c r="W1912" s="21"/>
      <c r="X1912" s="25"/>
      <c r="Y1912" s="26"/>
      <c r="Z1912" s="428"/>
      <c r="AA1912" s="672"/>
      <c r="AB1912" s="672"/>
    </row>
    <row r="1913" spans="1:28" ht="13.15" customHeight="1" x14ac:dyDescent="0.2">
      <c r="A1913" s="265"/>
      <c r="B1913" s="405"/>
      <c r="C1913" s="455"/>
      <c r="D1913" s="289"/>
      <c r="E1913" s="290"/>
      <c r="F1913" s="208"/>
      <c r="G1913" s="24"/>
      <c r="H1913" s="241">
        <v>301</v>
      </c>
      <c r="I1913" s="22" t="s">
        <v>4016</v>
      </c>
      <c r="J1913" s="34">
        <v>400</v>
      </c>
      <c r="K1913" s="371">
        <v>6.3000000000000007</v>
      </c>
      <c r="L1913" s="371">
        <v>0.95238095238095233</v>
      </c>
      <c r="M1913" s="371">
        <v>3.1500000000000004</v>
      </c>
      <c r="N1913" s="21"/>
      <c r="O1913" s="25">
        <f t="shared" si="351"/>
        <v>3.467460317460318</v>
      </c>
      <c r="P1913" s="26">
        <f t="shared" si="352"/>
        <v>6.0198963844797183E-3</v>
      </c>
      <c r="Q1913" s="26"/>
      <c r="R1913" s="28"/>
      <c r="S1913" s="30"/>
      <c r="T1913" s="371"/>
      <c r="U1913" s="371"/>
      <c r="V1913" s="371"/>
      <c r="W1913" s="21"/>
      <c r="X1913" s="25"/>
      <c r="Y1913" s="26"/>
      <c r="Z1913" s="428"/>
      <c r="AA1913" s="672"/>
      <c r="AB1913" s="672"/>
    </row>
    <row r="1914" spans="1:28" ht="13.15" customHeight="1" x14ac:dyDescent="0.2">
      <c r="A1914" s="265"/>
      <c r="B1914" s="405"/>
      <c r="C1914" s="455"/>
      <c r="D1914" s="289"/>
      <c r="E1914" s="290"/>
      <c r="F1914" s="208"/>
      <c r="G1914" s="24"/>
      <c r="H1914" s="241">
        <v>301</v>
      </c>
      <c r="I1914" s="22" t="s">
        <v>144</v>
      </c>
      <c r="J1914" s="34">
        <v>400</v>
      </c>
      <c r="K1914" s="371">
        <v>35.700000000000003</v>
      </c>
      <c r="L1914" s="371">
        <v>57.142857142857139</v>
      </c>
      <c r="M1914" s="371">
        <v>11.55</v>
      </c>
      <c r="N1914" s="21"/>
      <c r="O1914" s="25">
        <f t="shared" si="351"/>
        <v>34.797619047619044</v>
      </c>
      <c r="P1914" s="26">
        <f t="shared" si="352"/>
        <v>6.0412533068783067E-2</v>
      </c>
      <c r="Q1914" s="26"/>
      <c r="R1914" s="28"/>
      <c r="S1914" s="30"/>
      <c r="T1914" s="371"/>
      <c r="U1914" s="371"/>
      <c r="V1914" s="371"/>
      <c r="W1914" s="21"/>
      <c r="X1914" s="25"/>
      <c r="Y1914" s="26"/>
      <c r="Z1914" s="428"/>
      <c r="AA1914" s="672"/>
      <c r="AB1914" s="672"/>
    </row>
    <row r="1915" spans="1:28" ht="13.15" customHeight="1" x14ac:dyDescent="0.2">
      <c r="A1915" s="265"/>
      <c r="B1915" s="405"/>
      <c r="C1915" s="455"/>
      <c r="D1915" s="289"/>
      <c r="E1915" s="290"/>
      <c r="F1915" s="208"/>
      <c r="G1915" s="24"/>
      <c r="H1915" s="241">
        <v>301</v>
      </c>
      <c r="I1915" s="22" t="s">
        <v>3183</v>
      </c>
      <c r="J1915" s="34">
        <v>400</v>
      </c>
      <c r="K1915" s="371">
        <v>26.25</v>
      </c>
      <c r="L1915" s="371">
        <v>22.857142857142858</v>
      </c>
      <c r="M1915" s="371">
        <v>21</v>
      </c>
      <c r="N1915" s="21"/>
      <c r="O1915" s="25">
        <f t="shared" si="351"/>
        <v>23.36904761904762</v>
      </c>
      <c r="P1915" s="26">
        <f t="shared" si="352"/>
        <v>4.0571263227513234E-2</v>
      </c>
      <c r="Q1915" s="26"/>
      <c r="R1915" s="28"/>
      <c r="S1915" s="30"/>
      <c r="T1915" s="371"/>
      <c r="U1915" s="371"/>
      <c r="V1915" s="371"/>
      <c r="W1915" s="21"/>
      <c r="X1915" s="25"/>
      <c r="Y1915" s="26"/>
      <c r="Z1915" s="428"/>
      <c r="AA1915" s="672"/>
      <c r="AB1915" s="672"/>
    </row>
    <row r="1916" spans="1:28" ht="13.15" customHeight="1" x14ac:dyDescent="0.2">
      <c r="A1916" s="265"/>
      <c r="B1916" s="405"/>
      <c r="C1916" s="455"/>
      <c r="D1916" s="289"/>
      <c r="E1916" s="290"/>
      <c r="F1916" s="208"/>
      <c r="G1916" s="24"/>
      <c r="H1916" s="241">
        <v>301</v>
      </c>
      <c r="I1916" s="22" t="s">
        <v>4018</v>
      </c>
      <c r="J1916" s="34">
        <v>400</v>
      </c>
      <c r="K1916" s="371">
        <v>8.4</v>
      </c>
      <c r="L1916" s="371">
        <v>15.238095238095237</v>
      </c>
      <c r="M1916" s="371">
        <v>4.2</v>
      </c>
      <c r="N1916" s="21"/>
      <c r="O1916" s="25">
        <f t="shared" ref="O1916" si="353">(K1916+L1916+M1916)/3</f>
        <v>9.2793650793650801</v>
      </c>
      <c r="P1916" s="26">
        <f t="shared" ref="P1916" si="354">O1916/J1916/1.44</f>
        <v>1.6110008818342153E-2</v>
      </c>
      <c r="Q1916" s="26"/>
      <c r="R1916" s="28"/>
      <c r="S1916" s="30"/>
      <c r="T1916" s="371"/>
      <c r="U1916" s="371"/>
      <c r="V1916" s="371"/>
      <c r="W1916" s="21"/>
      <c r="X1916" s="25"/>
      <c r="Y1916" s="26"/>
      <c r="Z1916" s="428"/>
      <c r="AA1916" s="672"/>
      <c r="AB1916" s="672"/>
    </row>
    <row r="1917" spans="1:28" ht="13.15" customHeight="1" x14ac:dyDescent="0.2">
      <c r="A1917" s="265"/>
      <c r="B1917" s="405"/>
      <c r="C1917" s="455"/>
      <c r="D1917" s="289"/>
      <c r="E1917" s="290"/>
      <c r="F1917" s="208"/>
      <c r="G1917" s="24"/>
      <c r="H1917" s="241">
        <v>301</v>
      </c>
      <c r="I1917" s="22" t="s">
        <v>4019</v>
      </c>
      <c r="J1917" s="34">
        <v>400</v>
      </c>
      <c r="K1917" s="371">
        <v>0</v>
      </c>
      <c r="L1917" s="371">
        <v>0</v>
      </c>
      <c r="M1917" s="371">
        <v>0</v>
      </c>
      <c r="N1917" s="21"/>
      <c r="O1917" s="25">
        <f t="shared" ref="O1917" si="355">(K1917+L1917+M1917)/3</f>
        <v>0</v>
      </c>
      <c r="P1917" s="26">
        <f t="shared" ref="P1917" si="356">O1917/J1917/1.44</f>
        <v>0</v>
      </c>
      <c r="Q1917" s="26"/>
      <c r="R1917" s="28"/>
      <c r="S1917" s="30"/>
      <c r="T1917" s="371"/>
      <c r="U1917" s="371"/>
      <c r="V1917" s="371"/>
      <c r="W1917" s="21"/>
      <c r="X1917" s="25"/>
      <c r="Y1917" s="26"/>
      <c r="Z1917" s="428"/>
      <c r="AA1917" s="672"/>
      <c r="AB1917" s="672"/>
    </row>
    <row r="1918" spans="1:28" ht="13.15" customHeight="1" x14ac:dyDescent="0.2">
      <c r="A1918" s="265"/>
      <c r="B1918" s="405"/>
      <c r="C1918" s="455"/>
      <c r="D1918" s="289"/>
      <c r="E1918" s="290"/>
      <c r="F1918" s="208"/>
      <c r="G1918" s="24"/>
      <c r="H1918" s="241">
        <v>301</v>
      </c>
      <c r="I1918" s="22" t="s">
        <v>4017</v>
      </c>
      <c r="J1918" s="34">
        <v>400</v>
      </c>
      <c r="K1918" s="371">
        <v>44.1</v>
      </c>
      <c r="L1918" s="371">
        <v>61.904761904761905</v>
      </c>
      <c r="M1918" s="371">
        <v>79.8</v>
      </c>
      <c r="N1918" s="21"/>
      <c r="O1918" s="25">
        <f t="shared" si="351"/>
        <v>61.934920634920637</v>
      </c>
      <c r="P1918" s="26">
        <f t="shared" si="352"/>
        <v>0.10752590388007055</v>
      </c>
      <c r="Q1918" s="26"/>
      <c r="R1918" s="28"/>
      <c r="S1918" s="30"/>
      <c r="T1918" s="371"/>
      <c r="U1918" s="371"/>
      <c r="V1918" s="371"/>
      <c r="W1918" s="21"/>
      <c r="X1918" s="25"/>
      <c r="Y1918" s="26"/>
      <c r="Z1918" s="428"/>
      <c r="AA1918" s="672"/>
      <c r="AB1918" s="672"/>
    </row>
    <row r="1919" spans="1:28" ht="13.9" customHeight="1" thickBot="1" x14ac:dyDescent="0.25">
      <c r="A1919" s="267"/>
      <c r="B1919" s="406"/>
      <c r="C1919" s="456"/>
      <c r="D1919" s="282"/>
      <c r="E1919" s="312"/>
      <c r="F1919" s="210"/>
      <c r="G1919" s="121"/>
      <c r="H1919" s="244">
        <v>301</v>
      </c>
      <c r="I1919" s="128" t="s">
        <v>4015</v>
      </c>
      <c r="J1919" s="121">
        <v>400</v>
      </c>
      <c r="K1919" s="548">
        <v>32.550000000000004</v>
      </c>
      <c r="L1919" s="548">
        <v>36.19047619047619</v>
      </c>
      <c r="M1919" s="548">
        <v>68.25</v>
      </c>
      <c r="N1919" s="123"/>
      <c r="O1919" s="124">
        <f t="shared" si="351"/>
        <v>45.663492063492065</v>
      </c>
      <c r="P1919" s="125">
        <f t="shared" si="352"/>
        <v>7.9276895943562617E-2</v>
      </c>
      <c r="Q1919" s="125"/>
      <c r="R1919" s="126"/>
      <c r="S1919" s="127"/>
      <c r="T1919" s="548"/>
      <c r="U1919" s="548"/>
      <c r="V1919" s="548"/>
      <c r="W1919" s="123"/>
      <c r="X1919" s="124"/>
      <c r="Y1919" s="125"/>
      <c r="Z1919" s="634"/>
      <c r="AA1919" s="674"/>
      <c r="AB1919" s="674"/>
    </row>
    <row r="1920" spans="1:28" ht="13.9" customHeight="1" x14ac:dyDescent="0.2">
      <c r="A1920" s="260">
        <v>43057</v>
      </c>
      <c r="B1920" s="403">
        <v>0.78125</v>
      </c>
      <c r="C1920" s="454">
        <v>-2</v>
      </c>
      <c r="D1920" s="263">
        <f>(MAX(K1920:M1920))/J1920/1.44</f>
        <v>0.16203703703703703</v>
      </c>
      <c r="E1920" s="264">
        <f>(MAX(T1920:V1920))/S1920/1.44</f>
        <v>0.27399848828420259</v>
      </c>
      <c r="F1920" s="193" t="s">
        <v>1909</v>
      </c>
      <c r="G1920" s="113" t="s">
        <v>3136</v>
      </c>
      <c r="H1920" s="243">
        <v>302</v>
      </c>
      <c r="I1920" s="113" t="s">
        <v>3207</v>
      </c>
      <c r="J1920" s="115">
        <v>630</v>
      </c>
      <c r="K1920" s="565">
        <v>147</v>
      </c>
      <c r="L1920" s="565">
        <v>104.76190476190476</v>
      </c>
      <c r="M1920" s="565">
        <v>115.5</v>
      </c>
      <c r="N1920" s="116" t="s">
        <v>4495</v>
      </c>
      <c r="O1920" s="167">
        <f t="shared" si="351"/>
        <v>122.42063492063492</v>
      </c>
      <c r="P1920" s="168">
        <f t="shared" si="352"/>
        <v>0.13494338064443887</v>
      </c>
      <c r="Q1920" s="118"/>
      <c r="R1920" s="120" t="s">
        <v>686</v>
      </c>
      <c r="S1920" s="116">
        <v>630</v>
      </c>
      <c r="T1920" s="565">
        <v>248.57142857142856</v>
      </c>
      <c r="U1920" s="565">
        <v>176.4</v>
      </c>
      <c r="V1920" s="565">
        <v>226.8</v>
      </c>
      <c r="W1920" s="116" t="s">
        <v>3978</v>
      </c>
      <c r="X1920" s="117">
        <f t="shared" si="349"/>
        <v>217.25714285714284</v>
      </c>
      <c r="Y1920" s="118">
        <f t="shared" si="350"/>
        <v>0.23948097757621564</v>
      </c>
      <c r="Z1920" s="636"/>
      <c r="AA1920" s="672">
        <f>P1920+Y1920</f>
        <v>0.37442435822065451</v>
      </c>
      <c r="AB1920" s="672">
        <f t="shared" si="344"/>
        <v>524.16983024691353</v>
      </c>
    </row>
    <row r="1921" spans="1:28" ht="13.9" customHeight="1" x14ac:dyDescent="0.2">
      <c r="A1921" s="265"/>
      <c r="B1921" s="405"/>
      <c r="C1921" s="448"/>
      <c r="D1921" s="277"/>
      <c r="E1921" s="278"/>
      <c r="F1921" s="182"/>
      <c r="G1921" s="24"/>
      <c r="H1921" s="241">
        <v>302</v>
      </c>
      <c r="I1921" s="22" t="s">
        <v>3719</v>
      </c>
      <c r="J1921" s="34">
        <v>630</v>
      </c>
      <c r="K1921" s="371">
        <v>102.9</v>
      </c>
      <c r="L1921" s="371">
        <v>50.476190476190474</v>
      </c>
      <c r="M1921" s="371">
        <v>49.35</v>
      </c>
      <c r="N1921" s="21"/>
      <c r="O1921" s="25">
        <f t="shared" si="351"/>
        <v>67.575396825396822</v>
      </c>
      <c r="P1921" s="26">
        <f t="shared" si="352"/>
        <v>7.4487871280199319E-2</v>
      </c>
      <c r="Q1921" s="26"/>
      <c r="R1921" s="28" t="s">
        <v>2578</v>
      </c>
      <c r="S1921" s="36">
        <v>630</v>
      </c>
      <c r="T1921" s="371">
        <v>14.285714285714285</v>
      </c>
      <c r="U1921" s="371">
        <v>28.35</v>
      </c>
      <c r="V1921" s="371">
        <v>8.4</v>
      </c>
      <c r="W1921" s="21"/>
      <c r="X1921" s="25">
        <f t="shared" si="349"/>
        <v>17.011904761904763</v>
      </c>
      <c r="Y1921" s="26">
        <f t="shared" si="350"/>
        <v>1.875209960527421E-2</v>
      </c>
      <c r="Z1921" s="428"/>
      <c r="AA1921" s="673"/>
      <c r="AB1921" s="672"/>
    </row>
    <row r="1922" spans="1:28" ht="13.9" customHeight="1" x14ac:dyDescent="0.2">
      <c r="A1922" s="265"/>
      <c r="B1922" s="405"/>
      <c r="C1922" s="448"/>
      <c r="D1922" s="277"/>
      <c r="E1922" s="278"/>
      <c r="F1922" s="182"/>
      <c r="G1922" s="24"/>
      <c r="H1922" s="241">
        <v>302</v>
      </c>
      <c r="I1922" s="22" t="s">
        <v>3718</v>
      </c>
      <c r="J1922" s="34">
        <v>630</v>
      </c>
      <c r="K1922" s="371">
        <v>18.900000000000002</v>
      </c>
      <c r="L1922" s="371">
        <v>14.285714285714285</v>
      </c>
      <c r="M1922" s="371">
        <v>13.65</v>
      </c>
      <c r="N1922" s="21"/>
      <c r="O1922" s="25">
        <f t="shared" si="351"/>
        <v>15.611904761904761</v>
      </c>
      <c r="P1922" s="26">
        <f t="shared" si="352"/>
        <v>1.7208889728730997E-2</v>
      </c>
      <c r="Q1922" s="26"/>
      <c r="R1922" s="28" t="s">
        <v>2576</v>
      </c>
      <c r="S1922" s="36">
        <v>630</v>
      </c>
      <c r="T1922" s="371">
        <v>0</v>
      </c>
      <c r="U1922" s="371">
        <v>0</v>
      </c>
      <c r="V1922" s="371">
        <v>0</v>
      </c>
      <c r="W1922" s="21"/>
      <c r="X1922" s="25">
        <f t="shared" si="349"/>
        <v>0</v>
      </c>
      <c r="Y1922" s="26">
        <f t="shared" si="350"/>
        <v>0</v>
      </c>
      <c r="Z1922" s="428"/>
      <c r="AA1922" s="673"/>
      <c r="AB1922" s="672"/>
    </row>
    <row r="1923" spans="1:28" ht="13.9" customHeight="1" x14ac:dyDescent="0.2">
      <c r="A1923" s="265"/>
      <c r="B1923" s="405"/>
      <c r="C1923" s="448"/>
      <c r="D1923" s="277"/>
      <c r="E1923" s="278"/>
      <c r="F1923" s="182"/>
      <c r="G1923" s="24"/>
      <c r="H1923" s="241">
        <v>302</v>
      </c>
      <c r="I1923" s="22" t="s">
        <v>3720</v>
      </c>
      <c r="J1923" s="34">
        <v>630</v>
      </c>
      <c r="K1923" s="371">
        <v>36.75</v>
      </c>
      <c r="L1923" s="371">
        <v>22.857142857142858</v>
      </c>
      <c r="M1923" s="371">
        <v>19.95</v>
      </c>
      <c r="N1923" s="21"/>
      <c r="O1923" s="25">
        <f t="shared" si="351"/>
        <v>26.519047619047623</v>
      </c>
      <c r="P1923" s="26">
        <f t="shared" si="352"/>
        <v>2.9231754430167133E-2</v>
      </c>
      <c r="Q1923" s="26"/>
      <c r="R1923" s="28" t="s">
        <v>2579</v>
      </c>
      <c r="S1923" s="36">
        <v>630</v>
      </c>
      <c r="T1923" s="371">
        <v>47.61904761904762</v>
      </c>
      <c r="U1923" s="371">
        <v>25.200000000000003</v>
      </c>
      <c r="V1923" s="371">
        <v>31.5</v>
      </c>
      <c r="W1923" s="21"/>
      <c r="X1923" s="25">
        <f t="shared" si="349"/>
        <v>34.773015873015872</v>
      </c>
      <c r="Y1923" s="26">
        <f t="shared" si="350"/>
        <v>3.8330043951737072E-2</v>
      </c>
      <c r="Z1923" s="428"/>
      <c r="AA1923" s="673"/>
      <c r="AB1923" s="672"/>
    </row>
    <row r="1924" spans="1:28" ht="13.9" customHeight="1" x14ac:dyDescent="0.2">
      <c r="A1924" s="265"/>
      <c r="B1924" s="405"/>
      <c r="C1924" s="448"/>
      <c r="D1924" s="277"/>
      <c r="E1924" s="278"/>
      <c r="F1924" s="182"/>
      <c r="G1924" s="24"/>
      <c r="H1924" s="241">
        <v>302</v>
      </c>
      <c r="I1924" s="22" t="s">
        <v>2577</v>
      </c>
      <c r="J1924" s="34">
        <v>630</v>
      </c>
      <c r="K1924" s="371">
        <v>10.5</v>
      </c>
      <c r="L1924" s="371">
        <v>11.428571428571429</v>
      </c>
      <c r="M1924" s="371">
        <v>15.75</v>
      </c>
      <c r="N1924" s="21"/>
      <c r="O1924" s="25">
        <f t="shared" si="351"/>
        <v>12.55952380952381</v>
      </c>
      <c r="P1924" s="26">
        <f t="shared" si="352"/>
        <v>1.384427227681196E-2</v>
      </c>
      <c r="Q1924" s="26"/>
      <c r="R1924" s="28" t="s">
        <v>2580</v>
      </c>
      <c r="S1924" s="36">
        <v>630</v>
      </c>
      <c r="T1924" s="371">
        <v>0</v>
      </c>
      <c r="U1924" s="371">
        <v>0</v>
      </c>
      <c r="V1924" s="371">
        <v>0</v>
      </c>
      <c r="W1924" s="21"/>
      <c r="X1924" s="25">
        <f t="shared" si="349"/>
        <v>0</v>
      </c>
      <c r="Y1924" s="26">
        <f t="shared" si="350"/>
        <v>0</v>
      </c>
      <c r="Z1924" s="428"/>
      <c r="AA1924" s="673"/>
      <c r="AB1924" s="672"/>
    </row>
    <row r="1925" spans="1:28" ht="13.9" customHeight="1" x14ac:dyDescent="0.2">
      <c r="A1925" s="265"/>
      <c r="B1925" s="405"/>
      <c r="C1925" s="448"/>
      <c r="D1925" s="277"/>
      <c r="E1925" s="278"/>
      <c r="F1925" s="182"/>
      <c r="G1925" s="24"/>
      <c r="H1925" s="241">
        <v>302</v>
      </c>
      <c r="I1925" s="22"/>
      <c r="J1925" s="34"/>
      <c r="K1925" s="371"/>
      <c r="L1925" s="371"/>
      <c r="M1925" s="371"/>
      <c r="N1925" s="21"/>
      <c r="O1925" s="25"/>
      <c r="P1925" s="26"/>
      <c r="Q1925" s="26"/>
      <c r="R1925" s="28" t="s">
        <v>84</v>
      </c>
      <c r="S1925" s="36">
        <v>630</v>
      </c>
      <c r="T1925" s="371">
        <v>0</v>
      </c>
      <c r="U1925" s="371">
        <v>0</v>
      </c>
      <c r="V1925" s="371">
        <v>0</v>
      </c>
      <c r="W1925" s="21"/>
      <c r="X1925" s="25">
        <f t="shared" si="349"/>
        <v>0</v>
      </c>
      <c r="Y1925" s="26">
        <f t="shared" si="350"/>
        <v>0</v>
      </c>
      <c r="Z1925" s="428"/>
      <c r="AA1925" s="673"/>
      <c r="AB1925" s="672"/>
    </row>
    <row r="1926" spans="1:28" ht="13.9" customHeight="1" x14ac:dyDescent="0.2">
      <c r="A1926" s="265"/>
      <c r="B1926" s="405"/>
      <c r="C1926" s="448"/>
      <c r="D1926" s="277"/>
      <c r="E1926" s="278"/>
      <c r="F1926" s="182"/>
      <c r="G1926" s="24"/>
      <c r="H1926" s="241">
        <v>302</v>
      </c>
      <c r="I1926" s="22"/>
      <c r="J1926" s="34"/>
      <c r="K1926" s="371"/>
      <c r="L1926" s="371"/>
      <c r="M1926" s="371"/>
      <c r="N1926" s="21"/>
      <c r="O1926" s="25"/>
      <c r="P1926" s="26"/>
      <c r="Q1926" s="26"/>
      <c r="R1926" s="28" t="s">
        <v>2581</v>
      </c>
      <c r="S1926" s="36">
        <v>630</v>
      </c>
      <c r="T1926" s="371">
        <v>23.80952380952381</v>
      </c>
      <c r="U1926" s="371">
        <v>29.400000000000002</v>
      </c>
      <c r="V1926" s="371">
        <v>68.25</v>
      </c>
      <c r="W1926" s="21"/>
      <c r="X1926" s="25">
        <f t="shared" si="349"/>
        <v>40.486507936507941</v>
      </c>
      <c r="Y1926" s="26">
        <f t="shared" si="350"/>
        <v>4.4627984938831508E-2</v>
      </c>
      <c r="Z1926" s="428"/>
      <c r="AA1926" s="673"/>
      <c r="AB1926" s="672"/>
    </row>
    <row r="1927" spans="1:28" ht="13.9" customHeight="1" x14ac:dyDescent="0.2">
      <c r="A1927" s="265"/>
      <c r="B1927" s="405"/>
      <c r="C1927" s="448"/>
      <c r="D1927" s="277"/>
      <c r="E1927" s="278"/>
      <c r="F1927" s="182"/>
      <c r="G1927" s="24"/>
      <c r="H1927" s="241">
        <v>302</v>
      </c>
      <c r="I1927" s="22"/>
      <c r="J1927" s="34"/>
      <c r="K1927" s="371"/>
      <c r="L1927" s="371"/>
      <c r="M1927" s="371"/>
      <c r="N1927" s="21"/>
      <c r="O1927" s="25"/>
      <c r="P1927" s="26"/>
      <c r="Q1927" s="26"/>
      <c r="R1927" s="28" t="s">
        <v>2816</v>
      </c>
      <c r="S1927" s="36">
        <v>630</v>
      </c>
      <c r="T1927" s="371">
        <v>0</v>
      </c>
      <c r="U1927" s="371">
        <v>0</v>
      </c>
      <c r="V1927" s="371">
        <v>0</v>
      </c>
      <c r="W1927" s="21"/>
      <c r="X1927" s="25">
        <f t="shared" si="349"/>
        <v>0</v>
      </c>
      <c r="Y1927" s="26">
        <f t="shared" si="350"/>
        <v>0</v>
      </c>
      <c r="Z1927" s="428"/>
      <c r="AA1927" s="673"/>
      <c r="AB1927" s="672"/>
    </row>
    <row r="1928" spans="1:28" ht="13.9" customHeight="1" thickBot="1" x14ac:dyDescent="0.25">
      <c r="A1928" s="267"/>
      <c r="B1928" s="406"/>
      <c r="C1928" s="449"/>
      <c r="D1928" s="268"/>
      <c r="E1928" s="269"/>
      <c r="F1928" s="190"/>
      <c r="G1928" s="70"/>
      <c r="H1928" s="242">
        <v>302</v>
      </c>
      <c r="I1928" s="76"/>
      <c r="J1928" s="70"/>
      <c r="K1928" s="559"/>
      <c r="L1928" s="559"/>
      <c r="M1928" s="559"/>
      <c r="N1928" s="72"/>
      <c r="O1928" s="86"/>
      <c r="P1928" s="87"/>
      <c r="Q1928" s="74"/>
      <c r="R1928" s="75" t="s">
        <v>2582</v>
      </c>
      <c r="S1928" s="72">
        <v>630</v>
      </c>
      <c r="T1928" s="559">
        <v>0</v>
      </c>
      <c r="U1928" s="559">
        <v>0</v>
      </c>
      <c r="V1928" s="559">
        <v>0</v>
      </c>
      <c r="W1928" s="72"/>
      <c r="X1928" s="73">
        <f t="shared" si="349"/>
        <v>0</v>
      </c>
      <c r="Y1928" s="74">
        <f t="shared" si="350"/>
        <v>0</v>
      </c>
      <c r="Z1928" s="646"/>
      <c r="AA1928" s="673"/>
      <c r="AB1928" s="672"/>
    </row>
    <row r="1929" spans="1:28" s="7" customFormat="1" ht="13.9" customHeight="1" x14ac:dyDescent="0.2">
      <c r="A1929" s="260">
        <v>43033</v>
      </c>
      <c r="B1929" s="403">
        <v>0.79166666666666663</v>
      </c>
      <c r="C1929" s="454">
        <v>0</v>
      </c>
      <c r="D1929" s="263">
        <f>(MAX(K1929:M1929))/J1929/1.44</f>
        <v>0.12250000000000001</v>
      </c>
      <c r="E1929" s="264">
        <f>(MAX(T1929:V1929))/S1929/1.44</f>
        <v>0.16333333333333336</v>
      </c>
      <c r="F1929" s="181" t="s">
        <v>1909</v>
      </c>
      <c r="G1929" s="69" t="s">
        <v>3126</v>
      </c>
      <c r="H1929" s="240">
        <v>303</v>
      </c>
      <c r="I1929" s="35" t="s">
        <v>685</v>
      </c>
      <c r="J1929" s="34">
        <v>250</v>
      </c>
      <c r="K1929" s="367">
        <v>44.1</v>
      </c>
      <c r="L1929" s="367">
        <v>26.666666666666664</v>
      </c>
      <c r="M1929" s="367">
        <v>26.25</v>
      </c>
      <c r="N1929" s="36" t="s">
        <v>3891</v>
      </c>
      <c r="O1929" s="37">
        <f t="shared" si="351"/>
        <v>32.338888888888889</v>
      </c>
      <c r="P1929" s="38">
        <f t="shared" si="352"/>
        <v>8.9830246913580256E-2</v>
      </c>
      <c r="Q1929" s="39" t="s">
        <v>1782</v>
      </c>
      <c r="R1929" s="40" t="s">
        <v>686</v>
      </c>
      <c r="S1929" s="34">
        <v>250</v>
      </c>
      <c r="T1929" s="367">
        <v>35.238095238095234</v>
      </c>
      <c r="U1929" s="367">
        <v>58.800000000000004</v>
      </c>
      <c r="V1929" s="367">
        <v>23.1</v>
      </c>
      <c r="W1929" s="36" t="s">
        <v>3892</v>
      </c>
      <c r="X1929" s="37">
        <f t="shared" ref="X1929:X1942" si="357">(T1929+U1929+V1929)/3</f>
        <v>39.046031746031751</v>
      </c>
      <c r="Y1929" s="38">
        <f t="shared" ref="Y1929:Y1942" si="358">X1929/S1929/1.44</f>
        <v>0.10846119929453264</v>
      </c>
      <c r="Z1929" s="645"/>
      <c r="AA1929" s="671">
        <f>P1929+Y1929</f>
        <v>0.1982914462081129</v>
      </c>
      <c r="AB1929" s="671">
        <f t="shared" si="344"/>
        <v>266.56809413580243</v>
      </c>
    </row>
    <row r="1930" spans="1:28" ht="13.15" customHeight="1" x14ac:dyDescent="0.2">
      <c r="A1930" s="265"/>
      <c r="B1930" s="405"/>
      <c r="C1930" s="448"/>
      <c r="D1930" s="266"/>
      <c r="E1930" s="266"/>
      <c r="F1930" s="197"/>
      <c r="G1930" s="31"/>
      <c r="H1930" s="241">
        <v>303</v>
      </c>
      <c r="I1930" s="23" t="s">
        <v>1902</v>
      </c>
      <c r="J1930" s="24">
        <v>250</v>
      </c>
      <c r="K1930" s="371">
        <v>34.65</v>
      </c>
      <c r="L1930" s="371">
        <v>22.857142857142858</v>
      </c>
      <c r="M1930" s="371">
        <v>24.150000000000002</v>
      </c>
      <c r="N1930" s="21"/>
      <c r="O1930" s="25">
        <f t="shared" si="351"/>
        <v>27.219047619047618</v>
      </c>
      <c r="P1930" s="26">
        <f t="shared" si="352"/>
        <v>7.5608465608465611E-2</v>
      </c>
      <c r="Q1930" s="26"/>
      <c r="R1930" s="28" t="s">
        <v>1901</v>
      </c>
      <c r="S1930" s="24">
        <v>250</v>
      </c>
      <c r="T1930" s="371">
        <v>0</v>
      </c>
      <c r="U1930" s="371">
        <v>6.3000000000000007</v>
      </c>
      <c r="V1930" s="371">
        <v>2.1</v>
      </c>
      <c r="W1930" s="21"/>
      <c r="X1930" s="25">
        <f t="shared" si="357"/>
        <v>2.8000000000000003</v>
      </c>
      <c r="Y1930" s="26">
        <f t="shared" si="358"/>
        <v>7.7777777777777793E-3</v>
      </c>
      <c r="Z1930" s="428"/>
      <c r="AA1930" s="673"/>
      <c r="AB1930" s="672"/>
    </row>
    <row r="1931" spans="1:28" ht="13.15" customHeight="1" x14ac:dyDescent="0.2">
      <c r="A1931" s="265"/>
      <c r="B1931" s="405"/>
      <c r="C1931" s="448"/>
      <c r="D1931" s="266"/>
      <c r="E1931" s="266"/>
      <c r="F1931" s="182"/>
      <c r="G1931" s="24"/>
      <c r="H1931" s="241">
        <v>303</v>
      </c>
      <c r="I1931" s="22" t="s">
        <v>1903</v>
      </c>
      <c r="J1931" s="24">
        <v>250</v>
      </c>
      <c r="K1931" s="371">
        <v>0</v>
      </c>
      <c r="L1931" s="371">
        <v>0</v>
      </c>
      <c r="M1931" s="371">
        <v>0</v>
      </c>
      <c r="N1931" s="21"/>
      <c r="O1931" s="25">
        <f t="shared" si="351"/>
        <v>0</v>
      </c>
      <c r="P1931" s="26">
        <f t="shared" si="352"/>
        <v>0</v>
      </c>
      <c r="Q1931" s="26"/>
      <c r="R1931" s="28" t="s">
        <v>1904</v>
      </c>
      <c r="S1931" s="24">
        <v>250</v>
      </c>
      <c r="T1931" s="371">
        <v>30.476190476190474</v>
      </c>
      <c r="U1931" s="371">
        <v>31.5</v>
      </c>
      <c r="V1931" s="371">
        <v>23.1</v>
      </c>
      <c r="W1931" s="21"/>
      <c r="X1931" s="25">
        <f t="shared" si="357"/>
        <v>28.358730158730157</v>
      </c>
      <c r="Y1931" s="26">
        <f t="shared" si="358"/>
        <v>7.8774250440917098E-2</v>
      </c>
      <c r="Z1931" s="428"/>
      <c r="AA1931" s="673"/>
      <c r="AB1931" s="672"/>
    </row>
    <row r="1932" spans="1:28" ht="13.15" customHeight="1" x14ac:dyDescent="0.2">
      <c r="A1932" s="265"/>
      <c r="B1932" s="405"/>
      <c r="C1932" s="448"/>
      <c r="D1932" s="266"/>
      <c r="E1932" s="266"/>
      <c r="F1932" s="182"/>
      <c r="G1932" s="24"/>
      <c r="H1932" s="241">
        <v>303</v>
      </c>
      <c r="I1932" s="22" t="s">
        <v>3307</v>
      </c>
      <c r="J1932" s="24">
        <v>250</v>
      </c>
      <c r="K1932" s="371">
        <v>0</v>
      </c>
      <c r="L1932" s="371">
        <v>0</v>
      </c>
      <c r="M1932" s="371">
        <v>0</v>
      </c>
      <c r="N1932" s="21"/>
      <c r="O1932" s="25">
        <f t="shared" si="351"/>
        <v>0</v>
      </c>
      <c r="P1932" s="26">
        <f t="shared" si="352"/>
        <v>0</v>
      </c>
      <c r="Q1932" s="26"/>
      <c r="R1932" s="28" t="s">
        <v>110</v>
      </c>
      <c r="S1932" s="24">
        <v>250</v>
      </c>
      <c r="T1932" s="371">
        <v>0</v>
      </c>
      <c r="U1932" s="371">
        <v>0</v>
      </c>
      <c r="V1932" s="371">
        <v>0</v>
      </c>
      <c r="W1932" s="21"/>
      <c r="X1932" s="25">
        <f t="shared" si="357"/>
        <v>0</v>
      </c>
      <c r="Y1932" s="26">
        <f t="shared" si="358"/>
        <v>0</v>
      </c>
      <c r="Z1932" s="428"/>
      <c r="AA1932" s="673"/>
      <c r="AB1932" s="672"/>
    </row>
    <row r="1933" spans="1:28" ht="13.9" customHeight="1" thickBot="1" x14ac:dyDescent="0.25">
      <c r="A1933" s="267"/>
      <c r="B1933" s="406"/>
      <c r="C1933" s="449"/>
      <c r="D1933" s="315"/>
      <c r="E1933" s="316"/>
      <c r="F1933" s="184"/>
      <c r="G1933" s="70"/>
      <c r="H1933" s="242">
        <v>303</v>
      </c>
      <c r="I1933" s="76"/>
      <c r="J1933" s="70"/>
      <c r="K1933" s="559"/>
      <c r="L1933" s="559"/>
      <c r="M1933" s="559"/>
      <c r="N1933" s="72"/>
      <c r="O1933" s="73"/>
      <c r="P1933" s="74"/>
      <c r="Q1933" s="74"/>
      <c r="R1933" s="75"/>
      <c r="S1933" s="70"/>
      <c r="T1933" s="559"/>
      <c r="U1933" s="559"/>
      <c r="V1933" s="559"/>
      <c r="W1933" s="72"/>
      <c r="X1933" s="73"/>
      <c r="Y1933" s="74"/>
      <c r="Z1933" s="646"/>
      <c r="AA1933" s="676"/>
      <c r="AB1933" s="674"/>
    </row>
    <row r="1934" spans="1:28" s="7" customFormat="1" ht="13.9" customHeight="1" x14ac:dyDescent="0.2">
      <c r="A1934" s="260">
        <v>43052</v>
      </c>
      <c r="B1934" s="403">
        <v>0.79166666666666663</v>
      </c>
      <c r="C1934" s="454">
        <v>-2</v>
      </c>
      <c r="D1934" s="263">
        <f>(MAX(K1934:M1934))/J1934/1.44</f>
        <v>0.48416666666666669</v>
      </c>
      <c r="E1934" s="264">
        <f>(MAX(T1934:V1934))/S1934/1.44</f>
        <v>0.34656084656084657</v>
      </c>
      <c r="F1934" s="181" t="s">
        <v>1909</v>
      </c>
      <c r="G1934" s="69" t="s">
        <v>3136</v>
      </c>
      <c r="H1934" s="240">
        <v>304</v>
      </c>
      <c r="I1934" s="35" t="s">
        <v>685</v>
      </c>
      <c r="J1934" s="34">
        <v>250</v>
      </c>
      <c r="K1934" s="367">
        <v>174.3</v>
      </c>
      <c r="L1934" s="367">
        <v>98.095238095238088</v>
      </c>
      <c r="M1934" s="367">
        <v>143.85</v>
      </c>
      <c r="N1934" s="36" t="s">
        <v>3872</v>
      </c>
      <c r="O1934" s="37">
        <f t="shared" si="351"/>
        <v>138.74841269841269</v>
      </c>
      <c r="P1934" s="38">
        <f t="shared" si="352"/>
        <v>0.38541225749559088</v>
      </c>
      <c r="Q1934" s="77" t="s">
        <v>494</v>
      </c>
      <c r="R1934" s="40" t="s">
        <v>686</v>
      </c>
      <c r="S1934" s="34">
        <v>250</v>
      </c>
      <c r="T1934" s="367">
        <v>124.76190476190476</v>
      </c>
      <c r="U1934" s="367">
        <v>87.15</v>
      </c>
      <c r="V1934" s="367">
        <v>76.650000000000006</v>
      </c>
      <c r="W1934" s="36" t="s">
        <v>4331</v>
      </c>
      <c r="X1934" s="37">
        <f t="shared" si="357"/>
        <v>96.18730158730159</v>
      </c>
      <c r="Y1934" s="38">
        <f t="shared" si="358"/>
        <v>0.26718694885361555</v>
      </c>
      <c r="Z1934" s="645" t="s">
        <v>494</v>
      </c>
      <c r="AA1934" s="672">
        <f>P1934+Y1934</f>
        <v>0.65259920634920643</v>
      </c>
      <c r="AB1934" s="672">
        <f t="shared" ref="AB1934:AB1994" si="359">IF(AA1934 &gt;1,0,(((J1934+S1934)*0.95)-((J1934+S1934)*0.95)*AA1934)*0.7)</f>
        <v>115.51076388888885</v>
      </c>
    </row>
    <row r="1935" spans="1:28" ht="13.15" customHeight="1" x14ac:dyDescent="0.2">
      <c r="A1935" s="265"/>
      <c r="B1935" s="405"/>
      <c r="C1935" s="448"/>
      <c r="D1935" s="266"/>
      <c r="E1935" s="266"/>
      <c r="F1935" s="182"/>
      <c r="G1935" s="24"/>
      <c r="H1935" s="241">
        <v>304</v>
      </c>
      <c r="I1935" s="22" t="s">
        <v>1905</v>
      </c>
      <c r="J1935" s="24">
        <v>250</v>
      </c>
      <c r="K1935" s="371">
        <v>0</v>
      </c>
      <c r="L1935" s="371">
        <v>0</v>
      </c>
      <c r="M1935" s="371">
        <v>0</v>
      </c>
      <c r="N1935" s="21"/>
      <c r="O1935" s="25">
        <f t="shared" ref="O1935:O1942" si="360">(K1935+L1935+M1935)/3</f>
        <v>0</v>
      </c>
      <c r="P1935" s="26">
        <f t="shared" ref="P1935:P1942" si="361">O1935/J1935/1.44</f>
        <v>0</v>
      </c>
      <c r="Q1935" s="26"/>
      <c r="R1935" s="28" t="s">
        <v>1126</v>
      </c>
      <c r="S1935" s="24">
        <v>250</v>
      </c>
      <c r="T1935" s="371">
        <v>0</v>
      </c>
      <c r="U1935" s="371">
        <v>0</v>
      </c>
      <c r="V1935" s="371">
        <v>0</v>
      </c>
      <c r="W1935" s="21"/>
      <c r="X1935" s="25">
        <f t="shared" si="357"/>
        <v>0</v>
      </c>
      <c r="Y1935" s="26">
        <f t="shared" si="358"/>
        <v>0</v>
      </c>
      <c r="Z1935" s="428"/>
      <c r="AA1935" s="673"/>
      <c r="AB1935" s="672"/>
    </row>
    <row r="1936" spans="1:28" ht="13.15" customHeight="1" x14ac:dyDescent="0.2">
      <c r="A1936" s="265"/>
      <c r="B1936" s="405"/>
      <c r="C1936" s="448"/>
      <c r="D1936" s="266"/>
      <c r="E1936" s="266"/>
      <c r="F1936" s="182"/>
      <c r="G1936" s="24"/>
      <c r="H1936" s="241">
        <v>304</v>
      </c>
      <c r="I1936" s="22" t="s">
        <v>1729</v>
      </c>
      <c r="J1936" s="24">
        <v>250</v>
      </c>
      <c r="K1936" s="371">
        <v>0</v>
      </c>
      <c r="L1936" s="371">
        <v>0</v>
      </c>
      <c r="M1936" s="371">
        <v>0</v>
      </c>
      <c r="N1936" s="21"/>
      <c r="O1936" s="25">
        <f t="shared" si="360"/>
        <v>0</v>
      </c>
      <c r="P1936" s="26">
        <f t="shared" si="361"/>
        <v>0</v>
      </c>
      <c r="Q1936" s="26"/>
      <c r="R1936" s="28" t="s">
        <v>2818</v>
      </c>
      <c r="S1936" s="24">
        <v>250</v>
      </c>
      <c r="T1936" s="371">
        <v>45.714285714285715</v>
      </c>
      <c r="U1936" s="371">
        <v>21</v>
      </c>
      <c r="V1936" s="371">
        <v>14.700000000000001</v>
      </c>
      <c r="W1936" s="21"/>
      <c r="X1936" s="25">
        <f t="shared" si="357"/>
        <v>27.138095238095243</v>
      </c>
      <c r="Y1936" s="26">
        <f t="shared" si="358"/>
        <v>7.53835978835979E-2</v>
      </c>
      <c r="Z1936" s="428"/>
      <c r="AA1936" s="673"/>
      <c r="AB1936" s="672"/>
    </row>
    <row r="1937" spans="1:28" ht="13.15" customHeight="1" x14ac:dyDescent="0.2">
      <c r="A1937" s="265"/>
      <c r="B1937" s="405"/>
      <c r="C1937" s="448"/>
      <c r="D1937" s="266"/>
      <c r="E1937" s="266"/>
      <c r="F1937" s="182"/>
      <c r="G1937" s="24"/>
      <c r="H1937" s="241">
        <v>304</v>
      </c>
      <c r="I1937" s="22" t="s">
        <v>750</v>
      </c>
      <c r="J1937" s="24">
        <v>250</v>
      </c>
      <c r="K1937" s="371">
        <v>2.1</v>
      </c>
      <c r="L1937" s="371">
        <v>0</v>
      </c>
      <c r="M1937" s="371">
        <v>18.900000000000002</v>
      </c>
      <c r="N1937" s="21"/>
      <c r="O1937" s="25">
        <f t="shared" si="360"/>
        <v>7.0000000000000009</v>
      </c>
      <c r="P1937" s="26">
        <f t="shared" si="361"/>
        <v>1.9444444444444448E-2</v>
      </c>
      <c r="Q1937" s="26"/>
      <c r="R1937" s="28" t="s">
        <v>1589</v>
      </c>
      <c r="S1937" s="24">
        <v>250</v>
      </c>
      <c r="T1937" s="371">
        <v>0</v>
      </c>
      <c r="U1937" s="371">
        <v>0</v>
      </c>
      <c r="V1937" s="371">
        <v>0</v>
      </c>
      <c r="W1937" s="21"/>
      <c r="X1937" s="25">
        <f t="shared" si="357"/>
        <v>0</v>
      </c>
      <c r="Y1937" s="26">
        <f t="shared" si="358"/>
        <v>0</v>
      </c>
      <c r="Z1937" s="428"/>
      <c r="AA1937" s="673"/>
      <c r="AB1937" s="672"/>
    </row>
    <row r="1938" spans="1:28" ht="13.15" customHeight="1" x14ac:dyDescent="0.2">
      <c r="A1938" s="265"/>
      <c r="B1938" s="405"/>
      <c r="C1938" s="448"/>
      <c r="D1938" s="266"/>
      <c r="E1938" s="266"/>
      <c r="F1938" s="182"/>
      <c r="G1938" s="24"/>
      <c r="H1938" s="241">
        <v>304</v>
      </c>
      <c r="I1938" s="22" t="s">
        <v>1906</v>
      </c>
      <c r="J1938" s="24">
        <v>250</v>
      </c>
      <c r="K1938" s="371">
        <v>82.95</v>
      </c>
      <c r="L1938" s="371">
        <v>57.142857142857139</v>
      </c>
      <c r="M1938" s="371">
        <v>105</v>
      </c>
      <c r="N1938" s="21"/>
      <c r="O1938" s="25">
        <f t="shared" si="360"/>
        <v>81.697619047619057</v>
      </c>
      <c r="P1938" s="26">
        <f t="shared" si="361"/>
        <v>0.22693783068783074</v>
      </c>
      <c r="Q1938" s="26"/>
      <c r="R1938" s="28" t="s">
        <v>621</v>
      </c>
      <c r="S1938" s="24">
        <v>250</v>
      </c>
      <c r="T1938" s="371">
        <v>0</v>
      </c>
      <c r="U1938" s="371">
        <v>0</v>
      </c>
      <c r="V1938" s="371">
        <v>0</v>
      </c>
      <c r="W1938" s="21"/>
      <c r="X1938" s="25">
        <f t="shared" si="357"/>
        <v>0</v>
      </c>
      <c r="Y1938" s="26">
        <f t="shared" si="358"/>
        <v>0</v>
      </c>
      <c r="Z1938" s="428"/>
      <c r="AA1938" s="673"/>
      <c r="AB1938" s="672"/>
    </row>
    <row r="1939" spans="1:28" ht="13.15" customHeight="1" x14ac:dyDescent="0.2">
      <c r="A1939" s="265"/>
      <c r="B1939" s="405"/>
      <c r="C1939" s="448"/>
      <c r="D1939" s="266"/>
      <c r="E1939" s="266"/>
      <c r="F1939" s="182"/>
      <c r="G1939" s="24"/>
      <c r="H1939" s="241">
        <v>304</v>
      </c>
      <c r="I1939" s="22" t="s">
        <v>630</v>
      </c>
      <c r="J1939" s="24">
        <v>250</v>
      </c>
      <c r="K1939" s="371">
        <v>0</v>
      </c>
      <c r="L1939" s="371">
        <v>0</v>
      </c>
      <c r="M1939" s="371">
        <v>0</v>
      </c>
      <c r="N1939" s="21"/>
      <c r="O1939" s="25">
        <f t="shared" si="360"/>
        <v>0</v>
      </c>
      <c r="P1939" s="26">
        <f t="shared" si="361"/>
        <v>0</v>
      </c>
      <c r="Q1939" s="26"/>
      <c r="R1939" s="28" t="s">
        <v>1907</v>
      </c>
      <c r="S1939" s="24">
        <v>250</v>
      </c>
      <c r="T1939" s="371">
        <v>0</v>
      </c>
      <c r="U1939" s="371">
        <v>3.1500000000000004</v>
      </c>
      <c r="V1939" s="371">
        <v>3.1500000000000004</v>
      </c>
      <c r="W1939" s="21"/>
      <c r="X1939" s="25">
        <f t="shared" si="357"/>
        <v>2.1</v>
      </c>
      <c r="Y1939" s="26">
        <f t="shared" si="358"/>
        <v>5.8333333333333345E-3</v>
      </c>
      <c r="Z1939" s="428"/>
      <c r="AA1939" s="673"/>
      <c r="AB1939" s="672"/>
    </row>
    <row r="1940" spans="1:28" ht="13.15" customHeight="1" x14ac:dyDescent="0.2">
      <c r="A1940" s="265"/>
      <c r="B1940" s="405"/>
      <c r="C1940" s="448"/>
      <c r="D1940" s="266"/>
      <c r="E1940" s="266"/>
      <c r="F1940" s="182"/>
      <c r="G1940" s="24"/>
      <c r="H1940" s="241">
        <v>304</v>
      </c>
      <c r="I1940" s="22" t="s">
        <v>2817</v>
      </c>
      <c r="J1940" s="24">
        <v>250</v>
      </c>
      <c r="K1940" s="371">
        <v>16.8</v>
      </c>
      <c r="L1940" s="371">
        <v>47.61904761904762</v>
      </c>
      <c r="M1940" s="371">
        <v>18.900000000000002</v>
      </c>
      <c r="N1940" s="21"/>
      <c r="O1940" s="25">
        <f t="shared" si="360"/>
        <v>27.773015873015876</v>
      </c>
      <c r="P1940" s="26">
        <f t="shared" si="361"/>
        <v>7.7147266313932997E-2</v>
      </c>
      <c r="Q1940" s="26"/>
      <c r="R1940" s="28" t="s">
        <v>200</v>
      </c>
      <c r="S1940" s="24">
        <v>250</v>
      </c>
      <c r="T1940" s="371">
        <v>0.95238095238095233</v>
      </c>
      <c r="U1940" s="371">
        <v>0</v>
      </c>
      <c r="V1940" s="371">
        <v>0</v>
      </c>
      <c r="W1940" s="21"/>
      <c r="X1940" s="25">
        <f t="shared" si="357"/>
        <v>0.31746031746031744</v>
      </c>
      <c r="Y1940" s="26">
        <f t="shared" si="358"/>
        <v>8.8183421516754856E-4</v>
      </c>
      <c r="Z1940" s="428"/>
      <c r="AA1940" s="673"/>
      <c r="AB1940" s="672"/>
    </row>
    <row r="1941" spans="1:28" ht="13.15" customHeight="1" x14ac:dyDescent="0.2">
      <c r="A1941" s="265"/>
      <c r="B1941" s="405"/>
      <c r="C1941" s="448"/>
      <c r="D1941" s="266"/>
      <c r="E1941" s="266"/>
      <c r="F1941" s="182"/>
      <c r="G1941" s="24"/>
      <c r="H1941" s="241">
        <v>304</v>
      </c>
      <c r="I1941" s="22" t="s">
        <v>586</v>
      </c>
      <c r="J1941" s="24">
        <v>250</v>
      </c>
      <c r="K1941" s="371">
        <v>0</v>
      </c>
      <c r="L1941" s="371">
        <v>0</v>
      </c>
      <c r="M1941" s="371">
        <v>0</v>
      </c>
      <c r="N1941" s="21"/>
      <c r="O1941" s="25">
        <f t="shared" si="360"/>
        <v>0</v>
      </c>
      <c r="P1941" s="26">
        <f t="shared" si="361"/>
        <v>0</v>
      </c>
      <c r="Q1941" s="26"/>
      <c r="R1941" s="28" t="s">
        <v>2115</v>
      </c>
      <c r="S1941" s="24">
        <v>250</v>
      </c>
      <c r="T1941" s="371">
        <v>0</v>
      </c>
      <c r="U1941" s="371">
        <v>0</v>
      </c>
      <c r="V1941" s="371">
        <v>0</v>
      </c>
      <c r="W1941" s="21"/>
      <c r="X1941" s="25">
        <f t="shared" si="357"/>
        <v>0</v>
      </c>
      <c r="Y1941" s="26">
        <f t="shared" si="358"/>
        <v>0</v>
      </c>
      <c r="Z1941" s="428"/>
      <c r="AA1941" s="673"/>
      <c r="AB1941" s="672"/>
    </row>
    <row r="1942" spans="1:28" ht="13.9" customHeight="1" thickBot="1" x14ac:dyDescent="0.25">
      <c r="A1942" s="267"/>
      <c r="B1942" s="406"/>
      <c r="C1942" s="449"/>
      <c r="D1942" s="268"/>
      <c r="E1942" s="269"/>
      <c r="F1942" s="184"/>
      <c r="G1942" s="70"/>
      <c r="H1942" s="242">
        <v>304</v>
      </c>
      <c r="I1942" s="76" t="s">
        <v>2114</v>
      </c>
      <c r="J1942" s="70">
        <v>250</v>
      </c>
      <c r="K1942" s="559">
        <v>60.900000000000006</v>
      </c>
      <c r="L1942" s="559">
        <v>35.238095238095234</v>
      </c>
      <c r="M1942" s="559">
        <v>67.2</v>
      </c>
      <c r="N1942" s="72"/>
      <c r="O1942" s="73">
        <f t="shared" si="360"/>
        <v>54.446031746031757</v>
      </c>
      <c r="P1942" s="74">
        <f t="shared" si="361"/>
        <v>0.15123897707231043</v>
      </c>
      <c r="Q1942" s="74"/>
      <c r="R1942" s="75" t="s">
        <v>1908</v>
      </c>
      <c r="S1942" s="70">
        <v>250</v>
      </c>
      <c r="T1942" s="559">
        <v>63.80952380952381</v>
      </c>
      <c r="U1942" s="559">
        <v>59.85</v>
      </c>
      <c r="V1942" s="559">
        <v>70.350000000000009</v>
      </c>
      <c r="W1942" s="72"/>
      <c r="X1942" s="73">
        <f t="shared" si="357"/>
        <v>64.669841269841285</v>
      </c>
      <c r="Y1942" s="74">
        <f t="shared" si="358"/>
        <v>0.17963844797178133</v>
      </c>
      <c r="Z1942" s="646"/>
      <c r="AA1942" s="673"/>
      <c r="AB1942" s="672"/>
    </row>
    <row r="1943" spans="1:28" s="7" customFormat="1" ht="13.9" customHeight="1" x14ac:dyDescent="0.2">
      <c r="A1943" s="260">
        <v>43033</v>
      </c>
      <c r="B1943" s="403">
        <v>0.78819444444444453</v>
      </c>
      <c r="C1943" s="454">
        <v>0</v>
      </c>
      <c r="D1943" s="263">
        <f>(MAX(K1943:M1943))/J1943/1.44</f>
        <v>8.1018518518518517E-2</v>
      </c>
      <c r="E1943" s="264"/>
      <c r="F1943" s="181" t="s">
        <v>569</v>
      </c>
      <c r="G1943" s="69" t="s">
        <v>3126</v>
      </c>
      <c r="H1943" s="240">
        <v>305</v>
      </c>
      <c r="I1943" s="35" t="s">
        <v>685</v>
      </c>
      <c r="J1943" s="34">
        <v>180</v>
      </c>
      <c r="K1943" s="367">
        <v>16.8</v>
      </c>
      <c r="L1943" s="367">
        <v>4.7619047619047619</v>
      </c>
      <c r="M1943" s="367">
        <v>21</v>
      </c>
      <c r="N1943" s="36" t="s">
        <v>3893</v>
      </c>
      <c r="O1943" s="37">
        <f t="shared" ref="O1943:O1996" si="362">(K1943+L1943+M1943)/3</f>
        <v>14.187301587301588</v>
      </c>
      <c r="P1943" s="38">
        <f t="shared" ref="P1943:P1996" si="363">O1943/J1943/1.44</f>
        <v>5.4734959827552429E-2</v>
      </c>
      <c r="Q1943" s="77" t="s">
        <v>1782</v>
      </c>
      <c r="R1943" s="40"/>
      <c r="S1943" s="81"/>
      <c r="T1943" s="367"/>
      <c r="U1943" s="367"/>
      <c r="V1943" s="367"/>
      <c r="W1943" s="36"/>
      <c r="X1943" s="37"/>
      <c r="Y1943" s="38"/>
      <c r="Z1943" s="645"/>
      <c r="AA1943" s="671">
        <f>P1943+Y1943</f>
        <v>5.4734959827552429E-2</v>
      </c>
      <c r="AB1943" s="671">
        <f t="shared" si="359"/>
        <v>113.14822530864197</v>
      </c>
    </row>
    <row r="1944" spans="1:28" ht="13.15" customHeight="1" x14ac:dyDescent="0.2">
      <c r="A1944" s="265"/>
      <c r="B1944" s="405"/>
      <c r="C1944" s="448"/>
      <c r="D1944" s="317"/>
      <c r="E1944" s="318"/>
      <c r="F1944" s="182"/>
      <c r="G1944" s="24"/>
      <c r="H1944" s="241">
        <v>305</v>
      </c>
      <c r="I1944" s="23" t="s">
        <v>2174</v>
      </c>
      <c r="J1944" s="24">
        <v>180</v>
      </c>
      <c r="K1944" s="371">
        <v>0</v>
      </c>
      <c r="L1944" s="371">
        <v>0</v>
      </c>
      <c r="M1944" s="371">
        <v>0</v>
      </c>
      <c r="N1944" s="21"/>
      <c r="O1944" s="25">
        <f t="shared" si="362"/>
        <v>0</v>
      </c>
      <c r="P1944" s="26">
        <f t="shared" si="363"/>
        <v>0</v>
      </c>
      <c r="Q1944" s="26"/>
      <c r="R1944" s="28"/>
      <c r="S1944" s="30"/>
      <c r="T1944" s="371"/>
      <c r="U1944" s="371"/>
      <c r="V1944" s="371"/>
      <c r="W1944" s="21"/>
      <c r="X1944" s="25"/>
      <c r="Y1944" s="26"/>
      <c r="Z1944" s="428"/>
      <c r="AA1944" s="673"/>
      <c r="AB1944" s="672"/>
    </row>
    <row r="1945" spans="1:28" ht="13.15" customHeight="1" x14ac:dyDescent="0.2">
      <c r="A1945" s="265"/>
      <c r="B1945" s="405"/>
      <c r="C1945" s="448"/>
      <c r="D1945" s="277"/>
      <c r="E1945" s="278"/>
      <c r="F1945" s="186"/>
      <c r="G1945" s="121"/>
      <c r="H1945" s="241">
        <v>305</v>
      </c>
      <c r="I1945" s="128" t="s">
        <v>2615</v>
      </c>
      <c r="J1945" s="24">
        <v>180</v>
      </c>
      <c r="K1945" s="548">
        <v>3.1500000000000004</v>
      </c>
      <c r="L1945" s="548">
        <v>0.95238095238095233</v>
      </c>
      <c r="M1945" s="548">
        <v>2.1</v>
      </c>
      <c r="N1945" s="123"/>
      <c r="O1945" s="25">
        <f t="shared" si="362"/>
        <v>2.0674603174603177</v>
      </c>
      <c r="P1945" s="26">
        <f t="shared" si="363"/>
        <v>7.9763129531648068E-3</v>
      </c>
      <c r="Q1945" s="125"/>
      <c r="R1945" s="126"/>
      <c r="S1945" s="127"/>
      <c r="T1945" s="548"/>
      <c r="U1945" s="548"/>
      <c r="V1945" s="548"/>
      <c r="W1945" s="123"/>
      <c r="X1945" s="124"/>
      <c r="Y1945" s="125"/>
      <c r="Z1945" s="634"/>
      <c r="AA1945" s="673"/>
      <c r="AB1945" s="672"/>
    </row>
    <row r="1946" spans="1:28" ht="13.9" customHeight="1" thickBot="1" x14ac:dyDescent="0.25">
      <c r="A1946" s="267"/>
      <c r="B1946" s="406"/>
      <c r="C1946" s="449"/>
      <c r="D1946" s="315"/>
      <c r="E1946" s="316"/>
      <c r="F1946" s="184"/>
      <c r="G1946" s="70"/>
      <c r="H1946" s="242">
        <v>305</v>
      </c>
      <c r="I1946" s="71" t="s">
        <v>2710</v>
      </c>
      <c r="J1946" s="70">
        <v>180</v>
      </c>
      <c r="K1946" s="559">
        <v>13.65</v>
      </c>
      <c r="L1946" s="559">
        <v>1.9047619047619047</v>
      </c>
      <c r="M1946" s="559">
        <v>12.600000000000001</v>
      </c>
      <c r="N1946" s="72"/>
      <c r="O1946" s="73">
        <f t="shared" si="362"/>
        <v>9.3849206349206344</v>
      </c>
      <c r="P1946" s="74">
        <f t="shared" si="363"/>
        <v>3.6207255535959243E-2</v>
      </c>
      <c r="Q1946" s="74"/>
      <c r="R1946" s="75"/>
      <c r="S1946" s="78"/>
      <c r="T1946" s="559"/>
      <c r="U1946" s="559"/>
      <c r="V1946" s="559"/>
      <c r="W1946" s="72"/>
      <c r="X1946" s="73"/>
      <c r="Y1946" s="74"/>
      <c r="Z1946" s="646"/>
      <c r="AA1946" s="676"/>
      <c r="AB1946" s="674"/>
    </row>
    <row r="1947" spans="1:28" s="7" customFormat="1" ht="13.9" customHeight="1" x14ac:dyDescent="0.2">
      <c r="A1947" s="260">
        <v>43028</v>
      </c>
      <c r="B1947" s="403">
        <v>0.78472222222222221</v>
      </c>
      <c r="C1947" s="454">
        <v>2</v>
      </c>
      <c r="D1947" s="286">
        <f>(MAX(K1947:M1947))/J1947/1.44</f>
        <v>0.4921875</v>
      </c>
      <c r="E1947" s="287"/>
      <c r="F1947" s="181" t="s">
        <v>1909</v>
      </c>
      <c r="G1947" s="69" t="s">
        <v>3126</v>
      </c>
      <c r="H1947" s="240">
        <v>306</v>
      </c>
      <c r="I1947" s="35" t="s">
        <v>685</v>
      </c>
      <c r="J1947" s="34">
        <v>400</v>
      </c>
      <c r="K1947" s="367">
        <v>283.5</v>
      </c>
      <c r="L1947" s="367">
        <v>281.90476190476187</v>
      </c>
      <c r="M1947" s="367">
        <v>283.5</v>
      </c>
      <c r="N1947" s="36" t="s">
        <v>4020</v>
      </c>
      <c r="O1947" s="37">
        <f t="shared" si="362"/>
        <v>282.96825396825398</v>
      </c>
      <c r="P1947" s="38">
        <f t="shared" si="363"/>
        <v>0.49126432980599649</v>
      </c>
      <c r="Q1947" s="77" t="s">
        <v>983</v>
      </c>
      <c r="R1947" s="40" t="s">
        <v>3059</v>
      </c>
      <c r="S1947" s="34">
        <v>400</v>
      </c>
      <c r="T1947" s="367">
        <v>0</v>
      </c>
      <c r="U1947" s="367">
        <v>0</v>
      </c>
      <c r="V1947" s="367">
        <v>0</v>
      </c>
      <c r="W1947" s="36"/>
      <c r="X1947" s="37">
        <f t="shared" ref="X1947" si="364">(T1947+U1947+V1947)/3</f>
        <v>0</v>
      </c>
      <c r="Y1947" s="38">
        <f t="shared" ref="Y1947" si="365">X1947/S1947/1.44</f>
        <v>0</v>
      </c>
      <c r="Z1947" s="645"/>
      <c r="AA1947" s="672">
        <f>P1947+Y1947</f>
        <v>0.49126432980599649</v>
      </c>
      <c r="AB1947" s="672">
        <f t="shared" si="359"/>
        <v>270.64737654320987</v>
      </c>
    </row>
    <row r="1948" spans="1:28" ht="13.15" customHeight="1" x14ac:dyDescent="0.2">
      <c r="A1948" s="265"/>
      <c r="B1948" s="405"/>
      <c r="C1948" s="448"/>
      <c r="D1948" s="266"/>
      <c r="E1948" s="266"/>
      <c r="F1948" s="182"/>
      <c r="G1948" s="24"/>
      <c r="H1948" s="241">
        <v>306</v>
      </c>
      <c r="I1948" s="22" t="s">
        <v>1228</v>
      </c>
      <c r="J1948" s="24">
        <v>400</v>
      </c>
      <c r="K1948" s="371">
        <v>0</v>
      </c>
      <c r="L1948" s="371">
        <v>0</v>
      </c>
      <c r="M1948" s="371">
        <v>0</v>
      </c>
      <c r="N1948" s="21"/>
      <c r="O1948" s="25">
        <f t="shared" si="362"/>
        <v>0</v>
      </c>
      <c r="P1948" s="26">
        <f t="shared" si="363"/>
        <v>0</v>
      </c>
      <c r="Q1948" s="26"/>
      <c r="R1948" s="28" t="s">
        <v>4022</v>
      </c>
      <c r="S1948" s="24">
        <v>400</v>
      </c>
      <c r="T1948" s="371">
        <v>129.52380952380952</v>
      </c>
      <c r="U1948" s="371">
        <v>147</v>
      </c>
      <c r="V1948" s="371">
        <v>9.4500000000000011</v>
      </c>
      <c r="W1948" s="21"/>
      <c r="X1948" s="25">
        <f t="shared" ref="X1948:X1954" si="366">(T1948+U1948+V1948)/3</f>
        <v>95.324603174603169</v>
      </c>
      <c r="Y1948" s="26">
        <f t="shared" ref="Y1948:Y1954" si="367">X1948/S1948/1.44</f>
        <v>0.16549410273368606</v>
      </c>
      <c r="Z1948" s="428"/>
      <c r="AA1948" s="673"/>
      <c r="AB1948" s="672"/>
    </row>
    <row r="1949" spans="1:28" ht="13.15" customHeight="1" x14ac:dyDescent="0.2">
      <c r="A1949" s="265"/>
      <c r="B1949" s="405"/>
      <c r="C1949" s="448"/>
      <c r="D1949" s="266"/>
      <c r="E1949" s="266"/>
      <c r="F1949" s="182"/>
      <c r="G1949" s="24"/>
      <c r="H1949" s="241">
        <v>306</v>
      </c>
      <c r="I1949" s="22" t="s">
        <v>3520</v>
      </c>
      <c r="J1949" s="24">
        <v>400</v>
      </c>
      <c r="K1949" s="371">
        <v>28.35</v>
      </c>
      <c r="L1949" s="371">
        <v>5.7142857142857144</v>
      </c>
      <c r="M1949" s="371">
        <v>3.1500000000000004</v>
      </c>
      <c r="N1949" s="21"/>
      <c r="O1949" s="25">
        <f t="shared" si="362"/>
        <v>12.404761904761905</v>
      </c>
      <c r="P1949" s="26">
        <f t="shared" si="363"/>
        <v>2.1536044973544975E-2</v>
      </c>
      <c r="Q1949" s="26"/>
      <c r="R1949" s="28" t="s">
        <v>3060</v>
      </c>
      <c r="S1949" s="24">
        <v>400</v>
      </c>
      <c r="T1949" s="371">
        <v>0</v>
      </c>
      <c r="U1949" s="371">
        <v>0</v>
      </c>
      <c r="V1949" s="371">
        <v>0</v>
      </c>
      <c r="W1949" s="21"/>
      <c r="X1949" s="25">
        <f t="shared" si="366"/>
        <v>0</v>
      </c>
      <c r="Y1949" s="26">
        <f t="shared" si="367"/>
        <v>0</v>
      </c>
      <c r="Z1949" s="428"/>
      <c r="AA1949" s="673"/>
      <c r="AB1949" s="672"/>
    </row>
    <row r="1950" spans="1:28" ht="13.15" customHeight="1" x14ac:dyDescent="0.2">
      <c r="A1950" s="265"/>
      <c r="B1950" s="405"/>
      <c r="C1950" s="448"/>
      <c r="D1950" s="266"/>
      <c r="E1950" s="266"/>
      <c r="F1950" s="182"/>
      <c r="G1950" s="24"/>
      <c r="H1950" s="241">
        <v>306</v>
      </c>
      <c r="I1950" s="22" t="s">
        <v>1713</v>
      </c>
      <c r="J1950" s="24">
        <v>400</v>
      </c>
      <c r="K1950" s="371">
        <v>53.550000000000004</v>
      </c>
      <c r="L1950" s="371">
        <v>52.38095238095238</v>
      </c>
      <c r="M1950" s="371">
        <v>53.550000000000004</v>
      </c>
      <c r="N1950" s="21"/>
      <c r="O1950" s="25">
        <f t="shared" si="362"/>
        <v>53.160317460317465</v>
      </c>
      <c r="P1950" s="26">
        <f t="shared" si="363"/>
        <v>9.229221781305115E-2</v>
      </c>
      <c r="Q1950" s="26"/>
      <c r="R1950" s="28" t="s">
        <v>1713</v>
      </c>
      <c r="S1950" s="24">
        <v>400</v>
      </c>
      <c r="T1950" s="371">
        <v>16.19047619047619</v>
      </c>
      <c r="U1950" s="371">
        <v>19.95</v>
      </c>
      <c r="V1950" s="371">
        <v>16.8</v>
      </c>
      <c r="W1950" s="21"/>
      <c r="X1950" s="25">
        <f t="shared" si="366"/>
        <v>17.646825396825395</v>
      </c>
      <c r="Y1950" s="26">
        <f t="shared" si="367"/>
        <v>3.0636849647266311E-2</v>
      </c>
      <c r="Z1950" s="428"/>
      <c r="AA1950" s="673"/>
      <c r="AB1950" s="672"/>
    </row>
    <row r="1951" spans="1:28" ht="13.15" customHeight="1" x14ac:dyDescent="0.2">
      <c r="A1951" s="265"/>
      <c r="B1951" s="405"/>
      <c r="C1951" s="448"/>
      <c r="D1951" s="266"/>
      <c r="E1951" s="266"/>
      <c r="F1951" s="182"/>
      <c r="G1951" s="24"/>
      <c r="H1951" s="241">
        <v>306</v>
      </c>
      <c r="I1951" s="22" t="s">
        <v>2525</v>
      </c>
      <c r="J1951" s="24">
        <v>400</v>
      </c>
      <c r="K1951" s="371">
        <v>0</v>
      </c>
      <c r="L1951" s="371">
        <v>0</v>
      </c>
      <c r="M1951" s="371">
        <v>0</v>
      </c>
      <c r="N1951" s="21"/>
      <c r="O1951" s="25">
        <f t="shared" si="362"/>
        <v>0</v>
      </c>
      <c r="P1951" s="26">
        <f t="shared" si="363"/>
        <v>0</v>
      </c>
      <c r="Q1951" s="26"/>
      <c r="R1951" s="28" t="s">
        <v>2227</v>
      </c>
      <c r="S1951" s="24">
        <v>400</v>
      </c>
      <c r="T1951" s="371">
        <v>0</v>
      </c>
      <c r="U1951" s="371">
        <v>0</v>
      </c>
      <c r="V1951" s="371">
        <v>0</v>
      </c>
      <c r="W1951" s="21"/>
      <c r="X1951" s="25">
        <f t="shared" si="366"/>
        <v>0</v>
      </c>
      <c r="Y1951" s="26">
        <f t="shared" si="367"/>
        <v>0</v>
      </c>
      <c r="Z1951" s="428"/>
      <c r="AA1951" s="673"/>
      <c r="AB1951" s="672"/>
    </row>
    <row r="1952" spans="1:28" ht="13.15" customHeight="1" x14ac:dyDescent="0.2">
      <c r="A1952" s="265"/>
      <c r="B1952" s="405"/>
      <c r="C1952" s="448"/>
      <c r="D1952" s="266"/>
      <c r="E1952" s="266"/>
      <c r="F1952" s="182"/>
      <c r="G1952" s="24"/>
      <c r="H1952" s="241">
        <v>306</v>
      </c>
      <c r="I1952" s="22" t="s">
        <v>2526</v>
      </c>
      <c r="J1952" s="24">
        <v>400</v>
      </c>
      <c r="K1952" s="371">
        <v>0</v>
      </c>
      <c r="L1952" s="371">
        <v>0</v>
      </c>
      <c r="M1952" s="371">
        <v>0</v>
      </c>
      <c r="N1952" s="21"/>
      <c r="O1952" s="25">
        <f t="shared" si="362"/>
        <v>0</v>
      </c>
      <c r="P1952" s="26">
        <f t="shared" si="363"/>
        <v>0</v>
      </c>
      <c r="Q1952" s="26"/>
      <c r="R1952" s="28" t="s">
        <v>2527</v>
      </c>
      <c r="S1952" s="24">
        <v>400</v>
      </c>
      <c r="T1952" s="371">
        <v>0</v>
      </c>
      <c r="U1952" s="371">
        <v>0</v>
      </c>
      <c r="V1952" s="371">
        <v>0</v>
      </c>
      <c r="W1952" s="21"/>
      <c r="X1952" s="25">
        <f t="shared" si="366"/>
        <v>0</v>
      </c>
      <c r="Y1952" s="26">
        <f t="shared" si="367"/>
        <v>0</v>
      </c>
      <c r="Z1952" s="428"/>
      <c r="AA1952" s="673"/>
      <c r="AB1952" s="672"/>
    </row>
    <row r="1953" spans="1:28" ht="13.15" customHeight="1" x14ac:dyDescent="0.2">
      <c r="A1953" s="265"/>
      <c r="B1953" s="405"/>
      <c r="C1953" s="448"/>
      <c r="D1953" s="266"/>
      <c r="E1953" s="266"/>
      <c r="F1953" s="182"/>
      <c r="G1953" s="24"/>
      <c r="H1953" s="241">
        <v>306</v>
      </c>
      <c r="I1953" s="22" t="s">
        <v>145</v>
      </c>
      <c r="J1953" s="24">
        <v>400</v>
      </c>
      <c r="K1953" s="371">
        <v>0</v>
      </c>
      <c r="L1953" s="371">
        <v>0</v>
      </c>
      <c r="M1953" s="371">
        <v>0</v>
      </c>
      <c r="N1953" s="21"/>
      <c r="O1953" s="25">
        <f t="shared" si="362"/>
        <v>0</v>
      </c>
      <c r="P1953" s="26">
        <f t="shared" si="363"/>
        <v>0</v>
      </c>
      <c r="Q1953" s="26"/>
      <c r="R1953" s="28" t="s">
        <v>4021</v>
      </c>
      <c r="S1953" s="24">
        <v>400</v>
      </c>
      <c r="T1953" s="371">
        <v>3.8095238095238093</v>
      </c>
      <c r="U1953" s="371">
        <v>7.3500000000000005</v>
      </c>
      <c r="V1953" s="371">
        <v>2.1</v>
      </c>
      <c r="W1953" s="21"/>
      <c r="X1953" s="25">
        <f t="shared" si="366"/>
        <v>4.4198412698412701</v>
      </c>
      <c r="Y1953" s="26">
        <f t="shared" si="367"/>
        <v>7.6733355379188725E-3</v>
      </c>
      <c r="Z1953" s="428"/>
      <c r="AA1953" s="673"/>
      <c r="AB1953" s="672"/>
    </row>
    <row r="1954" spans="1:28" ht="13.15" customHeight="1" x14ac:dyDescent="0.2">
      <c r="A1954" s="265"/>
      <c r="B1954" s="405"/>
      <c r="C1954" s="448"/>
      <c r="D1954" s="266"/>
      <c r="E1954" s="266"/>
      <c r="F1954" s="182"/>
      <c r="G1954" s="24"/>
      <c r="H1954" s="241">
        <v>306</v>
      </c>
      <c r="I1954" s="22" t="s">
        <v>2010</v>
      </c>
      <c r="J1954" s="24">
        <v>400</v>
      </c>
      <c r="K1954" s="371">
        <v>0</v>
      </c>
      <c r="L1954" s="371">
        <v>0</v>
      </c>
      <c r="M1954" s="371">
        <v>0</v>
      </c>
      <c r="N1954" s="21"/>
      <c r="O1954" s="25">
        <f t="shared" si="362"/>
        <v>0</v>
      </c>
      <c r="P1954" s="26">
        <f t="shared" si="363"/>
        <v>0</v>
      </c>
      <c r="Q1954" s="26"/>
      <c r="R1954" s="28" t="s">
        <v>4023</v>
      </c>
      <c r="S1954" s="24">
        <v>400</v>
      </c>
      <c r="T1954" s="371">
        <v>0</v>
      </c>
      <c r="U1954" s="371">
        <v>6.3000000000000007</v>
      </c>
      <c r="V1954" s="371">
        <v>1.05</v>
      </c>
      <c r="W1954" s="21"/>
      <c r="X1954" s="25">
        <f t="shared" si="366"/>
        <v>2.4500000000000002</v>
      </c>
      <c r="Y1954" s="26">
        <f t="shared" si="367"/>
        <v>4.2534722222222227E-3</v>
      </c>
      <c r="Z1954" s="428"/>
      <c r="AA1954" s="673"/>
      <c r="AB1954" s="672"/>
    </row>
    <row r="1955" spans="1:28" ht="13.15" customHeight="1" x14ac:dyDescent="0.2">
      <c r="A1955" s="265"/>
      <c r="B1955" s="405"/>
      <c r="C1955" s="448"/>
      <c r="D1955" s="266"/>
      <c r="E1955" s="266"/>
      <c r="F1955" s="182"/>
      <c r="G1955" s="24"/>
      <c r="H1955" s="241">
        <v>306</v>
      </c>
      <c r="I1955" s="22" t="s">
        <v>146</v>
      </c>
      <c r="J1955" s="24">
        <v>400</v>
      </c>
      <c r="K1955" s="371">
        <v>0</v>
      </c>
      <c r="L1955" s="371">
        <v>0</v>
      </c>
      <c r="M1955" s="371">
        <v>0</v>
      </c>
      <c r="N1955" s="21"/>
      <c r="O1955" s="25">
        <f t="shared" si="362"/>
        <v>0</v>
      </c>
      <c r="P1955" s="26">
        <f t="shared" si="363"/>
        <v>0</v>
      </c>
      <c r="Q1955" s="26"/>
      <c r="R1955" s="28"/>
      <c r="S1955" s="24"/>
      <c r="T1955" s="371"/>
      <c r="U1955" s="371"/>
      <c r="V1955" s="371"/>
      <c r="W1955" s="21"/>
      <c r="X1955" s="25"/>
      <c r="Y1955" s="26"/>
      <c r="Z1955" s="428"/>
      <c r="AA1955" s="673"/>
      <c r="AB1955" s="672"/>
    </row>
    <row r="1956" spans="1:28" ht="13.15" customHeight="1" x14ac:dyDescent="0.2">
      <c r="A1956" s="265"/>
      <c r="B1956" s="405"/>
      <c r="C1956" s="448"/>
      <c r="D1956" s="266"/>
      <c r="E1956" s="266"/>
      <c r="F1956" s="186"/>
      <c r="G1956" s="121"/>
      <c r="H1956" s="241">
        <v>306</v>
      </c>
      <c r="I1956" s="128" t="s">
        <v>1499</v>
      </c>
      <c r="J1956" s="24">
        <v>400</v>
      </c>
      <c r="K1956" s="548">
        <v>66.150000000000006</v>
      </c>
      <c r="L1956" s="548">
        <v>52.38095238095238</v>
      </c>
      <c r="M1956" s="548">
        <v>38.85</v>
      </c>
      <c r="N1956" s="123"/>
      <c r="O1956" s="124">
        <f t="shared" si="362"/>
        <v>52.460317460317462</v>
      </c>
      <c r="P1956" s="125">
        <f t="shared" si="363"/>
        <v>9.1076940035273377E-2</v>
      </c>
      <c r="Q1956" s="125"/>
      <c r="R1956" s="126"/>
      <c r="S1956" s="121"/>
      <c r="T1956" s="548"/>
      <c r="U1956" s="548"/>
      <c r="V1956" s="548"/>
      <c r="W1956" s="123"/>
      <c r="X1956" s="124"/>
      <c r="Y1956" s="125"/>
      <c r="Z1956" s="634"/>
      <c r="AA1956" s="673"/>
      <c r="AB1956" s="672"/>
    </row>
    <row r="1957" spans="1:28" ht="13.9" customHeight="1" thickBot="1" x14ac:dyDescent="0.25">
      <c r="A1957" s="267"/>
      <c r="B1957" s="406"/>
      <c r="C1957" s="449"/>
      <c r="D1957" s="268"/>
      <c r="E1957" s="269"/>
      <c r="F1957" s="184"/>
      <c r="G1957" s="70"/>
      <c r="H1957" s="242">
        <v>306</v>
      </c>
      <c r="I1957" s="76" t="s">
        <v>1193</v>
      </c>
      <c r="J1957" s="70">
        <v>400</v>
      </c>
      <c r="K1957" s="559">
        <v>0</v>
      </c>
      <c r="L1957" s="559">
        <v>0</v>
      </c>
      <c r="M1957" s="559">
        <v>0</v>
      </c>
      <c r="N1957" s="72"/>
      <c r="O1957" s="73">
        <f t="shared" si="362"/>
        <v>0</v>
      </c>
      <c r="P1957" s="74">
        <f t="shared" si="363"/>
        <v>0</v>
      </c>
      <c r="Q1957" s="74"/>
      <c r="R1957" s="75"/>
      <c r="S1957" s="70"/>
      <c r="T1957" s="559"/>
      <c r="U1957" s="559"/>
      <c r="V1957" s="559"/>
      <c r="W1957" s="72"/>
      <c r="X1957" s="73"/>
      <c r="Y1957" s="74"/>
      <c r="Z1957" s="646"/>
      <c r="AA1957" s="673"/>
      <c r="AB1957" s="672"/>
    </row>
    <row r="1958" spans="1:28" s="7" customFormat="1" ht="13.9" customHeight="1" x14ac:dyDescent="0.2">
      <c r="A1958" s="260">
        <v>43052</v>
      </c>
      <c r="B1958" s="403">
        <v>0.78125</v>
      </c>
      <c r="C1958" s="454">
        <v>-2</v>
      </c>
      <c r="D1958" s="263">
        <f>(MAX(K1958:M1958))/J1958/1.44</f>
        <v>0.60703125000000002</v>
      </c>
      <c r="E1958" s="264">
        <f>(MAX(T1958:V1958))/S1958/1.44</f>
        <v>0.92786458333333333</v>
      </c>
      <c r="F1958" s="181" t="s">
        <v>982</v>
      </c>
      <c r="G1958" s="69" t="s">
        <v>3136</v>
      </c>
      <c r="H1958" s="240">
        <v>307</v>
      </c>
      <c r="I1958" s="35" t="s">
        <v>685</v>
      </c>
      <c r="J1958" s="34">
        <v>400</v>
      </c>
      <c r="K1958" s="367">
        <v>349.65000000000003</v>
      </c>
      <c r="L1958" s="367">
        <v>293.33333333333331</v>
      </c>
      <c r="M1958" s="367">
        <v>325.5</v>
      </c>
      <c r="N1958" s="36" t="s">
        <v>4278</v>
      </c>
      <c r="O1958" s="37">
        <f t="shared" si="362"/>
        <v>322.82777777777778</v>
      </c>
      <c r="P1958" s="38">
        <f t="shared" si="363"/>
        <v>0.56046489197530869</v>
      </c>
      <c r="Q1958" s="39" t="s">
        <v>983</v>
      </c>
      <c r="R1958" s="40" t="s">
        <v>686</v>
      </c>
      <c r="S1958" s="34">
        <v>400</v>
      </c>
      <c r="T1958" s="367">
        <v>480.95238095238091</v>
      </c>
      <c r="U1958" s="367">
        <v>534.45000000000005</v>
      </c>
      <c r="V1958" s="367">
        <v>399</v>
      </c>
      <c r="W1958" s="36" t="s">
        <v>3868</v>
      </c>
      <c r="X1958" s="37">
        <f t="shared" ref="X1958:X1965" si="368">(T1958+U1958+V1958)/3</f>
        <v>471.46746031746034</v>
      </c>
      <c r="Y1958" s="38">
        <f t="shared" ref="Y1958:Y1965" si="369">X1958/S1958/1.44</f>
        <v>0.81851989638447975</v>
      </c>
      <c r="Z1958" s="653" t="s">
        <v>495</v>
      </c>
      <c r="AA1958" s="671">
        <f>P1958+Y1958</f>
        <v>1.3789847883597885</v>
      </c>
      <c r="AB1958" s="671">
        <f t="shared" si="359"/>
        <v>0</v>
      </c>
    </row>
    <row r="1959" spans="1:28" ht="13.15" customHeight="1" x14ac:dyDescent="0.2">
      <c r="A1959" s="265"/>
      <c r="B1959" s="405"/>
      <c r="C1959" s="448"/>
      <c r="D1959" s="266"/>
      <c r="E1959" s="266"/>
      <c r="F1959" s="182"/>
      <c r="G1959" s="24"/>
      <c r="H1959" s="241">
        <v>307</v>
      </c>
      <c r="I1959" s="22" t="s">
        <v>1620</v>
      </c>
      <c r="J1959" s="24">
        <v>400</v>
      </c>
      <c r="K1959" s="371">
        <v>45.15</v>
      </c>
      <c r="L1959" s="371">
        <v>32.38095238095238</v>
      </c>
      <c r="M1959" s="371">
        <v>47.25</v>
      </c>
      <c r="N1959" s="21"/>
      <c r="O1959" s="25">
        <f t="shared" si="362"/>
        <v>41.593650793650795</v>
      </c>
      <c r="P1959" s="26">
        <f t="shared" si="363"/>
        <v>7.2211199294532624E-2</v>
      </c>
      <c r="Q1959" s="26"/>
      <c r="R1959" s="22" t="s">
        <v>3871</v>
      </c>
      <c r="S1959" s="24">
        <v>400</v>
      </c>
      <c r="T1959" s="371">
        <v>17.142857142857142</v>
      </c>
      <c r="U1959" s="371">
        <v>11.55</v>
      </c>
      <c r="V1959" s="371">
        <v>13.65</v>
      </c>
      <c r="W1959" s="21"/>
      <c r="X1959" s="25">
        <f t="shared" si="368"/>
        <v>14.114285714285714</v>
      </c>
      <c r="Y1959" s="26">
        <f t="shared" si="369"/>
        <v>2.450396825396825E-2</v>
      </c>
      <c r="Z1959" s="428"/>
      <c r="AA1959" s="673"/>
      <c r="AB1959" s="672"/>
    </row>
    <row r="1960" spans="1:28" ht="13.15" customHeight="1" x14ac:dyDescent="0.2">
      <c r="A1960" s="265"/>
      <c r="B1960" s="405"/>
      <c r="C1960" s="448"/>
      <c r="D1960" s="266"/>
      <c r="E1960" s="266"/>
      <c r="F1960" s="182"/>
      <c r="G1960" s="24"/>
      <c r="H1960" s="241">
        <v>307</v>
      </c>
      <c r="I1960" s="23" t="s">
        <v>147</v>
      </c>
      <c r="J1960" s="24">
        <v>400</v>
      </c>
      <c r="K1960" s="371">
        <v>75.600000000000009</v>
      </c>
      <c r="L1960" s="371">
        <v>74.285714285714278</v>
      </c>
      <c r="M1960" s="371">
        <v>73.5</v>
      </c>
      <c r="N1960" s="21"/>
      <c r="O1960" s="25">
        <f t="shared" si="362"/>
        <v>74.461904761904762</v>
      </c>
      <c r="P1960" s="26">
        <f t="shared" si="363"/>
        <v>0.12927414021164021</v>
      </c>
      <c r="Q1960" s="26"/>
      <c r="R1960" s="40" t="s">
        <v>2328</v>
      </c>
      <c r="S1960" s="24">
        <v>400</v>
      </c>
      <c r="T1960" s="371">
        <v>90.476190476190467</v>
      </c>
      <c r="U1960" s="371">
        <v>153.30000000000001</v>
      </c>
      <c r="V1960" s="371">
        <v>115.5</v>
      </c>
      <c r="W1960" s="21"/>
      <c r="X1960" s="25">
        <f t="shared" si="368"/>
        <v>119.75873015873016</v>
      </c>
      <c r="Y1960" s="26">
        <f t="shared" si="369"/>
        <v>0.20791446208112874</v>
      </c>
      <c r="Z1960" s="428"/>
      <c r="AA1960" s="673"/>
      <c r="AB1960" s="672"/>
    </row>
    <row r="1961" spans="1:28" ht="13.15" customHeight="1" x14ac:dyDescent="0.2">
      <c r="A1961" s="265"/>
      <c r="B1961" s="405"/>
      <c r="C1961" s="448"/>
      <c r="D1961" s="266"/>
      <c r="E1961" s="266"/>
      <c r="F1961" s="182"/>
      <c r="G1961" s="24"/>
      <c r="H1961" s="241">
        <v>307</v>
      </c>
      <c r="I1961" s="22" t="s">
        <v>1621</v>
      </c>
      <c r="J1961" s="24">
        <v>400</v>
      </c>
      <c r="K1961" s="371">
        <v>3.1500000000000004</v>
      </c>
      <c r="L1961" s="371">
        <v>8.5714285714285712</v>
      </c>
      <c r="M1961" s="371">
        <v>0</v>
      </c>
      <c r="N1961" s="21"/>
      <c r="O1961" s="25">
        <f t="shared" si="362"/>
        <v>3.907142857142857</v>
      </c>
      <c r="P1961" s="26">
        <f t="shared" si="363"/>
        <v>6.7832341269841272E-3</v>
      </c>
      <c r="Q1961" s="26"/>
      <c r="R1961" s="28" t="s">
        <v>1148</v>
      </c>
      <c r="S1961" s="24">
        <v>400</v>
      </c>
      <c r="T1961" s="371">
        <v>23.80952380952381</v>
      </c>
      <c r="U1961" s="371">
        <v>14.700000000000001</v>
      </c>
      <c r="V1961" s="371">
        <v>6.3000000000000007</v>
      </c>
      <c r="W1961" s="21"/>
      <c r="X1961" s="25">
        <f t="shared" si="368"/>
        <v>14.936507936507937</v>
      </c>
      <c r="Y1961" s="26">
        <f t="shared" si="369"/>
        <v>2.5931437389770724E-2</v>
      </c>
      <c r="Z1961" s="428"/>
      <c r="AA1961" s="673"/>
      <c r="AB1961" s="672"/>
    </row>
    <row r="1962" spans="1:28" ht="13.15" customHeight="1" x14ac:dyDescent="0.2">
      <c r="A1962" s="265"/>
      <c r="B1962" s="405"/>
      <c r="C1962" s="448"/>
      <c r="D1962" s="266"/>
      <c r="E1962" s="266"/>
      <c r="F1962" s="182"/>
      <c r="G1962" s="24"/>
      <c r="H1962" s="241">
        <v>307</v>
      </c>
      <c r="I1962" s="22" t="s">
        <v>3547</v>
      </c>
      <c r="J1962" s="24">
        <v>400</v>
      </c>
      <c r="K1962" s="371">
        <v>25.200000000000003</v>
      </c>
      <c r="L1962" s="371">
        <v>11.428571428571429</v>
      </c>
      <c r="M1962" s="371">
        <v>24.150000000000002</v>
      </c>
      <c r="N1962" s="21"/>
      <c r="O1962" s="25">
        <f t="shared" si="362"/>
        <v>20.259523809523813</v>
      </c>
      <c r="P1962" s="26">
        <f t="shared" si="363"/>
        <v>3.5172784391534401E-2</v>
      </c>
      <c r="Q1962" s="26"/>
      <c r="R1962" s="28" t="s">
        <v>3548</v>
      </c>
      <c r="S1962" s="24">
        <v>400</v>
      </c>
      <c r="T1962" s="371">
        <v>71.428571428571431</v>
      </c>
      <c r="U1962" s="371">
        <v>87.15</v>
      </c>
      <c r="V1962" s="371">
        <v>102.9</v>
      </c>
      <c r="W1962" s="21"/>
      <c r="X1962" s="25">
        <f t="shared" si="368"/>
        <v>87.159523809523805</v>
      </c>
      <c r="Y1962" s="26">
        <f t="shared" si="369"/>
        <v>0.15131861772486774</v>
      </c>
      <c r="Z1962" s="428"/>
      <c r="AA1962" s="673"/>
      <c r="AB1962" s="672"/>
    </row>
    <row r="1963" spans="1:28" ht="13.15" customHeight="1" x14ac:dyDescent="0.2">
      <c r="A1963" s="265"/>
      <c r="B1963" s="405"/>
      <c r="C1963" s="448"/>
      <c r="D1963" s="266"/>
      <c r="E1963" s="266"/>
      <c r="F1963" s="186"/>
      <c r="G1963" s="121"/>
      <c r="H1963" s="244">
        <v>307</v>
      </c>
      <c r="I1963" s="128" t="s">
        <v>2819</v>
      </c>
      <c r="J1963" s="121">
        <v>400</v>
      </c>
      <c r="K1963" s="548">
        <v>73.5</v>
      </c>
      <c r="L1963" s="548">
        <v>83.80952380952381</v>
      </c>
      <c r="M1963" s="548">
        <v>45.15</v>
      </c>
      <c r="N1963" s="123"/>
      <c r="O1963" s="124">
        <f t="shared" si="362"/>
        <v>67.486507936507934</v>
      </c>
      <c r="P1963" s="125">
        <f t="shared" si="363"/>
        <v>0.11716407627865962</v>
      </c>
      <c r="Q1963" s="125"/>
      <c r="R1963" s="126" t="s">
        <v>2032</v>
      </c>
      <c r="S1963" s="121">
        <v>400</v>
      </c>
      <c r="T1963" s="548">
        <v>63.80952380952381</v>
      </c>
      <c r="U1963" s="548">
        <v>65.100000000000009</v>
      </c>
      <c r="V1963" s="548">
        <v>45.15</v>
      </c>
      <c r="W1963" s="123"/>
      <c r="X1963" s="124">
        <f t="shared" si="368"/>
        <v>58.019841269841272</v>
      </c>
      <c r="Y1963" s="125">
        <f t="shared" si="369"/>
        <v>0.10072889109347444</v>
      </c>
      <c r="Z1963" s="634"/>
      <c r="AA1963" s="673"/>
      <c r="AB1963" s="672"/>
    </row>
    <row r="1964" spans="1:28" ht="13.15" customHeight="1" x14ac:dyDescent="0.2">
      <c r="A1964" s="265"/>
      <c r="B1964" s="405"/>
      <c r="C1964" s="448"/>
      <c r="D1964" s="266"/>
      <c r="E1964" s="266"/>
      <c r="F1964" s="186"/>
      <c r="G1964" s="121"/>
      <c r="H1964" s="241">
        <v>307</v>
      </c>
      <c r="I1964" s="22" t="s">
        <v>2326</v>
      </c>
      <c r="J1964" s="24">
        <v>400</v>
      </c>
      <c r="K1964" s="371">
        <v>0</v>
      </c>
      <c r="L1964" s="371">
        <v>0</v>
      </c>
      <c r="M1964" s="371">
        <v>0</v>
      </c>
      <c r="N1964" s="21"/>
      <c r="O1964" s="25">
        <f>(K1964+L1964+M1964)/3</f>
        <v>0</v>
      </c>
      <c r="P1964" s="26">
        <f>O1964/J1964/1.44</f>
        <v>0</v>
      </c>
      <c r="Q1964" s="125"/>
      <c r="R1964" s="126" t="s">
        <v>3870</v>
      </c>
      <c r="S1964" s="121">
        <v>400</v>
      </c>
      <c r="T1964" s="548">
        <v>6.6666666666666661</v>
      </c>
      <c r="U1964" s="548">
        <v>10.5</v>
      </c>
      <c r="V1964" s="548">
        <v>0</v>
      </c>
      <c r="W1964" s="123"/>
      <c r="X1964" s="124">
        <f t="shared" si="368"/>
        <v>5.7222222222222214</v>
      </c>
      <c r="Y1964" s="125">
        <f t="shared" si="369"/>
        <v>9.9344135802469126E-3</v>
      </c>
      <c r="Z1964" s="634"/>
      <c r="AA1964" s="673"/>
      <c r="AB1964" s="672"/>
    </row>
    <row r="1965" spans="1:28" ht="13.9" customHeight="1" thickBot="1" x14ac:dyDescent="0.25">
      <c r="A1965" s="267"/>
      <c r="B1965" s="406"/>
      <c r="C1965" s="449"/>
      <c r="D1965" s="268"/>
      <c r="E1965" s="269"/>
      <c r="F1965" s="184"/>
      <c r="G1965" s="70"/>
      <c r="H1965" s="245">
        <v>307</v>
      </c>
      <c r="I1965" s="84" t="s">
        <v>3869</v>
      </c>
      <c r="J1965" s="83">
        <v>400</v>
      </c>
      <c r="K1965" s="554">
        <v>46.2</v>
      </c>
      <c r="L1965" s="554">
        <v>26.666666666666664</v>
      </c>
      <c r="M1965" s="554">
        <v>34.65</v>
      </c>
      <c r="N1965" s="85"/>
      <c r="O1965" s="86"/>
      <c r="P1965" s="87"/>
      <c r="Q1965" s="74"/>
      <c r="R1965" s="75" t="s">
        <v>2820</v>
      </c>
      <c r="S1965" s="70">
        <v>400</v>
      </c>
      <c r="T1965" s="559">
        <v>156.19047619047618</v>
      </c>
      <c r="U1965" s="559">
        <v>181.65</v>
      </c>
      <c r="V1965" s="559">
        <v>194.25</v>
      </c>
      <c r="W1965" s="72"/>
      <c r="X1965" s="73">
        <f t="shared" si="368"/>
        <v>177.36349206349209</v>
      </c>
      <c r="Y1965" s="74">
        <f t="shared" si="369"/>
        <v>0.30792272927689601</v>
      </c>
      <c r="Z1965" s="646"/>
      <c r="AA1965" s="676"/>
      <c r="AB1965" s="674"/>
    </row>
    <row r="1966" spans="1:28" s="7" customFormat="1" ht="13.9" customHeight="1" x14ac:dyDescent="0.2">
      <c r="A1966" s="260">
        <v>43033</v>
      </c>
      <c r="B1966" s="403">
        <v>0.81944444444444453</v>
      </c>
      <c r="C1966" s="454">
        <v>0</v>
      </c>
      <c r="D1966" s="263">
        <f>(MAX(K1966:M1966))/J1966/1.44</f>
        <v>0.39375000000000004</v>
      </c>
      <c r="E1966" s="264"/>
      <c r="F1966" s="181" t="s">
        <v>569</v>
      </c>
      <c r="G1966" s="69" t="s">
        <v>3126</v>
      </c>
      <c r="H1966" s="240">
        <v>310</v>
      </c>
      <c r="I1966" s="35" t="s">
        <v>685</v>
      </c>
      <c r="J1966" s="34">
        <v>100</v>
      </c>
      <c r="K1966" s="367">
        <v>40.950000000000003</v>
      </c>
      <c r="L1966" s="367">
        <v>36.19047619047619</v>
      </c>
      <c r="M1966" s="367">
        <v>56.7</v>
      </c>
      <c r="N1966" s="34" t="s">
        <v>3887</v>
      </c>
      <c r="O1966" s="37">
        <f t="shared" si="362"/>
        <v>44.61349206349206</v>
      </c>
      <c r="P1966" s="38">
        <f t="shared" si="363"/>
        <v>0.30981591710758377</v>
      </c>
      <c r="Q1966" s="77" t="s">
        <v>492</v>
      </c>
      <c r="R1966" s="40"/>
      <c r="S1966" s="81"/>
      <c r="T1966" s="367"/>
      <c r="U1966" s="367"/>
      <c r="V1966" s="367"/>
      <c r="W1966" s="36"/>
      <c r="X1966" s="37"/>
      <c r="Y1966" s="38"/>
      <c r="Z1966" s="645"/>
      <c r="AA1966" s="672">
        <f>P1966+Y1966</f>
        <v>0.30981591710758377</v>
      </c>
      <c r="AB1966" s="672">
        <f t="shared" si="359"/>
        <v>45.89724151234568</v>
      </c>
    </row>
    <row r="1967" spans="1:28" ht="13.15" customHeight="1" x14ac:dyDescent="0.2">
      <c r="A1967" s="265"/>
      <c r="B1967" s="405"/>
      <c r="C1967" s="448"/>
      <c r="D1967" s="266"/>
      <c r="E1967" s="266"/>
      <c r="F1967" s="182"/>
      <c r="G1967" s="24"/>
      <c r="H1967" s="241">
        <v>310</v>
      </c>
      <c r="I1967" s="22" t="s">
        <v>171</v>
      </c>
      <c r="J1967" s="24">
        <v>100</v>
      </c>
      <c r="K1967" s="371">
        <v>3.1500000000000004</v>
      </c>
      <c r="L1967" s="371">
        <v>0</v>
      </c>
      <c r="M1967" s="371">
        <v>2.1</v>
      </c>
      <c r="N1967" s="21"/>
      <c r="O1967" s="25">
        <f t="shared" si="362"/>
        <v>1.75</v>
      </c>
      <c r="P1967" s="26">
        <f t="shared" si="363"/>
        <v>1.215277777777778E-2</v>
      </c>
      <c r="Q1967" s="26"/>
      <c r="R1967" s="28"/>
      <c r="S1967" s="30"/>
      <c r="T1967" s="371"/>
      <c r="U1967" s="371"/>
      <c r="V1967" s="371"/>
      <c r="W1967" s="21"/>
      <c r="X1967" s="25"/>
      <c r="Y1967" s="26"/>
      <c r="Z1967" s="428"/>
      <c r="AA1967" s="673"/>
      <c r="AB1967" s="672"/>
    </row>
    <row r="1968" spans="1:28" ht="13.15" customHeight="1" x14ac:dyDescent="0.2">
      <c r="A1968" s="265"/>
      <c r="B1968" s="405"/>
      <c r="C1968" s="448"/>
      <c r="D1968" s="266"/>
      <c r="E1968" s="266"/>
      <c r="F1968" s="182"/>
      <c r="G1968" s="24"/>
      <c r="H1968" s="241">
        <v>310</v>
      </c>
      <c r="I1968" s="23" t="s">
        <v>172</v>
      </c>
      <c r="J1968" s="24">
        <v>100</v>
      </c>
      <c r="K1968" s="371">
        <v>0</v>
      </c>
      <c r="L1968" s="371">
        <v>0</v>
      </c>
      <c r="M1968" s="371">
        <v>0</v>
      </c>
      <c r="N1968" s="21"/>
      <c r="O1968" s="25">
        <f t="shared" si="362"/>
        <v>0</v>
      </c>
      <c r="P1968" s="26">
        <f t="shared" si="363"/>
        <v>0</v>
      </c>
      <c r="Q1968" s="26"/>
      <c r="R1968" s="28"/>
      <c r="S1968" s="30"/>
      <c r="T1968" s="371"/>
      <c r="U1968" s="371"/>
      <c r="V1968" s="371"/>
      <c r="W1968" s="21"/>
      <c r="X1968" s="25"/>
      <c r="Y1968" s="26"/>
      <c r="Z1968" s="428"/>
      <c r="AA1968" s="673"/>
      <c r="AB1968" s="672"/>
    </row>
    <row r="1969" spans="1:28" ht="13.15" customHeight="1" x14ac:dyDescent="0.2">
      <c r="A1969" s="265"/>
      <c r="B1969" s="405"/>
      <c r="C1969" s="448"/>
      <c r="D1969" s="266"/>
      <c r="E1969" s="266"/>
      <c r="F1969" s="182"/>
      <c r="G1969" s="24"/>
      <c r="H1969" s="241">
        <v>310</v>
      </c>
      <c r="I1969" s="23" t="s">
        <v>1664</v>
      </c>
      <c r="J1969" s="24">
        <v>100</v>
      </c>
      <c r="K1969" s="371">
        <v>1.05</v>
      </c>
      <c r="L1969" s="371">
        <v>0</v>
      </c>
      <c r="M1969" s="371">
        <v>0</v>
      </c>
      <c r="N1969" s="21"/>
      <c r="O1969" s="25">
        <f t="shared" si="362"/>
        <v>0.35000000000000003</v>
      </c>
      <c r="P1969" s="26">
        <f t="shared" si="363"/>
        <v>2.430555555555556E-3</v>
      </c>
      <c r="Q1969" s="26"/>
      <c r="R1969" s="28"/>
      <c r="S1969" s="30"/>
      <c r="T1969" s="371"/>
      <c r="U1969" s="371"/>
      <c r="V1969" s="371"/>
      <c r="W1969" s="21"/>
      <c r="X1969" s="25"/>
      <c r="Y1969" s="26"/>
      <c r="Z1969" s="428"/>
      <c r="AA1969" s="673"/>
      <c r="AB1969" s="672"/>
    </row>
    <row r="1970" spans="1:28" ht="13.15" customHeight="1" x14ac:dyDescent="0.2">
      <c r="A1970" s="265"/>
      <c r="B1970" s="405"/>
      <c r="C1970" s="448"/>
      <c r="D1970" s="266"/>
      <c r="E1970" s="266"/>
      <c r="F1970" s="182"/>
      <c r="G1970" s="24"/>
      <c r="H1970" s="241">
        <v>310</v>
      </c>
      <c r="I1970" s="23" t="s">
        <v>1665</v>
      </c>
      <c r="J1970" s="24">
        <v>100</v>
      </c>
      <c r="K1970" s="371">
        <v>2.1</v>
      </c>
      <c r="L1970" s="371">
        <v>1.9047619047619047</v>
      </c>
      <c r="M1970" s="371">
        <v>0</v>
      </c>
      <c r="N1970" s="21"/>
      <c r="O1970" s="25">
        <f t="shared" ref="O1970" si="370">(K1970+L1970+M1970)/3</f>
        <v>1.3349206349206348</v>
      </c>
      <c r="P1970" s="26">
        <f t="shared" ref="P1970" si="371">O1970/J1970/1.44</f>
        <v>9.2702821869488534E-3</v>
      </c>
      <c r="Q1970" s="26"/>
      <c r="R1970" s="28"/>
      <c r="S1970" s="30"/>
      <c r="T1970" s="371"/>
      <c r="U1970" s="371"/>
      <c r="V1970" s="371"/>
      <c r="W1970" s="21"/>
      <c r="X1970" s="25"/>
      <c r="Y1970" s="26"/>
      <c r="Z1970" s="428"/>
      <c r="AA1970" s="673"/>
      <c r="AB1970" s="672"/>
    </row>
    <row r="1971" spans="1:28" ht="13.15" customHeight="1" x14ac:dyDescent="0.2">
      <c r="A1971" s="265"/>
      <c r="B1971" s="405"/>
      <c r="C1971" s="448"/>
      <c r="D1971" s="266"/>
      <c r="E1971" s="266"/>
      <c r="F1971" s="182"/>
      <c r="G1971" s="24"/>
      <c r="H1971" s="241">
        <v>310</v>
      </c>
      <c r="I1971" s="23" t="s">
        <v>1666</v>
      </c>
      <c r="J1971" s="24">
        <v>100</v>
      </c>
      <c r="K1971" s="371">
        <v>2.1</v>
      </c>
      <c r="L1971" s="371">
        <v>1.9047619047619047</v>
      </c>
      <c r="M1971" s="371">
        <v>0</v>
      </c>
      <c r="N1971" s="21"/>
      <c r="O1971" s="25">
        <f t="shared" si="362"/>
        <v>1.3349206349206348</v>
      </c>
      <c r="P1971" s="26">
        <f t="shared" si="363"/>
        <v>9.2702821869488534E-3</v>
      </c>
      <c r="Q1971" s="26"/>
      <c r="R1971" s="28"/>
      <c r="S1971" s="30"/>
      <c r="T1971" s="371"/>
      <c r="U1971" s="371"/>
      <c r="V1971" s="371"/>
      <c r="W1971" s="21"/>
      <c r="X1971" s="25"/>
      <c r="Y1971" s="26"/>
      <c r="Z1971" s="428"/>
      <c r="AA1971" s="673"/>
      <c r="AB1971" s="672"/>
    </row>
    <row r="1972" spans="1:28" ht="13.9" customHeight="1" thickBot="1" x14ac:dyDescent="0.25">
      <c r="A1972" s="267"/>
      <c r="B1972" s="406"/>
      <c r="C1972" s="449"/>
      <c r="D1972" s="277"/>
      <c r="E1972" s="278"/>
      <c r="F1972" s="184"/>
      <c r="G1972" s="70"/>
      <c r="H1972" s="242">
        <v>310</v>
      </c>
      <c r="I1972" s="71" t="s">
        <v>3888</v>
      </c>
      <c r="J1972" s="70">
        <v>100</v>
      </c>
      <c r="K1972" s="559">
        <v>0</v>
      </c>
      <c r="L1972" s="559">
        <v>0</v>
      </c>
      <c r="M1972" s="559">
        <v>0</v>
      </c>
      <c r="N1972" s="72"/>
      <c r="O1972" s="73">
        <f t="shared" si="362"/>
        <v>0</v>
      </c>
      <c r="P1972" s="74">
        <f t="shared" si="363"/>
        <v>0</v>
      </c>
      <c r="Q1972" s="74"/>
      <c r="R1972" s="75"/>
      <c r="S1972" s="78"/>
      <c r="T1972" s="559"/>
      <c r="U1972" s="559"/>
      <c r="V1972" s="559"/>
      <c r="W1972" s="72"/>
      <c r="X1972" s="73"/>
      <c r="Y1972" s="74"/>
      <c r="Z1972" s="646"/>
      <c r="AA1972" s="673"/>
      <c r="AB1972" s="672"/>
    </row>
    <row r="1973" spans="1:28" s="7" customFormat="1" ht="13.9" customHeight="1" x14ac:dyDescent="0.2">
      <c r="A1973" s="260">
        <v>43043</v>
      </c>
      <c r="B1973" s="403">
        <v>0.8125</v>
      </c>
      <c r="C1973" s="454">
        <v>-2</v>
      </c>
      <c r="D1973" s="291">
        <f>(MAX(K1973:M1973))/J1973/1.44</f>
        <v>0.44212962962962971</v>
      </c>
      <c r="E1973" s="272">
        <f>(MAX(T1973:V1973))/S1973/1.44</f>
        <v>0.45949074074074081</v>
      </c>
      <c r="F1973" s="181" t="s">
        <v>1909</v>
      </c>
      <c r="G1973" s="69" t="s">
        <v>3136</v>
      </c>
      <c r="H1973" s="240">
        <v>315</v>
      </c>
      <c r="I1973" s="35" t="s">
        <v>685</v>
      </c>
      <c r="J1973" s="34">
        <v>630</v>
      </c>
      <c r="K1973" s="367">
        <v>378</v>
      </c>
      <c r="L1973" s="367">
        <v>336.1904761904762</v>
      </c>
      <c r="M1973" s="367">
        <v>401.1</v>
      </c>
      <c r="N1973" s="36" t="s">
        <v>3920</v>
      </c>
      <c r="O1973" s="37">
        <f t="shared" si="362"/>
        <v>371.76349206349204</v>
      </c>
      <c r="P1973" s="38">
        <f t="shared" si="363"/>
        <v>0.40979220906469582</v>
      </c>
      <c r="Q1973" s="39" t="s">
        <v>495</v>
      </c>
      <c r="R1973" s="40" t="s">
        <v>686</v>
      </c>
      <c r="S1973" s="34">
        <v>630</v>
      </c>
      <c r="T1973" s="367">
        <v>375.23809523809524</v>
      </c>
      <c r="U1973" s="367">
        <v>404.25</v>
      </c>
      <c r="V1973" s="367">
        <v>416.85</v>
      </c>
      <c r="W1973" s="36" t="s">
        <v>4444</v>
      </c>
      <c r="X1973" s="37">
        <f t="shared" ref="X1973:X1987" si="372">(T1973+U1973+V1973)/3</f>
        <v>398.77936507936511</v>
      </c>
      <c r="Y1973" s="38">
        <f t="shared" ref="Y1973:Y1987" si="373">X1973/S1973/1.44</f>
        <v>0.43957161053721905</v>
      </c>
      <c r="Z1973" s="653" t="s">
        <v>495</v>
      </c>
      <c r="AA1973" s="671">
        <f>P1973+Y1973</f>
        <v>0.84936381960191487</v>
      </c>
      <c r="AB1973" s="671">
        <f t="shared" si="359"/>
        <v>126.21805555555555</v>
      </c>
    </row>
    <row r="1974" spans="1:28" ht="13.15" customHeight="1" x14ac:dyDescent="0.2">
      <c r="A1974" s="265"/>
      <c r="B1974" s="405"/>
      <c r="C1974" s="448"/>
      <c r="D1974" s="266"/>
      <c r="E1974" s="266"/>
      <c r="F1974" s="182"/>
      <c r="G1974" s="24"/>
      <c r="H1974" s="241">
        <v>315</v>
      </c>
      <c r="I1974" s="22" t="s">
        <v>1131</v>
      </c>
      <c r="J1974" s="24">
        <v>630</v>
      </c>
      <c r="K1974" s="371">
        <v>0</v>
      </c>
      <c r="L1974" s="371">
        <v>0</v>
      </c>
      <c r="M1974" s="371">
        <v>0</v>
      </c>
      <c r="N1974" s="21"/>
      <c r="O1974" s="25">
        <f t="shared" si="362"/>
        <v>0</v>
      </c>
      <c r="P1974" s="26">
        <f t="shared" si="363"/>
        <v>0</v>
      </c>
      <c r="Q1974" s="26"/>
      <c r="R1974" s="28" t="s">
        <v>1958</v>
      </c>
      <c r="S1974" s="24">
        <v>630</v>
      </c>
      <c r="T1974" s="371">
        <v>6.6666666666666661</v>
      </c>
      <c r="U1974" s="371">
        <v>3.1500000000000004</v>
      </c>
      <c r="V1974" s="371">
        <v>8.4</v>
      </c>
      <c r="W1974" s="21"/>
      <c r="X1974" s="25">
        <f t="shared" si="372"/>
        <v>6.0722222222222229</v>
      </c>
      <c r="Y1974" s="26">
        <f t="shared" si="373"/>
        <v>6.6933666470703514E-3</v>
      </c>
      <c r="Z1974" s="428"/>
      <c r="AA1974" s="673"/>
      <c r="AB1974" s="672"/>
    </row>
    <row r="1975" spans="1:28" ht="13.15" customHeight="1" x14ac:dyDescent="0.2">
      <c r="A1975" s="265"/>
      <c r="B1975" s="405"/>
      <c r="C1975" s="448"/>
      <c r="D1975" s="266"/>
      <c r="E1975" s="266"/>
      <c r="F1975" s="182"/>
      <c r="G1975" s="24"/>
      <c r="H1975" s="241">
        <v>315</v>
      </c>
      <c r="I1975" s="22" t="s">
        <v>3285</v>
      </c>
      <c r="J1975" s="24">
        <v>630</v>
      </c>
      <c r="K1975" s="371">
        <v>78.75</v>
      </c>
      <c r="L1975" s="371">
        <v>40</v>
      </c>
      <c r="M1975" s="371">
        <v>71.400000000000006</v>
      </c>
      <c r="N1975" s="21"/>
      <c r="O1975" s="25">
        <f t="shared" si="362"/>
        <v>63.383333333333333</v>
      </c>
      <c r="P1975" s="26">
        <f t="shared" si="363"/>
        <v>6.9866990005878898E-2</v>
      </c>
      <c r="Q1975" s="26"/>
      <c r="R1975" s="28" t="s">
        <v>1180</v>
      </c>
      <c r="S1975" s="24">
        <v>630</v>
      </c>
      <c r="T1975" s="371">
        <v>20.952380952380953</v>
      </c>
      <c r="U1975" s="371">
        <v>51.45</v>
      </c>
      <c r="V1975" s="371">
        <v>47.25</v>
      </c>
      <c r="W1975" s="21"/>
      <c r="X1975" s="25">
        <f t="shared" si="372"/>
        <v>39.884126984126986</v>
      </c>
      <c r="Y1975" s="26">
        <f t="shared" si="373"/>
        <v>4.3963984770863079E-2</v>
      </c>
      <c r="Z1975" s="428"/>
      <c r="AA1975" s="673"/>
      <c r="AB1975" s="672"/>
    </row>
    <row r="1976" spans="1:28" ht="13.15" customHeight="1" x14ac:dyDescent="0.2">
      <c r="A1976" s="265"/>
      <c r="B1976" s="405"/>
      <c r="C1976" s="448"/>
      <c r="D1976" s="266"/>
      <c r="E1976" s="266"/>
      <c r="F1976" s="182"/>
      <c r="G1976" s="24"/>
      <c r="H1976" s="241">
        <v>315</v>
      </c>
      <c r="I1976" s="22" t="s">
        <v>666</v>
      </c>
      <c r="J1976" s="24">
        <v>630</v>
      </c>
      <c r="K1976" s="371">
        <v>17.850000000000001</v>
      </c>
      <c r="L1976" s="371">
        <v>5.7142857142857144</v>
      </c>
      <c r="M1976" s="371">
        <v>1.05</v>
      </c>
      <c r="N1976" s="21"/>
      <c r="O1976" s="25">
        <f t="shared" si="362"/>
        <v>8.2047619047619058</v>
      </c>
      <c r="P1976" s="26">
        <f t="shared" si="363"/>
        <v>9.0440497186528943E-3</v>
      </c>
      <c r="Q1976" s="26"/>
      <c r="R1976" s="28" t="s">
        <v>3286</v>
      </c>
      <c r="S1976" s="24">
        <v>630</v>
      </c>
      <c r="T1976" s="371">
        <v>54.285714285714285</v>
      </c>
      <c r="U1976" s="371">
        <v>39.9</v>
      </c>
      <c r="V1976" s="371">
        <v>26.25</v>
      </c>
      <c r="W1976" s="21"/>
      <c r="X1976" s="25">
        <f t="shared" si="372"/>
        <v>40.145238095238092</v>
      </c>
      <c r="Y1976" s="26">
        <f t="shared" si="373"/>
        <v>4.4251805660535819E-2</v>
      </c>
      <c r="Z1976" s="428"/>
      <c r="AA1976" s="673"/>
      <c r="AB1976" s="672"/>
    </row>
    <row r="1977" spans="1:28" ht="13.15" customHeight="1" x14ac:dyDescent="0.2">
      <c r="A1977" s="265"/>
      <c r="B1977" s="405"/>
      <c r="C1977" s="448"/>
      <c r="D1977" s="266"/>
      <c r="E1977" s="266"/>
      <c r="F1977" s="182"/>
      <c r="G1977" s="24"/>
      <c r="H1977" s="241">
        <v>315</v>
      </c>
      <c r="I1977" s="22" t="s">
        <v>841</v>
      </c>
      <c r="J1977" s="24">
        <v>630</v>
      </c>
      <c r="K1977" s="371">
        <v>19.95</v>
      </c>
      <c r="L1977" s="371">
        <v>18.095238095238095</v>
      </c>
      <c r="M1977" s="371">
        <v>19.95</v>
      </c>
      <c r="N1977" s="21"/>
      <c r="O1977" s="25">
        <f t="shared" si="362"/>
        <v>19.331746031746032</v>
      </c>
      <c r="P1977" s="26">
        <f t="shared" si="363"/>
        <v>2.1309243862153916E-2</v>
      </c>
      <c r="Q1977" s="26"/>
      <c r="R1977" s="33" t="s">
        <v>824</v>
      </c>
      <c r="S1977" s="24">
        <v>630</v>
      </c>
      <c r="T1977" s="371">
        <v>28.571428571428569</v>
      </c>
      <c r="U1977" s="371">
        <v>16.8</v>
      </c>
      <c r="V1977" s="371">
        <v>26.25</v>
      </c>
      <c r="W1977" s="21"/>
      <c r="X1977" s="25">
        <f t="shared" si="372"/>
        <v>23.873809523809523</v>
      </c>
      <c r="Y1977" s="26">
        <f t="shared" si="373"/>
        <v>2.6315927605610145E-2</v>
      </c>
      <c r="Z1977" s="428"/>
      <c r="AA1977" s="673"/>
      <c r="AB1977" s="672"/>
    </row>
    <row r="1978" spans="1:28" ht="13.15" customHeight="1" x14ac:dyDescent="0.2">
      <c r="A1978" s="265"/>
      <c r="B1978" s="405"/>
      <c r="C1978" s="448"/>
      <c r="D1978" s="266"/>
      <c r="E1978" s="266"/>
      <c r="F1978" s="182"/>
      <c r="G1978" s="24"/>
      <c r="H1978" s="241">
        <v>315</v>
      </c>
      <c r="I1978" s="23" t="s">
        <v>2093</v>
      </c>
      <c r="J1978" s="24">
        <v>630</v>
      </c>
      <c r="K1978" s="371">
        <v>43.050000000000004</v>
      </c>
      <c r="L1978" s="371">
        <v>44.761904761904759</v>
      </c>
      <c r="M1978" s="371">
        <v>45.15</v>
      </c>
      <c r="N1978" s="21"/>
      <c r="O1978" s="25">
        <f t="shared" si="362"/>
        <v>44.320634920634923</v>
      </c>
      <c r="P1978" s="26">
        <f t="shared" si="363"/>
        <v>4.8854315388706923E-2</v>
      </c>
      <c r="Q1978" s="26"/>
      <c r="R1978" s="28" t="s">
        <v>842</v>
      </c>
      <c r="S1978" s="24">
        <v>630</v>
      </c>
      <c r="T1978" s="371">
        <v>38.095238095238095</v>
      </c>
      <c r="U1978" s="371">
        <v>39.9</v>
      </c>
      <c r="V1978" s="371">
        <v>42</v>
      </c>
      <c r="W1978" s="21"/>
      <c r="X1978" s="25">
        <f t="shared" si="372"/>
        <v>39.9984126984127</v>
      </c>
      <c r="Y1978" s="26">
        <f t="shared" si="373"/>
        <v>4.4089961087315589E-2</v>
      </c>
      <c r="Z1978" s="428"/>
      <c r="AA1978" s="673"/>
      <c r="AB1978" s="672"/>
    </row>
    <row r="1979" spans="1:28" ht="13.15" customHeight="1" x14ac:dyDescent="0.2">
      <c r="A1979" s="265"/>
      <c r="B1979" s="405"/>
      <c r="C1979" s="448"/>
      <c r="D1979" s="266"/>
      <c r="E1979" s="266"/>
      <c r="F1979" s="182"/>
      <c r="G1979" s="24"/>
      <c r="H1979" s="241">
        <v>315</v>
      </c>
      <c r="I1979" s="22" t="s">
        <v>1313</v>
      </c>
      <c r="J1979" s="24">
        <v>630</v>
      </c>
      <c r="K1979" s="371">
        <v>0</v>
      </c>
      <c r="L1979" s="371">
        <v>4.7619047619047619</v>
      </c>
      <c r="M1979" s="371">
        <v>10.5</v>
      </c>
      <c r="N1979" s="21"/>
      <c r="O1979" s="25">
        <f t="shared" si="362"/>
        <v>5.0873015873015879</v>
      </c>
      <c r="P1979" s="26">
        <f t="shared" si="363"/>
        <v>5.6076957531983997E-3</v>
      </c>
      <c r="Q1979" s="26"/>
      <c r="R1979" s="28" t="s">
        <v>1022</v>
      </c>
      <c r="S1979" s="24">
        <v>630</v>
      </c>
      <c r="T1979" s="371">
        <v>27.619047619047617</v>
      </c>
      <c r="U1979" s="371">
        <v>29.400000000000002</v>
      </c>
      <c r="V1979" s="371">
        <v>23.1</v>
      </c>
      <c r="W1979" s="21"/>
      <c r="X1979" s="25">
        <f t="shared" si="372"/>
        <v>26.706349206349206</v>
      </c>
      <c r="Y1979" s="26">
        <f t="shared" si="373"/>
        <v>2.9438215615464291E-2</v>
      </c>
      <c r="Z1979" s="428"/>
      <c r="AA1979" s="673"/>
      <c r="AB1979" s="672"/>
    </row>
    <row r="1980" spans="1:28" ht="13.15" customHeight="1" x14ac:dyDescent="0.2">
      <c r="A1980" s="265"/>
      <c r="B1980" s="405"/>
      <c r="C1980" s="448"/>
      <c r="D1980" s="266"/>
      <c r="E1980" s="266"/>
      <c r="F1980" s="182"/>
      <c r="G1980" s="24"/>
      <c r="H1980" s="241">
        <v>315</v>
      </c>
      <c r="I1980" s="22" t="s">
        <v>1023</v>
      </c>
      <c r="J1980" s="24">
        <v>630</v>
      </c>
      <c r="K1980" s="371">
        <v>0</v>
      </c>
      <c r="L1980" s="371">
        <v>0</v>
      </c>
      <c r="M1980" s="371">
        <v>0</v>
      </c>
      <c r="N1980" s="21"/>
      <c r="O1980" s="25">
        <f t="shared" si="362"/>
        <v>0</v>
      </c>
      <c r="P1980" s="26">
        <f t="shared" si="363"/>
        <v>0</v>
      </c>
      <c r="Q1980" s="26"/>
      <c r="R1980" s="28" t="s">
        <v>1585</v>
      </c>
      <c r="S1980" s="24">
        <v>630</v>
      </c>
      <c r="T1980" s="371">
        <v>0</v>
      </c>
      <c r="U1980" s="371">
        <v>7.3500000000000005</v>
      </c>
      <c r="V1980" s="371">
        <v>3.1500000000000004</v>
      </c>
      <c r="W1980" s="21"/>
      <c r="X1980" s="25">
        <f t="shared" si="372"/>
        <v>3.5</v>
      </c>
      <c r="Y1980" s="26">
        <f t="shared" si="373"/>
        <v>3.8580246913580249E-3</v>
      </c>
      <c r="Z1980" s="428"/>
      <c r="AA1980" s="673"/>
      <c r="AB1980" s="672"/>
    </row>
    <row r="1981" spans="1:28" ht="13.15" customHeight="1" x14ac:dyDescent="0.2">
      <c r="A1981" s="265"/>
      <c r="B1981" s="405"/>
      <c r="C1981" s="448"/>
      <c r="D1981" s="266"/>
      <c r="E1981" s="266"/>
      <c r="F1981" s="182"/>
      <c r="G1981" s="24"/>
      <c r="H1981" s="241">
        <v>315</v>
      </c>
      <c r="I1981" s="22" t="s">
        <v>1024</v>
      </c>
      <c r="J1981" s="24">
        <v>630</v>
      </c>
      <c r="K1981" s="371">
        <v>13.65</v>
      </c>
      <c r="L1981" s="371">
        <v>12.38095238095238</v>
      </c>
      <c r="M1981" s="371">
        <v>17.850000000000001</v>
      </c>
      <c r="N1981" s="21"/>
      <c r="O1981" s="25">
        <f t="shared" si="362"/>
        <v>14.626984126984127</v>
      </c>
      <c r="P1981" s="26">
        <f t="shared" si="363"/>
        <v>1.6123218834859045E-2</v>
      </c>
      <c r="Q1981" s="26"/>
      <c r="R1981" s="28" t="s">
        <v>1024</v>
      </c>
      <c r="S1981" s="24">
        <v>630</v>
      </c>
      <c r="T1981" s="371">
        <v>38.095238095238095</v>
      </c>
      <c r="U1981" s="371">
        <v>36.75</v>
      </c>
      <c r="V1981" s="371">
        <v>37.800000000000004</v>
      </c>
      <c r="W1981" s="21"/>
      <c r="X1981" s="25">
        <f t="shared" si="372"/>
        <v>37.548412698412704</v>
      </c>
      <c r="Y1981" s="26">
        <f t="shared" si="373"/>
        <v>4.1389343803364974E-2</v>
      </c>
      <c r="Z1981" s="428"/>
      <c r="AA1981" s="673"/>
      <c r="AB1981" s="672"/>
    </row>
    <row r="1982" spans="1:28" ht="13.15" customHeight="1" x14ac:dyDescent="0.2">
      <c r="A1982" s="265"/>
      <c r="B1982" s="405"/>
      <c r="C1982" s="448"/>
      <c r="D1982" s="266"/>
      <c r="E1982" s="266"/>
      <c r="F1982" s="182"/>
      <c r="G1982" s="24"/>
      <c r="H1982" s="241">
        <v>315</v>
      </c>
      <c r="I1982" s="22" t="s">
        <v>1025</v>
      </c>
      <c r="J1982" s="24">
        <v>630</v>
      </c>
      <c r="K1982" s="621">
        <v>4.2</v>
      </c>
      <c r="L1982" s="371">
        <v>1.9047619047619047</v>
      </c>
      <c r="M1982" s="371">
        <v>1.05</v>
      </c>
      <c r="N1982" s="21"/>
      <c r="O1982" s="25">
        <f t="shared" si="362"/>
        <v>2.3849206349206349</v>
      </c>
      <c r="P1982" s="26">
        <f t="shared" si="363"/>
        <v>2.6288807704151619E-3</v>
      </c>
      <c r="Q1982" s="26"/>
      <c r="R1982" s="33" t="s">
        <v>670</v>
      </c>
      <c r="S1982" s="24">
        <v>630</v>
      </c>
      <c r="T1982" s="371">
        <v>47.61904761904762</v>
      </c>
      <c r="U1982" s="371">
        <v>30.450000000000003</v>
      </c>
      <c r="V1982" s="371">
        <v>42</v>
      </c>
      <c r="W1982" s="21"/>
      <c r="X1982" s="25">
        <f t="shared" si="372"/>
        <v>40.023015873015872</v>
      </c>
      <c r="Y1982" s="26">
        <f t="shared" si="373"/>
        <v>4.4117080988774107E-2</v>
      </c>
      <c r="Z1982" s="428"/>
      <c r="AA1982" s="673"/>
      <c r="AB1982" s="672"/>
    </row>
    <row r="1983" spans="1:28" ht="13.15" customHeight="1" x14ac:dyDescent="0.2">
      <c r="A1983" s="265"/>
      <c r="B1983" s="405"/>
      <c r="C1983" s="448"/>
      <c r="D1983" s="266"/>
      <c r="E1983" s="266"/>
      <c r="F1983" s="182"/>
      <c r="G1983" s="24"/>
      <c r="H1983" s="241">
        <v>315</v>
      </c>
      <c r="I1983" s="23" t="s">
        <v>667</v>
      </c>
      <c r="J1983" s="24">
        <v>630</v>
      </c>
      <c r="K1983" s="371">
        <v>0</v>
      </c>
      <c r="L1983" s="371">
        <v>0</v>
      </c>
      <c r="M1983" s="371">
        <v>0</v>
      </c>
      <c r="N1983" s="21"/>
      <c r="O1983" s="25">
        <f t="shared" si="362"/>
        <v>0</v>
      </c>
      <c r="P1983" s="26">
        <f t="shared" si="363"/>
        <v>0</v>
      </c>
      <c r="Q1983" s="26"/>
      <c r="R1983" s="33" t="s">
        <v>2824</v>
      </c>
      <c r="S1983" s="24">
        <v>630</v>
      </c>
      <c r="T1983" s="371">
        <v>0</v>
      </c>
      <c r="U1983" s="371">
        <v>0</v>
      </c>
      <c r="V1983" s="371">
        <v>0</v>
      </c>
      <c r="W1983" s="21"/>
      <c r="X1983" s="25">
        <f t="shared" si="372"/>
        <v>0</v>
      </c>
      <c r="Y1983" s="26">
        <f t="shared" si="373"/>
        <v>0</v>
      </c>
      <c r="Z1983" s="428"/>
      <c r="AA1983" s="673"/>
      <c r="AB1983" s="672"/>
    </row>
    <row r="1984" spans="1:28" ht="13.15" customHeight="1" x14ac:dyDescent="0.2">
      <c r="A1984" s="265"/>
      <c r="B1984" s="405"/>
      <c r="C1984" s="448"/>
      <c r="D1984" s="266"/>
      <c r="E1984" s="266"/>
      <c r="F1984" s="182"/>
      <c r="G1984" s="24"/>
      <c r="H1984" s="241">
        <v>315</v>
      </c>
      <c r="I1984" s="22" t="s">
        <v>668</v>
      </c>
      <c r="J1984" s="24">
        <v>630</v>
      </c>
      <c r="K1984" s="371">
        <v>9.4500000000000011</v>
      </c>
      <c r="L1984" s="371">
        <v>8.5714285714285712</v>
      </c>
      <c r="M1984" s="371">
        <v>5.25</v>
      </c>
      <c r="N1984" s="21"/>
      <c r="O1984" s="25">
        <f t="shared" si="362"/>
        <v>7.7571428571428571</v>
      </c>
      <c r="P1984" s="26">
        <f t="shared" si="363"/>
        <v>8.5506424792139088E-3</v>
      </c>
      <c r="Q1984" s="26"/>
      <c r="R1984" s="28" t="s">
        <v>823</v>
      </c>
      <c r="S1984" s="24">
        <v>630</v>
      </c>
      <c r="T1984" s="371">
        <v>0</v>
      </c>
      <c r="U1984" s="371">
        <v>0</v>
      </c>
      <c r="V1984" s="371">
        <v>0</v>
      </c>
      <c r="W1984" s="21"/>
      <c r="X1984" s="25">
        <f t="shared" si="372"/>
        <v>0</v>
      </c>
      <c r="Y1984" s="26">
        <f t="shared" si="373"/>
        <v>0</v>
      </c>
      <c r="Z1984" s="428"/>
      <c r="AA1984" s="673"/>
      <c r="AB1984" s="672"/>
    </row>
    <row r="1985" spans="1:28" ht="13.15" customHeight="1" x14ac:dyDescent="0.2">
      <c r="A1985" s="265"/>
      <c r="B1985" s="405"/>
      <c r="C1985" s="448"/>
      <c r="D1985" s="266"/>
      <c r="E1985" s="266"/>
      <c r="F1985" s="182"/>
      <c r="G1985" s="24"/>
      <c r="H1985" s="241">
        <v>315</v>
      </c>
      <c r="I1985" s="22"/>
      <c r="J1985" s="24">
        <v>630</v>
      </c>
      <c r="K1985" s="371">
        <v>0</v>
      </c>
      <c r="L1985" s="371">
        <v>0</v>
      </c>
      <c r="M1985" s="371">
        <v>0</v>
      </c>
      <c r="N1985" s="21"/>
      <c r="O1985" s="25">
        <f t="shared" si="362"/>
        <v>0</v>
      </c>
      <c r="P1985" s="26">
        <f t="shared" si="363"/>
        <v>0</v>
      </c>
      <c r="Q1985" s="26"/>
      <c r="R1985" s="28" t="s">
        <v>825</v>
      </c>
      <c r="S1985" s="24">
        <v>630</v>
      </c>
      <c r="T1985" s="371">
        <v>7.6190476190476186</v>
      </c>
      <c r="U1985" s="371">
        <v>37.800000000000004</v>
      </c>
      <c r="V1985" s="371">
        <v>14.700000000000001</v>
      </c>
      <c r="W1985" s="21"/>
      <c r="X1985" s="25">
        <f t="shared" si="372"/>
        <v>20.039682539682541</v>
      </c>
      <c r="Y1985" s="26">
        <f t="shared" si="373"/>
        <v>2.2089597155734726E-2</v>
      </c>
      <c r="Z1985" s="428"/>
      <c r="AA1985" s="673"/>
      <c r="AB1985" s="672"/>
    </row>
    <row r="1986" spans="1:28" ht="13.15" customHeight="1" x14ac:dyDescent="0.2">
      <c r="A1986" s="265"/>
      <c r="B1986" s="405"/>
      <c r="C1986" s="448"/>
      <c r="D1986" s="266"/>
      <c r="E1986" s="266"/>
      <c r="F1986" s="182"/>
      <c r="G1986" s="24"/>
      <c r="H1986" s="241">
        <v>315</v>
      </c>
      <c r="I1986" s="22" t="s">
        <v>1482</v>
      </c>
      <c r="J1986" s="24">
        <v>630</v>
      </c>
      <c r="K1986" s="371">
        <v>1.05</v>
      </c>
      <c r="L1986" s="371">
        <v>5.7142857142857144</v>
      </c>
      <c r="M1986" s="371">
        <v>0</v>
      </c>
      <c r="N1986" s="21"/>
      <c r="O1986" s="25">
        <f t="shared" si="362"/>
        <v>2.2547619047619047</v>
      </c>
      <c r="P1986" s="26">
        <f t="shared" si="363"/>
        <v>2.4854077433442514E-3</v>
      </c>
      <c r="Q1986" s="26"/>
      <c r="R1986" s="28" t="s">
        <v>669</v>
      </c>
      <c r="S1986" s="24">
        <v>630</v>
      </c>
      <c r="T1986" s="371">
        <v>33.333333333333329</v>
      </c>
      <c r="U1986" s="371">
        <v>43.050000000000004</v>
      </c>
      <c r="V1986" s="371">
        <v>48.300000000000004</v>
      </c>
      <c r="W1986" s="21"/>
      <c r="X1986" s="25">
        <f t="shared" si="372"/>
        <v>41.56111111111111</v>
      </c>
      <c r="Y1986" s="26">
        <f t="shared" si="373"/>
        <v>4.5812512247697439E-2</v>
      </c>
      <c r="Z1986" s="428"/>
      <c r="AA1986" s="673"/>
      <c r="AB1986" s="672"/>
    </row>
    <row r="1987" spans="1:28" ht="13.15" customHeight="1" x14ac:dyDescent="0.2">
      <c r="A1987" s="265"/>
      <c r="B1987" s="405"/>
      <c r="C1987" s="448"/>
      <c r="D1987" s="266"/>
      <c r="E1987" s="266"/>
      <c r="F1987" s="182"/>
      <c r="G1987" s="24"/>
      <c r="H1987" s="241">
        <v>315</v>
      </c>
      <c r="I1987" s="22" t="s">
        <v>2822</v>
      </c>
      <c r="J1987" s="24">
        <v>630</v>
      </c>
      <c r="K1987" s="371">
        <v>46.2</v>
      </c>
      <c r="L1987" s="371">
        <v>28.571428571428569</v>
      </c>
      <c r="M1987" s="371">
        <v>70.350000000000009</v>
      </c>
      <c r="N1987" s="21"/>
      <c r="O1987" s="25">
        <f t="shared" si="362"/>
        <v>48.37380952380952</v>
      </c>
      <c r="P1987" s="26">
        <f t="shared" si="363"/>
        <v>5.3322100445116316E-2</v>
      </c>
      <c r="Q1987" s="26"/>
      <c r="R1987" s="28" t="s">
        <v>157</v>
      </c>
      <c r="S1987" s="24">
        <v>630</v>
      </c>
      <c r="T1987" s="371">
        <v>21.904761904761905</v>
      </c>
      <c r="U1987" s="371">
        <v>18.900000000000002</v>
      </c>
      <c r="V1987" s="371">
        <v>24.150000000000002</v>
      </c>
      <c r="W1987" s="21"/>
      <c r="X1987" s="25">
        <f t="shared" si="372"/>
        <v>21.651587301587302</v>
      </c>
      <c r="Y1987" s="26">
        <f t="shared" si="373"/>
        <v>2.3866388119033626E-2</v>
      </c>
      <c r="Z1987" s="428"/>
      <c r="AA1987" s="673"/>
      <c r="AB1987" s="672"/>
    </row>
    <row r="1988" spans="1:28" ht="13.15" customHeight="1" x14ac:dyDescent="0.2">
      <c r="A1988" s="265"/>
      <c r="B1988" s="405"/>
      <c r="C1988" s="448"/>
      <c r="D1988" s="266"/>
      <c r="E1988" s="266"/>
      <c r="F1988" s="182"/>
      <c r="G1988" s="24"/>
      <c r="H1988" s="241">
        <v>315</v>
      </c>
      <c r="I1988" s="22" t="s">
        <v>2823</v>
      </c>
      <c r="J1988" s="24">
        <v>630</v>
      </c>
      <c r="K1988" s="371">
        <v>0</v>
      </c>
      <c r="L1988" s="371">
        <v>0</v>
      </c>
      <c r="M1988" s="371">
        <v>0</v>
      </c>
      <c r="N1988" s="21"/>
      <c r="O1988" s="25">
        <f t="shared" si="362"/>
        <v>0</v>
      </c>
      <c r="P1988" s="26">
        <f t="shared" si="363"/>
        <v>0</v>
      </c>
      <c r="Q1988" s="26"/>
      <c r="R1988" s="28"/>
      <c r="S1988" s="24"/>
      <c r="T1988" s="371"/>
      <c r="U1988" s="371"/>
      <c r="V1988" s="371"/>
      <c r="W1988" s="21"/>
      <c r="X1988" s="25"/>
      <c r="Y1988" s="26"/>
      <c r="Z1988" s="428"/>
      <c r="AA1988" s="673"/>
      <c r="AB1988" s="672"/>
    </row>
    <row r="1989" spans="1:28" ht="13.15" customHeight="1" x14ac:dyDescent="0.2">
      <c r="A1989" s="265"/>
      <c r="B1989" s="405"/>
      <c r="C1989" s="448"/>
      <c r="D1989" s="266"/>
      <c r="E1989" s="266"/>
      <c r="F1989" s="186"/>
      <c r="G1989" s="121"/>
      <c r="H1989" s="241">
        <v>315</v>
      </c>
      <c r="I1989" s="128" t="s">
        <v>3737</v>
      </c>
      <c r="J1989" s="24">
        <v>630</v>
      </c>
      <c r="K1989" s="371">
        <v>0</v>
      </c>
      <c r="L1989" s="371">
        <v>0</v>
      </c>
      <c r="M1989" s="371">
        <v>0</v>
      </c>
      <c r="N1989" s="123"/>
      <c r="O1989" s="124">
        <f t="shared" si="362"/>
        <v>0</v>
      </c>
      <c r="P1989" s="125">
        <f t="shared" si="363"/>
        <v>0</v>
      </c>
      <c r="Q1989" s="125"/>
      <c r="R1989" s="126"/>
      <c r="S1989" s="121"/>
      <c r="T1989" s="548"/>
      <c r="U1989" s="548"/>
      <c r="V1989" s="548"/>
      <c r="W1989" s="123"/>
      <c r="X1989" s="124"/>
      <c r="Y1989" s="125"/>
      <c r="Z1989" s="634"/>
      <c r="AA1989" s="673"/>
      <c r="AB1989" s="672"/>
    </row>
    <row r="1990" spans="1:28" ht="13.15" customHeight="1" x14ac:dyDescent="0.2">
      <c r="A1990" s="265"/>
      <c r="B1990" s="405"/>
      <c r="C1990" s="448"/>
      <c r="D1990" s="266"/>
      <c r="E1990" s="266"/>
      <c r="F1990" s="186"/>
      <c r="G1990" s="121"/>
      <c r="H1990" s="241">
        <v>315</v>
      </c>
      <c r="I1990" s="128" t="s">
        <v>2226</v>
      </c>
      <c r="J1990" s="24">
        <v>630</v>
      </c>
      <c r="K1990" s="548">
        <v>0</v>
      </c>
      <c r="L1990" s="548">
        <v>0</v>
      </c>
      <c r="M1990" s="548">
        <v>0</v>
      </c>
      <c r="N1990" s="123"/>
      <c r="O1990" s="124">
        <f t="shared" si="362"/>
        <v>0</v>
      </c>
      <c r="P1990" s="125">
        <f t="shared" si="363"/>
        <v>0</v>
      </c>
      <c r="Q1990" s="125"/>
      <c r="R1990" s="126"/>
      <c r="S1990" s="121"/>
      <c r="T1990" s="548"/>
      <c r="U1990" s="548"/>
      <c r="V1990" s="548"/>
      <c r="W1990" s="123"/>
      <c r="X1990" s="124"/>
      <c r="Y1990" s="125"/>
      <c r="Z1990" s="634"/>
      <c r="AA1990" s="673"/>
      <c r="AB1990" s="672"/>
    </row>
    <row r="1991" spans="1:28" ht="13.15" customHeight="1" x14ac:dyDescent="0.2">
      <c r="A1991" s="265"/>
      <c r="B1991" s="405"/>
      <c r="C1991" s="448"/>
      <c r="D1991" s="266"/>
      <c r="E1991" s="266"/>
      <c r="F1991" s="186"/>
      <c r="G1991" s="121"/>
      <c r="H1991" s="241">
        <v>315</v>
      </c>
      <c r="I1991" s="128" t="s">
        <v>2821</v>
      </c>
      <c r="J1991" s="24">
        <v>630</v>
      </c>
      <c r="K1991" s="548">
        <v>66.150000000000006</v>
      </c>
      <c r="L1991" s="548">
        <v>72.38095238095238</v>
      </c>
      <c r="M1991" s="548">
        <v>66.150000000000006</v>
      </c>
      <c r="N1991" s="123"/>
      <c r="O1991" s="124">
        <f t="shared" si="362"/>
        <v>68.226984126984135</v>
      </c>
      <c r="P1991" s="125">
        <f t="shared" si="363"/>
        <v>7.5206111251084798E-2</v>
      </c>
      <c r="Q1991" s="125"/>
      <c r="R1991" s="126"/>
      <c r="S1991" s="121"/>
      <c r="T1991" s="548"/>
      <c r="U1991" s="548"/>
      <c r="V1991" s="548"/>
      <c r="W1991" s="123"/>
      <c r="X1991" s="124"/>
      <c r="Y1991" s="125"/>
      <c r="Z1991" s="634"/>
      <c r="AA1991" s="673"/>
      <c r="AB1991" s="672"/>
    </row>
    <row r="1992" spans="1:28" ht="13.15" customHeight="1" x14ac:dyDescent="0.2">
      <c r="A1992" s="265"/>
      <c r="B1992" s="405"/>
      <c r="C1992" s="448"/>
      <c r="D1992" s="266"/>
      <c r="E1992" s="266"/>
      <c r="F1992" s="186"/>
      <c r="G1992" s="121"/>
      <c r="H1992" s="241">
        <v>315</v>
      </c>
      <c r="I1992" s="128"/>
      <c r="J1992" s="24"/>
      <c r="K1992" s="548"/>
      <c r="L1992" s="548"/>
      <c r="M1992" s="548"/>
      <c r="N1992" s="123"/>
      <c r="O1992" s="124"/>
      <c r="P1992" s="125"/>
      <c r="Q1992" s="125"/>
      <c r="R1992" s="126"/>
      <c r="S1992" s="121"/>
      <c r="T1992" s="548"/>
      <c r="U1992" s="548"/>
      <c r="V1992" s="548"/>
      <c r="W1992" s="123"/>
      <c r="X1992" s="124"/>
      <c r="Y1992" s="125"/>
      <c r="Z1992" s="634"/>
      <c r="AA1992" s="673"/>
      <c r="AB1992" s="672"/>
    </row>
    <row r="1993" spans="1:28" ht="13.9" customHeight="1" thickBot="1" x14ac:dyDescent="0.25">
      <c r="A1993" s="267"/>
      <c r="B1993" s="406"/>
      <c r="C1993" s="449"/>
      <c r="D1993" s="268"/>
      <c r="E1993" s="269"/>
      <c r="F1993" s="184"/>
      <c r="G1993" s="70"/>
      <c r="H1993" s="242">
        <v>315</v>
      </c>
      <c r="I1993" s="76"/>
      <c r="J1993" s="70"/>
      <c r="K1993" s="559"/>
      <c r="L1993" s="559"/>
      <c r="M1993" s="559"/>
      <c r="N1993" s="72"/>
      <c r="O1993" s="73"/>
      <c r="P1993" s="74"/>
      <c r="Q1993" s="74"/>
      <c r="R1993" s="75"/>
      <c r="S1993" s="70"/>
      <c r="T1993" s="559"/>
      <c r="U1993" s="559"/>
      <c r="V1993" s="559"/>
      <c r="W1993" s="72"/>
      <c r="X1993" s="73"/>
      <c r="Y1993" s="74"/>
      <c r="Z1993" s="646"/>
      <c r="AA1993" s="676"/>
      <c r="AB1993" s="674"/>
    </row>
    <row r="1994" spans="1:28" ht="13.9" customHeight="1" x14ac:dyDescent="0.2">
      <c r="A1994" s="260">
        <v>43055</v>
      </c>
      <c r="B1994" s="403">
        <v>0.45555555555555555</v>
      </c>
      <c r="C1994" s="454">
        <v>-2</v>
      </c>
      <c r="D1994" s="263">
        <f>(MAX(K1994:M1994))/J1994/1.44</f>
        <v>0.39374999999999999</v>
      </c>
      <c r="E1994" s="264"/>
      <c r="F1994" s="181" t="s">
        <v>569</v>
      </c>
      <c r="G1994" s="69" t="s">
        <v>3136</v>
      </c>
      <c r="H1994" s="240">
        <v>316</v>
      </c>
      <c r="I1994" s="35" t="s">
        <v>685</v>
      </c>
      <c r="J1994" s="34">
        <v>250</v>
      </c>
      <c r="K1994" s="367">
        <v>102.9</v>
      </c>
      <c r="L1994" s="367">
        <v>97.142857142857139</v>
      </c>
      <c r="M1994" s="367">
        <v>141.75</v>
      </c>
      <c r="N1994" s="36" t="s">
        <v>4104</v>
      </c>
      <c r="O1994" s="37">
        <f t="shared" si="362"/>
        <v>113.93095238095238</v>
      </c>
      <c r="P1994" s="38">
        <f t="shared" si="363"/>
        <v>0.31647486772486771</v>
      </c>
      <c r="Q1994" s="77"/>
      <c r="R1994" s="40"/>
      <c r="S1994" s="34"/>
      <c r="T1994" s="367"/>
      <c r="U1994" s="367"/>
      <c r="V1994" s="367"/>
      <c r="W1994" s="36"/>
      <c r="X1994" s="37"/>
      <c r="Y1994" s="38"/>
      <c r="Z1994" s="645"/>
      <c r="AA1994" s="672">
        <f>P1994+Y1994</f>
        <v>0.31647486772486771</v>
      </c>
      <c r="AB1994" s="672">
        <f t="shared" si="359"/>
        <v>113.63605324074072</v>
      </c>
    </row>
    <row r="1995" spans="1:28" ht="13.9" customHeight="1" x14ac:dyDescent="0.2">
      <c r="A1995" s="260"/>
      <c r="B1995" s="403"/>
      <c r="C1995" s="454"/>
      <c r="D1995" s="310"/>
      <c r="E1995" s="311"/>
      <c r="F1995" s="195"/>
      <c r="G1995" s="171"/>
      <c r="H1995" s="247">
        <v>316</v>
      </c>
      <c r="I1995" s="132"/>
      <c r="J1995" s="131">
        <v>250</v>
      </c>
      <c r="K1995" s="618">
        <v>0</v>
      </c>
      <c r="L1995" s="618">
        <v>0</v>
      </c>
      <c r="M1995" s="618">
        <v>0</v>
      </c>
      <c r="N1995" s="133"/>
      <c r="O1995" s="37">
        <f t="shared" si="362"/>
        <v>0</v>
      </c>
      <c r="P1995" s="38">
        <f t="shared" si="363"/>
        <v>0</v>
      </c>
      <c r="Q1995" s="136"/>
      <c r="R1995" s="137"/>
      <c r="S1995" s="131"/>
      <c r="T1995" s="618"/>
      <c r="U1995" s="618"/>
      <c r="V1995" s="618"/>
      <c r="W1995" s="133"/>
      <c r="X1995" s="134"/>
      <c r="Y1995" s="135"/>
      <c r="Z1995" s="638"/>
      <c r="AA1995" s="672"/>
      <c r="AB1995" s="672"/>
    </row>
    <row r="1996" spans="1:28" ht="13.9" customHeight="1" thickBot="1" x14ac:dyDescent="0.25">
      <c r="A1996" s="267"/>
      <c r="B1996" s="406"/>
      <c r="C1996" s="449"/>
      <c r="D1996" s="268"/>
      <c r="E1996" s="269"/>
      <c r="F1996" s="189"/>
      <c r="G1996" s="70"/>
      <c r="H1996" s="242">
        <v>316</v>
      </c>
      <c r="I1996" s="76"/>
      <c r="J1996" s="70">
        <v>250</v>
      </c>
      <c r="K1996" s="559">
        <v>0</v>
      </c>
      <c r="L1996" s="559">
        <v>0</v>
      </c>
      <c r="M1996" s="559">
        <v>0</v>
      </c>
      <c r="N1996" s="72"/>
      <c r="O1996" s="73">
        <f t="shared" si="362"/>
        <v>0</v>
      </c>
      <c r="P1996" s="74">
        <f t="shared" si="363"/>
        <v>0</v>
      </c>
      <c r="Q1996" s="74"/>
      <c r="R1996" s="75"/>
      <c r="S1996" s="70"/>
      <c r="T1996" s="559"/>
      <c r="U1996" s="559"/>
      <c r="V1996" s="559"/>
      <c r="W1996" s="72"/>
      <c r="X1996" s="73"/>
      <c r="Y1996" s="74"/>
      <c r="Z1996" s="646"/>
      <c r="AA1996" s="673"/>
      <c r="AB1996" s="672"/>
    </row>
    <row r="1997" spans="1:28" ht="13.9" customHeight="1" x14ac:dyDescent="0.2">
      <c r="A1997" s="260">
        <v>43033</v>
      </c>
      <c r="B1997" s="403">
        <v>0.80902777777777779</v>
      </c>
      <c r="C1997" s="454">
        <v>0</v>
      </c>
      <c r="D1997" s="263">
        <f>(MAX(K1997:M1997))/J1997/1.44</f>
        <v>0.546875</v>
      </c>
      <c r="E1997" s="264"/>
      <c r="F1997" s="181" t="s">
        <v>569</v>
      </c>
      <c r="G1997" s="69" t="s">
        <v>3126</v>
      </c>
      <c r="H1997" s="240">
        <v>317</v>
      </c>
      <c r="I1997" s="35" t="s">
        <v>685</v>
      </c>
      <c r="J1997" s="34">
        <v>160</v>
      </c>
      <c r="K1997" s="367">
        <v>109.2</v>
      </c>
      <c r="L1997" s="367">
        <v>110.47619047619047</v>
      </c>
      <c r="M1997" s="367">
        <v>126</v>
      </c>
      <c r="N1997" s="36" t="s">
        <v>3889</v>
      </c>
      <c r="O1997" s="37">
        <f t="shared" ref="O1997:O2012" si="374">(K1997+L1997+M1997)/3</f>
        <v>115.22539682539683</v>
      </c>
      <c r="P1997" s="38">
        <f t="shared" ref="P1997:P2012" si="375">O1997/J1997/1.44</f>
        <v>0.50011022927689597</v>
      </c>
      <c r="Q1997" s="77"/>
      <c r="R1997" s="40"/>
      <c r="S1997" s="34"/>
      <c r="T1997" s="367"/>
      <c r="U1997" s="367"/>
      <c r="V1997" s="367"/>
      <c r="W1997" s="36"/>
      <c r="X1997" s="37"/>
      <c r="Y1997" s="38"/>
      <c r="Z1997" s="645"/>
      <c r="AA1997" s="671">
        <f>P1997+Y1997</f>
        <v>0.50011022927689597</v>
      </c>
      <c r="AB1997" s="671">
        <f t="shared" ref="AB1997:AB2051" si="376">IF(AA1997 &gt;1,0,(((J1997+S1997)*0.95)-((J1997+S1997)*0.95)*AA1997)*0.7)</f>
        <v>53.188271604938265</v>
      </c>
    </row>
    <row r="1998" spans="1:28" ht="13.15" customHeight="1" x14ac:dyDescent="0.2">
      <c r="A1998" s="265"/>
      <c r="B1998" s="405"/>
      <c r="C1998" s="448"/>
      <c r="D1998" s="266"/>
      <c r="E1998" s="266"/>
      <c r="F1998" s="182"/>
      <c r="G1998" s="24"/>
      <c r="H1998" s="241">
        <v>317</v>
      </c>
      <c r="I1998" s="22" t="s">
        <v>3139</v>
      </c>
      <c r="J1998" s="24">
        <v>160</v>
      </c>
      <c r="K1998" s="371">
        <v>34.65</v>
      </c>
      <c r="L1998" s="371">
        <v>15.238095238095237</v>
      </c>
      <c r="M1998" s="371">
        <v>39.9</v>
      </c>
      <c r="N1998" s="21"/>
      <c r="O1998" s="25">
        <f t="shared" si="374"/>
        <v>29.929365079365073</v>
      </c>
      <c r="P1998" s="26">
        <f t="shared" si="375"/>
        <v>0.12990175815696647</v>
      </c>
      <c r="Q1998" s="26"/>
      <c r="R1998" s="28"/>
      <c r="S1998" s="24"/>
      <c r="T1998" s="371"/>
      <c r="U1998" s="371"/>
      <c r="V1998" s="371"/>
      <c r="W1998" s="21"/>
      <c r="X1998" s="25"/>
      <c r="Y1998" s="26"/>
      <c r="Z1998" s="428"/>
      <c r="AA1998" s="673"/>
      <c r="AB1998" s="672"/>
    </row>
    <row r="1999" spans="1:28" ht="13.15" customHeight="1" x14ac:dyDescent="0.2">
      <c r="A1999" s="265"/>
      <c r="B1999" s="405"/>
      <c r="C1999" s="448"/>
      <c r="D1999" s="266"/>
      <c r="E1999" s="266"/>
      <c r="F1999" s="182"/>
      <c r="G1999" s="24"/>
      <c r="H1999" s="241">
        <v>317</v>
      </c>
      <c r="I1999" s="22" t="s">
        <v>2825</v>
      </c>
      <c r="J1999" s="24">
        <v>160</v>
      </c>
      <c r="K1999" s="371">
        <v>27.3</v>
      </c>
      <c r="L1999" s="371">
        <v>2.8571428571428572</v>
      </c>
      <c r="M1999" s="371">
        <v>29.400000000000002</v>
      </c>
      <c r="N1999" s="21"/>
      <c r="O1999" s="25">
        <f t="shared" si="374"/>
        <v>19.852380952380955</v>
      </c>
      <c r="P1999" s="26">
        <f t="shared" si="375"/>
        <v>8.6164847883597892E-2</v>
      </c>
      <c r="Q1999" s="26"/>
      <c r="R1999" s="28"/>
      <c r="S1999" s="24"/>
      <c r="T1999" s="371"/>
      <c r="U1999" s="371"/>
      <c r="V1999" s="371"/>
      <c r="W1999" s="21"/>
      <c r="X1999" s="25"/>
      <c r="Y1999" s="26"/>
      <c r="Z1999" s="428"/>
      <c r="AA1999" s="673"/>
      <c r="AB1999" s="672"/>
    </row>
    <row r="2000" spans="1:28" ht="13.15" customHeight="1" x14ac:dyDescent="0.2">
      <c r="A2000" s="265"/>
      <c r="B2000" s="405"/>
      <c r="C2000" s="448"/>
      <c r="D2000" s="266"/>
      <c r="E2000" s="266"/>
      <c r="F2000" s="182"/>
      <c r="G2000" s="24"/>
      <c r="H2000" s="241">
        <v>317</v>
      </c>
      <c r="I2000" s="22" t="s">
        <v>542</v>
      </c>
      <c r="J2000" s="24">
        <v>160</v>
      </c>
      <c r="K2000" s="371">
        <v>0</v>
      </c>
      <c r="L2000" s="371">
        <v>0</v>
      </c>
      <c r="M2000" s="371">
        <v>0</v>
      </c>
      <c r="N2000" s="21"/>
      <c r="O2000" s="25">
        <f t="shared" si="374"/>
        <v>0</v>
      </c>
      <c r="P2000" s="26">
        <f t="shared" si="375"/>
        <v>0</v>
      </c>
      <c r="Q2000" s="26"/>
      <c r="R2000" s="28"/>
      <c r="S2000" s="24"/>
      <c r="T2000" s="371"/>
      <c r="U2000" s="371"/>
      <c r="V2000" s="371"/>
      <c r="W2000" s="21"/>
      <c r="X2000" s="25"/>
      <c r="Y2000" s="26"/>
      <c r="Z2000" s="428"/>
      <c r="AA2000" s="673"/>
      <c r="AB2000" s="672"/>
    </row>
    <row r="2001" spans="1:28" ht="13.15" customHeight="1" x14ac:dyDescent="0.2">
      <c r="A2001" s="265"/>
      <c r="B2001" s="405"/>
      <c r="C2001" s="448"/>
      <c r="D2001" s="266"/>
      <c r="E2001" s="266"/>
      <c r="F2001" s="182"/>
      <c r="G2001" s="24"/>
      <c r="H2001" s="241">
        <v>317</v>
      </c>
      <c r="I2001" s="22" t="s">
        <v>2826</v>
      </c>
      <c r="J2001" s="24">
        <v>160</v>
      </c>
      <c r="K2001" s="371">
        <v>25.200000000000003</v>
      </c>
      <c r="L2001" s="371">
        <v>63.80952380952381</v>
      </c>
      <c r="M2001" s="371">
        <v>54.6</v>
      </c>
      <c r="N2001" s="21"/>
      <c r="O2001" s="25">
        <f t="shared" si="374"/>
        <v>47.869841269841267</v>
      </c>
      <c r="P2001" s="26">
        <f t="shared" si="375"/>
        <v>0.20776840828924162</v>
      </c>
      <c r="Q2001" s="26"/>
      <c r="R2001" s="28"/>
      <c r="S2001" s="24"/>
      <c r="T2001" s="371"/>
      <c r="U2001" s="371"/>
      <c r="V2001" s="371"/>
      <c r="W2001" s="21"/>
      <c r="X2001" s="25"/>
      <c r="Y2001" s="26"/>
      <c r="Z2001" s="428"/>
      <c r="AA2001" s="673"/>
      <c r="AB2001" s="672"/>
    </row>
    <row r="2002" spans="1:28" ht="13.15" customHeight="1" x14ac:dyDescent="0.2">
      <c r="A2002" s="265"/>
      <c r="B2002" s="405"/>
      <c r="C2002" s="448"/>
      <c r="D2002" s="266"/>
      <c r="E2002" s="266"/>
      <c r="F2002" s="182"/>
      <c r="G2002" s="24"/>
      <c r="H2002" s="241">
        <v>317</v>
      </c>
      <c r="I2002" s="22" t="s">
        <v>3138</v>
      </c>
      <c r="J2002" s="24">
        <v>160</v>
      </c>
      <c r="K2002" s="371">
        <v>5.25</v>
      </c>
      <c r="L2002" s="371">
        <v>26.666666666666664</v>
      </c>
      <c r="M2002" s="371">
        <v>5.25</v>
      </c>
      <c r="N2002" s="21"/>
      <c r="O2002" s="25">
        <f t="shared" si="374"/>
        <v>12.388888888888888</v>
      </c>
      <c r="P2002" s="26">
        <f t="shared" si="375"/>
        <v>5.3771219135802462E-2</v>
      </c>
      <c r="Q2002" s="26"/>
      <c r="R2002" s="28"/>
      <c r="S2002" s="24"/>
      <c r="T2002" s="371"/>
      <c r="U2002" s="371"/>
      <c r="V2002" s="371"/>
      <c r="W2002" s="21"/>
      <c r="X2002" s="25"/>
      <c r="Y2002" s="26"/>
      <c r="Z2002" s="428"/>
      <c r="AA2002" s="673"/>
      <c r="AB2002" s="672"/>
    </row>
    <row r="2003" spans="1:28" ht="13.9" customHeight="1" thickBot="1" x14ac:dyDescent="0.25">
      <c r="A2003" s="267"/>
      <c r="B2003" s="406"/>
      <c r="C2003" s="449"/>
      <c r="D2003" s="268"/>
      <c r="E2003" s="269"/>
      <c r="F2003" s="184"/>
      <c r="G2003" s="70"/>
      <c r="H2003" s="242">
        <v>317</v>
      </c>
      <c r="I2003" s="76" t="s">
        <v>3890</v>
      </c>
      <c r="J2003" s="70">
        <v>160</v>
      </c>
      <c r="K2003" s="559">
        <v>31.5</v>
      </c>
      <c r="L2003" s="559">
        <v>0</v>
      </c>
      <c r="M2003" s="559">
        <v>0</v>
      </c>
      <c r="N2003" s="72"/>
      <c r="O2003" s="73">
        <f t="shared" si="374"/>
        <v>10.5</v>
      </c>
      <c r="P2003" s="74">
        <f t="shared" si="375"/>
        <v>4.5572916666666671E-2</v>
      </c>
      <c r="Q2003" s="74"/>
      <c r="R2003" s="75"/>
      <c r="S2003" s="70"/>
      <c r="T2003" s="559"/>
      <c r="U2003" s="559"/>
      <c r="V2003" s="559"/>
      <c r="W2003" s="72"/>
      <c r="X2003" s="73"/>
      <c r="Y2003" s="74"/>
      <c r="Z2003" s="646"/>
      <c r="AA2003" s="676"/>
      <c r="AB2003" s="674"/>
    </row>
    <row r="2004" spans="1:28" ht="13.9" customHeight="1" x14ac:dyDescent="0.2">
      <c r="A2004" s="260">
        <v>43038</v>
      </c>
      <c r="B2004" s="403">
        <v>0.86458333333333337</v>
      </c>
      <c r="C2004" s="454">
        <v>-1</v>
      </c>
      <c r="D2004" s="263">
        <f>(MAX(K2004:M2004))/J2004/1.44</f>
        <v>5.1041666666666673E-2</v>
      </c>
      <c r="E2004" s="264"/>
      <c r="F2004" s="181" t="s">
        <v>569</v>
      </c>
      <c r="G2004" s="69" t="s">
        <v>3126</v>
      </c>
      <c r="H2004" s="240">
        <v>318</v>
      </c>
      <c r="I2004" s="35" t="s">
        <v>685</v>
      </c>
      <c r="J2004" s="34">
        <v>100</v>
      </c>
      <c r="K2004" s="367">
        <v>6.3000000000000007</v>
      </c>
      <c r="L2004" s="367">
        <v>3.8095238095238093</v>
      </c>
      <c r="M2004" s="367">
        <v>7.3500000000000005</v>
      </c>
      <c r="N2004" s="36" t="s">
        <v>3830</v>
      </c>
      <c r="O2004" s="37">
        <f t="shared" si="374"/>
        <v>5.8198412698412705</v>
      </c>
      <c r="P2004" s="38">
        <f t="shared" si="375"/>
        <v>4.0415564373897712E-2</v>
      </c>
      <c r="Q2004" s="77"/>
      <c r="R2004" s="40"/>
      <c r="S2004" s="34"/>
      <c r="T2004" s="367"/>
      <c r="U2004" s="367"/>
      <c r="V2004" s="367"/>
      <c r="W2004" s="36"/>
      <c r="X2004" s="37"/>
      <c r="Y2004" s="38"/>
      <c r="Z2004" s="645"/>
      <c r="AA2004" s="672">
        <f>P2004+Y2004</f>
        <v>4.0415564373897712E-2</v>
      </c>
      <c r="AB2004" s="672">
        <f t="shared" si="376"/>
        <v>63.8123649691358</v>
      </c>
    </row>
    <row r="2005" spans="1:28" ht="13.9" customHeight="1" x14ac:dyDescent="0.2">
      <c r="A2005" s="260"/>
      <c r="B2005" s="403"/>
      <c r="C2005" s="454"/>
      <c r="D2005" s="310"/>
      <c r="E2005" s="311"/>
      <c r="F2005" s="195"/>
      <c r="G2005" s="171"/>
      <c r="H2005" s="247">
        <v>318</v>
      </c>
      <c r="I2005" s="132" t="s">
        <v>987</v>
      </c>
      <c r="J2005" s="131">
        <v>100</v>
      </c>
      <c r="K2005" s="618">
        <v>0</v>
      </c>
      <c r="L2005" s="618">
        <v>1.9047619047619047</v>
      </c>
      <c r="M2005" s="618">
        <v>2.1</v>
      </c>
      <c r="N2005" s="133"/>
      <c r="O2005" s="37">
        <f t="shared" si="374"/>
        <v>1.3349206349206348</v>
      </c>
      <c r="P2005" s="38">
        <f t="shared" si="375"/>
        <v>9.2702821869488534E-3</v>
      </c>
      <c r="Q2005" s="136"/>
      <c r="R2005" s="137"/>
      <c r="S2005" s="131"/>
      <c r="T2005" s="618"/>
      <c r="U2005" s="618"/>
      <c r="V2005" s="618"/>
      <c r="W2005" s="133"/>
      <c r="X2005" s="134"/>
      <c r="Y2005" s="135"/>
      <c r="Z2005" s="638"/>
      <c r="AA2005" s="672"/>
      <c r="AB2005" s="672"/>
    </row>
    <row r="2006" spans="1:28" ht="13.9" customHeight="1" thickBot="1" x14ac:dyDescent="0.25">
      <c r="A2006" s="267"/>
      <c r="B2006" s="406"/>
      <c r="C2006" s="449"/>
      <c r="D2006" s="268"/>
      <c r="E2006" s="269"/>
      <c r="F2006" s="189"/>
      <c r="G2006" s="70"/>
      <c r="H2006" s="242">
        <v>318</v>
      </c>
      <c r="I2006" s="76" t="s">
        <v>988</v>
      </c>
      <c r="J2006" s="70">
        <v>100</v>
      </c>
      <c r="K2006" s="559">
        <v>6.3000000000000007</v>
      </c>
      <c r="L2006" s="559">
        <v>2.8571428571428572</v>
      </c>
      <c r="M2006" s="559">
        <v>8.4</v>
      </c>
      <c r="N2006" s="72"/>
      <c r="O2006" s="73">
        <f t="shared" si="374"/>
        <v>5.852380952380952</v>
      </c>
      <c r="P2006" s="74">
        <f t="shared" si="375"/>
        <v>4.0641534391534388E-2</v>
      </c>
      <c r="Q2006" s="74"/>
      <c r="R2006" s="75"/>
      <c r="S2006" s="70"/>
      <c r="T2006" s="559"/>
      <c r="U2006" s="559"/>
      <c r="V2006" s="559"/>
      <c r="W2006" s="72"/>
      <c r="X2006" s="73"/>
      <c r="Y2006" s="74"/>
      <c r="Z2006" s="646"/>
      <c r="AA2006" s="673"/>
      <c r="AB2006" s="672"/>
    </row>
    <row r="2007" spans="1:28" s="7" customFormat="1" ht="13.9" customHeight="1" x14ac:dyDescent="0.2">
      <c r="A2007" s="260">
        <v>43029</v>
      </c>
      <c r="B2007" s="403">
        <v>0.84027777777777779</v>
      </c>
      <c r="C2007" s="454">
        <v>3</v>
      </c>
      <c r="D2007" s="263">
        <f>(MAX(K2007:M2007))/J2007/1.44</f>
        <v>0.4153439153439154</v>
      </c>
      <c r="E2007" s="264"/>
      <c r="F2007" s="181" t="s">
        <v>569</v>
      </c>
      <c r="G2007" s="69" t="s">
        <v>3126</v>
      </c>
      <c r="H2007" s="240">
        <v>319</v>
      </c>
      <c r="I2007" s="35" t="s">
        <v>685</v>
      </c>
      <c r="J2007" s="34">
        <v>250</v>
      </c>
      <c r="K2007" s="367">
        <v>135.45000000000002</v>
      </c>
      <c r="L2007" s="367">
        <v>149.52380952380952</v>
      </c>
      <c r="M2007" s="367">
        <v>134.4</v>
      </c>
      <c r="N2007" s="36" t="s">
        <v>3833</v>
      </c>
      <c r="O2007" s="37">
        <f t="shared" si="374"/>
        <v>139.79126984126984</v>
      </c>
      <c r="P2007" s="38">
        <f t="shared" si="375"/>
        <v>0.38830908289241622</v>
      </c>
      <c r="Q2007" s="77"/>
      <c r="R2007" s="40"/>
      <c r="S2007" s="34"/>
      <c r="T2007" s="367"/>
      <c r="U2007" s="367"/>
      <c r="V2007" s="367"/>
      <c r="W2007" s="36"/>
      <c r="X2007" s="37"/>
      <c r="Y2007" s="38"/>
      <c r="Z2007" s="645"/>
      <c r="AA2007" s="671">
        <f>P2007+Y2007</f>
        <v>0.38830908289241622</v>
      </c>
      <c r="AB2007" s="671">
        <f t="shared" si="376"/>
        <v>101.69361496913579</v>
      </c>
    </row>
    <row r="2008" spans="1:28" s="7" customFormat="1" ht="13.15" customHeight="1" x14ac:dyDescent="0.2">
      <c r="A2008" s="265"/>
      <c r="B2008" s="405"/>
      <c r="C2008" s="448"/>
      <c r="D2008" s="266"/>
      <c r="E2008" s="266"/>
      <c r="F2008" s="187"/>
      <c r="G2008" s="22"/>
      <c r="H2008" s="241">
        <v>319</v>
      </c>
      <c r="I2008" s="22" t="s">
        <v>1587</v>
      </c>
      <c r="J2008" s="24">
        <v>250</v>
      </c>
      <c r="K2008" s="371">
        <v>60.900000000000006</v>
      </c>
      <c r="L2008" s="371">
        <v>76.19047619047619</v>
      </c>
      <c r="M2008" s="371">
        <v>81.900000000000006</v>
      </c>
      <c r="N2008" s="21"/>
      <c r="O2008" s="25">
        <f t="shared" si="374"/>
        <v>72.9968253968254</v>
      </c>
      <c r="P2008" s="26">
        <f t="shared" si="375"/>
        <v>0.20276895943562614</v>
      </c>
      <c r="Q2008" s="26"/>
      <c r="R2008" s="28"/>
      <c r="S2008" s="24"/>
      <c r="T2008" s="371"/>
      <c r="U2008" s="371"/>
      <c r="V2008" s="371"/>
      <c r="W2008" s="21"/>
      <c r="X2008" s="25"/>
      <c r="Y2008" s="26"/>
      <c r="Z2008" s="428"/>
      <c r="AA2008" s="673"/>
      <c r="AB2008" s="672"/>
    </row>
    <row r="2009" spans="1:28" s="7" customFormat="1" ht="13.15" customHeight="1" x14ac:dyDescent="0.2">
      <c r="A2009" s="265"/>
      <c r="B2009" s="405"/>
      <c r="C2009" s="448"/>
      <c r="D2009" s="266"/>
      <c r="E2009" s="266"/>
      <c r="F2009" s="187"/>
      <c r="G2009" s="22"/>
      <c r="H2009" s="241">
        <v>319</v>
      </c>
      <c r="I2009" s="22" t="s">
        <v>54</v>
      </c>
      <c r="J2009" s="24">
        <v>250</v>
      </c>
      <c r="K2009" s="371">
        <v>54.6</v>
      </c>
      <c r="L2009" s="371">
        <v>38.095238095238095</v>
      </c>
      <c r="M2009" s="371">
        <v>40.950000000000003</v>
      </c>
      <c r="N2009" s="21"/>
      <c r="O2009" s="25">
        <f t="shared" si="374"/>
        <v>44.548412698412697</v>
      </c>
      <c r="P2009" s="26">
        <f t="shared" si="375"/>
        <v>0.12374559082892417</v>
      </c>
      <c r="Q2009" s="26"/>
      <c r="R2009" s="28"/>
      <c r="S2009" s="24"/>
      <c r="T2009" s="371"/>
      <c r="U2009" s="371"/>
      <c r="V2009" s="371"/>
      <c r="W2009" s="21"/>
      <c r="X2009" s="25"/>
      <c r="Y2009" s="26"/>
      <c r="Z2009" s="428"/>
      <c r="AA2009" s="673"/>
      <c r="AB2009" s="672"/>
    </row>
    <row r="2010" spans="1:28" s="7" customFormat="1" ht="13.15" customHeight="1" x14ac:dyDescent="0.2">
      <c r="A2010" s="265"/>
      <c r="B2010" s="405"/>
      <c r="C2010" s="448"/>
      <c r="D2010" s="266"/>
      <c r="E2010" s="266"/>
      <c r="F2010" s="192"/>
      <c r="G2010" s="128"/>
      <c r="H2010" s="244">
        <v>319</v>
      </c>
      <c r="I2010" s="128" t="s">
        <v>64</v>
      </c>
      <c r="J2010" s="24">
        <v>250</v>
      </c>
      <c r="K2010" s="548">
        <v>9.4500000000000011</v>
      </c>
      <c r="L2010" s="548">
        <v>14.285714285714285</v>
      </c>
      <c r="M2010" s="548">
        <v>2.1</v>
      </c>
      <c r="N2010" s="123"/>
      <c r="O2010" s="25">
        <f t="shared" si="374"/>
        <v>8.6119047619047624</v>
      </c>
      <c r="P2010" s="26">
        <f t="shared" si="375"/>
        <v>2.3921957671957671E-2</v>
      </c>
      <c r="Q2010" s="125"/>
      <c r="R2010" s="126"/>
      <c r="S2010" s="121"/>
      <c r="T2010" s="548"/>
      <c r="U2010" s="548"/>
      <c r="V2010" s="548"/>
      <c r="W2010" s="123"/>
      <c r="X2010" s="124"/>
      <c r="Y2010" s="125"/>
      <c r="Z2010" s="634"/>
      <c r="AA2010" s="673"/>
      <c r="AB2010" s="672"/>
    </row>
    <row r="2011" spans="1:28" s="7" customFormat="1" ht="13.15" customHeight="1" x14ac:dyDescent="0.2">
      <c r="A2011" s="265"/>
      <c r="B2011" s="405"/>
      <c r="C2011" s="448"/>
      <c r="D2011" s="266"/>
      <c r="E2011" s="266"/>
      <c r="F2011" s="192"/>
      <c r="G2011" s="128"/>
      <c r="H2011" s="244">
        <v>319</v>
      </c>
      <c r="I2011" s="128" t="s">
        <v>629</v>
      </c>
      <c r="J2011" s="24">
        <v>250</v>
      </c>
      <c r="K2011" s="548">
        <v>0</v>
      </c>
      <c r="L2011" s="548">
        <v>0</v>
      </c>
      <c r="M2011" s="548">
        <v>0</v>
      </c>
      <c r="N2011" s="123"/>
      <c r="O2011" s="124">
        <f t="shared" si="374"/>
        <v>0</v>
      </c>
      <c r="P2011" s="125">
        <f t="shared" si="375"/>
        <v>0</v>
      </c>
      <c r="Q2011" s="125"/>
      <c r="R2011" s="126"/>
      <c r="S2011" s="121"/>
      <c r="T2011" s="548"/>
      <c r="U2011" s="548"/>
      <c r="V2011" s="548"/>
      <c r="W2011" s="123"/>
      <c r="X2011" s="124"/>
      <c r="Y2011" s="125"/>
      <c r="Z2011" s="634"/>
      <c r="AA2011" s="673"/>
      <c r="AB2011" s="672"/>
    </row>
    <row r="2012" spans="1:28" s="7" customFormat="1" ht="13.9" customHeight="1" thickBot="1" x14ac:dyDescent="0.25">
      <c r="A2012" s="267"/>
      <c r="B2012" s="406"/>
      <c r="C2012" s="449"/>
      <c r="D2012" s="268"/>
      <c r="E2012" s="269"/>
      <c r="F2012" s="189"/>
      <c r="G2012" s="76"/>
      <c r="H2012" s="242">
        <v>319</v>
      </c>
      <c r="I2012" s="76" t="s">
        <v>65</v>
      </c>
      <c r="J2012" s="70">
        <v>250</v>
      </c>
      <c r="K2012" s="559">
        <v>4.2</v>
      </c>
      <c r="L2012" s="559">
        <v>4.7619047619047619</v>
      </c>
      <c r="M2012" s="559">
        <v>9.4500000000000011</v>
      </c>
      <c r="N2012" s="72"/>
      <c r="O2012" s="73">
        <f t="shared" si="374"/>
        <v>6.1373015873015886</v>
      </c>
      <c r="P2012" s="74">
        <f t="shared" si="375"/>
        <v>1.7048059964726636E-2</v>
      </c>
      <c r="Q2012" s="74"/>
      <c r="R2012" s="75"/>
      <c r="S2012" s="70"/>
      <c r="T2012" s="559"/>
      <c r="U2012" s="559"/>
      <c r="V2012" s="559"/>
      <c r="W2012" s="72"/>
      <c r="X2012" s="73"/>
      <c r="Y2012" s="74"/>
      <c r="Z2012" s="646"/>
      <c r="AA2012" s="676"/>
      <c r="AB2012" s="674"/>
    </row>
    <row r="2013" spans="1:28" s="7" customFormat="1" ht="13.9" customHeight="1" x14ac:dyDescent="0.2">
      <c r="A2013" s="260">
        <v>43038</v>
      </c>
      <c r="B2013" s="403">
        <v>0.83680555555555547</v>
      </c>
      <c r="C2013" s="454">
        <v>-1</v>
      </c>
      <c r="D2013" s="263">
        <f>(MAX(K2013:M2013))/J2013/1.44</f>
        <v>0.25065104166666669</v>
      </c>
      <c r="E2013" s="264"/>
      <c r="F2013" s="181" t="s">
        <v>1909</v>
      </c>
      <c r="G2013" s="69" t="s">
        <v>3126</v>
      </c>
      <c r="H2013" s="240">
        <v>321</v>
      </c>
      <c r="I2013" s="35" t="s">
        <v>685</v>
      </c>
      <c r="J2013" s="34">
        <v>160</v>
      </c>
      <c r="K2013" s="367">
        <v>43.050000000000004</v>
      </c>
      <c r="L2013" s="367">
        <v>24.761904761904759</v>
      </c>
      <c r="M2013" s="367">
        <v>57.75</v>
      </c>
      <c r="N2013" s="36" t="s">
        <v>4104</v>
      </c>
      <c r="O2013" s="37">
        <f t="shared" ref="O2013:O2019" si="377">(K2013+L2013+M2013)/3</f>
        <v>41.853968253968254</v>
      </c>
      <c r="P2013" s="38">
        <f t="shared" ref="P2013:P2019" si="378">O2013/J2013/1.44</f>
        <v>0.18165784832451501</v>
      </c>
      <c r="Q2013" s="77"/>
      <c r="R2013" s="40"/>
      <c r="S2013" s="81"/>
      <c r="T2013" s="367"/>
      <c r="U2013" s="367"/>
      <c r="V2013" s="367"/>
      <c r="W2013" s="36"/>
      <c r="X2013" s="37"/>
      <c r="Y2013" s="38"/>
      <c r="Z2013" s="645"/>
      <c r="AA2013" s="672">
        <f>P2013+Y2013</f>
        <v>0.18165784832451501</v>
      </c>
      <c r="AB2013" s="672">
        <f t="shared" si="376"/>
        <v>87.071604938271605</v>
      </c>
    </row>
    <row r="2014" spans="1:28" ht="13.15" customHeight="1" x14ac:dyDescent="0.2">
      <c r="A2014" s="265"/>
      <c r="B2014" s="405"/>
      <c r="C2014" s="448"/>
      <c r="D2014" s="266"/>
      <c r="E2014" s="266"/>
      <c r="F2014" s="182"/>
      <c r="G2014" s="24"/>
      <c r="H2014" s="241">
        <v>321</v>
      </c>
      <c r="I2014" s="22" t="s">
        <v>599</v>
      </c>
      <c r="J2014" s="24">
        <v>160</v>
      </c>
      <c r="K2014" s="371">
        <v>6.3000000000000007</v>
      </c>
      <c r="L2014" s="371">
        <v>0</v>
      </c>
      <c r="M2014" s="371">
        <v>17.850000000000001</v>
      </c>
      <c r="N2014" s="21"/>
      <c r="O2014" s="25">
        <f t="shared" si="377"/>
        <v>8.0500000000000007</v>
      </c>
      <c r="P2014" s="26">
        <f t="shared" si="378"/>
        <v>3.4939236111111112E-2</v>
      </c>
      <c r="Q2014" s="26"/>
      <c r="R2014" s="28"/>
      <c r="S2014" s="30"/>
      <c r="T2014" s="371"/>
      <c r="U2014" s="371"/>
      <c r="V2014" s="371"/>
      <c r="W2014" s="21"/>
      <c r="X2014" s="25"/>
      <c r="Y2014" s="26"/>
      <c r="Z2014" s="428"/>
      <c r="AA2014" s="673"/>
      <c r="AB2014" s="672"/>
    </row>
    <row r="2015" spans="1:28" ht="13.15" customHeight="1" x14ac:dyDescent="0.2">
      <c r="A2015" s="265"/>
      <c r="B2015" s="405"/>
      <c r="C2015" s="448"/>
      <c r="D2015" s="266"/>
      <c r="E2015" s="266"/>
      <c r="F2015" s="182"/>
      <c r="G2015" s="24"/>
      <c r="H2015" s="241">
        <v>321</v>
      </c>
      <c r="I2015" s="22" t="s">
        <v>600</v>
      </c>
      <c r="J2015" s="24">
        <v>160</v>
      </c>
      <c r="K2015" s="371">
        <v>15.75</v>
      </c>
      <c r="L2015" s="371">
        <v>1.9047619047619047</v>
      </c>
      <c r="M2015" s="371">
        <v>15.75</v>
      </c>
      <c r="N2015" s="21"/>
      <c r="O2015" s="25">
        <f t="shared" si="377"/>
        <v>11.134920634920634</v>
      </c>
      <c r="P2015" s="26">
        <f t="shared" si="378"/>
        <v>4.8328648589065257E-2</v>
      </c>
      <c r="Q2015" s="26"/>
      <c r="R2015" s="28"/>
      <c r="S2015" s="30"/>
      <c r="T2015" s="371"/>
      <c r="U2015" s="371"/>
      <c r="V2015" s="371"/>
      <c r="W2015" s="21"/>
      <c r="X2015" s="25"/>
      <c r="Y2015" s="26"/>
      <c r="Z2015" s="428"/>
      <c r="AA2015" s="673"/>
      <c r="AB2015" s="672"/>
    </row>
    <row r="2016" spans="1:28" ht="13.15" customHeight="1" x14ac:dyDescent="0.2">
      <c r="A2016" s="265"/>
      <c r="B2016" s="405"/>
      <c r="C2016" s="448"/>
      <c r="D2016" s="266"/>
      <c r="E2016" s="266"/>
      <c r="F2016" s="182"/>
      <c r="G2016" s="24"/>
      <c r="H2016" s="241">
        <v>321</v>
      </c>
      <c r="I2016" s="22" t="s">
        <v>1991</v>
      </c>
      <c r="J2016" s="24">
        <v>160</v>
      </c>
      <c r="K2016" s="371">
        <v>12.600000000000001</v>
      </c>
      <c r="L2016" s="371">
        <v>16.19047619047619</v>
      </c>
      <c r="M2016" s="371">
        <v>11.55</v>
      </c>
      <c r="N2016" s="21"/>
      <c r="O2016" s="25">
        <f t="shared" si="377"/>
        <v>13.446825396825398</v>
      </c>
      <c r="P2016" s="26">
        <f t="shared" si="378"/>
        <v>5.8362957451499123E-2</v>
      </c>
      <c r="Q2016" s="26"/>
      <c r="R2016" s="28"/>
      <c r="S2016" s="30"/>
      <c r="T2016" s="371"/>
      <c r="U2016" s="371"/>
      <c r="V2016" s="371"/>
      <c r="W2016" s="21"/>
      <c r="X2016" s="25"/>
      <c r="Y2016" s="26"/>
      <c r="Z2016" s="428"/>
      <c r="AA2016" s="673"/>
      <c r="AB2016" s="672"/>
    </row>
    <row r="2017" spans="1:28" ht="13.9" customHeight="1" thickBot="1" x14ac:dyDescent="0.25">
      <c r="A2017" s="267"/>
      <c r="B2017" s="406"/>
      <c r="C2017" s="449"/>
      <c r="D2017" s="284"/>
      <c r="E2017" s="285"/>
      <c r="F2017" s="184"/>
      <c r="G2017" s="70"/>
      <c r="H2017" s="242">
        <v>321</v>
      </c>
      <c r="I2017" s="76" t="s">
        <v>4172</v>
      </c>
      <c r="J2017" s="70">
        <v>160</v>
      </c>
      <c r="K2017" s="559">
        <v>2.1</v>
      </c>
      <c r="L2017" s="559">
        <v>2.8571428571428572</v>
      </c>
      <c r="M2017" s="559">
        <v>2.1</v>
      </c>
      <c r="N2017" s="72"/>
      <c r="O2017" s="73">
        <f t="shared" si="377"/>
        <v>2.3523809523809525</v>
      </c>
      <c r="P2017" s="74">
        <f t="shared" si="378"/>
        <v>1.0209986772486773E-2</v>
      </c>
      <c r="Q2017" s="74"/>
      <c r="R2017" s="75"/>
      <c r="S2017" s="78"/>
      <c r="T2017" s="559"/>
      <c r="U2017" s="559"/>
      <c r="V2017" s="559"/>
      <c r="W2017" s="72"/>
      <c r="X2017" s="73"/>
      <c r="Y2017" s="74"/>
      <c r="Z2017" s="646"/>
      <c r="AA2017" s="673"/>
      <c r="AB2017" s="672"/>
    </row>
    <row r="2018" spans="1:28" s="7" customFormat="1" ht="13.9" customHeight="1" x14ac:dyDescent="0.2">
      <c r="A2018" s="260">
        <v>43038</v>
      </c>
      <c r="B2018" s="403">
        <v>0.8125</v>
      </c>
      <c r="C2018" s="454">
        <v>-1</v>
      </c>
      <c r="D2018" s="263">
        <f>(MAX(K2018:M2018))/J2018/1.44</f>
        <v>0.51916666666666667</v>
      </c>
      <c r="E2018" s="264"/>
      <c r="F2018" s="181" t="s">
        <v>569</v>
      </c>
      <c r="G2018" s="69" t="s">
        <v>3126</v>
      </c>
      <c r="H2018" s="240">
        <v>322</v>
      </c>
      <c r="I2018" s="35" t="s">
        <v>685</v>
      </c>
      <c r="J2018" s="34">
        <v>250</v>
      </c>
      <c r="K2018" s="367">
        <v>142.80000000000001</v>
      </c>
      <c r="L2018" s="367">
        <v>142.85714285714286</v>
      </c>
      <c r="M2018" s="367">
        <v>186.9</v>
      </c>
      <c r="N2018" s="36" t="s">
        <v>3889</v>
      </c>
      <c r="O2018" s="37">
        <f t="shared" si="377"/>
        <v>157.5190476190476</v>
      </c>
      <c r="P2018" s="38">
        <f t="shared" si="378"/>
        <v>0.43755291005290997</v>
      </c>
      <c r="Q2018" s="77"/>
      <c r="R2018" s="40"/>
      <c r="S2018" s="81"/>
      <c r="T2018" s="367"/>
      <c r="U2018" s="367"/>
      <c r="V2018" s="367"/>
      <c r="W2018" s="36"/>
      <c r="X2018" s="37"/>
      <c r="Y2018" s="38"/>
      <c r="Z2018" s="645"/>
      <c r="AA2018" s="671">
        <f>P2018+Y2018</f>
        <v>0.43755291005290997</v>
      </c>
      <c r="AB2018" s="671">
        <f t="shared" si="376"/>
        <v>93.506828703703704</v>
      </c>
    </row>
    <row r="2019" spans="1:28" ht="13.15" customHeight="1" x14ac:dyDescent="0.2">
      <c r="A2019" s="265"/>
      <c r="B2019" s="405"/>
      <c r="C2019" s="448"/>
      <c r="D2019" s="266"/>
      <c r="E2019" s="266"/>
      <c r="F2019" s="182"/>
      <c r="G2019" s="24"/>
      <c r="H2019" s="241">
        <v>322</v>
      </c>
      <c r="I2019" s="22" t="s">
        <v>4173</v>
      </c>
      <c r="J2019" s="24">
        <v>250</v>
      </c>
      <c r="K2019" s="371">
        <v>33.6</v>
      </c>
      <c r="L2019" s="371">
        <v>0</v>
      </c>
      <c r="M2019" s="371">
        <v>2.1</v>
      </c>
      <c r="N2019" s="21"/>
      <c r="O2019" s="25">
        <f t="shared" si="377"/>
        <v>11.9</v>
      </c>
      <c r="P2019" s="26">
        <f t="shared" si="378"/>
        <v>3.305555555555556E-2</v>
      </c>
      <c r="Q2019" s="26"/>
      <c r="R2019" s="28"/>
      <c r="S2019" s="30"/>
      <c r="T2019" s="371"/>
      <c r="U2019" s="371"/>
      <c r="V2019" s="371"/>
      <c r="W2019" s="21"/>
      <c r="X2019" s="25"/>
      <c r="Y2019" s="26"/>
      <c r="Z2019" s="428"/>
      <c r="AA2019" s="673"/>
      <c r="AB2019" s="672"/>
    </row>
    <row r="2020" spans="1:28" ht="13.15" customHeight="1" x14ac:dyDescent="0.2">
      <c r="A2020" s="265"/>
      <c r="B2020" s="405"/>
      <c r="C2020" s="448"/>
      <c r="D2020" s="266"/>
      <c r="E2020" s="266"/>
      <c r="F2020" s="182"/>
      <c r="G2020" s="24"/>
      <c r="H2020" s="241">
        <v>322</v>
      </c>
      <c r="I2020" s="22" t="s">
        <v>2827</v>
      </c>
      <c r="J2020" s="24">
        <v>250</v>
      </c>
      <c r="K2020" s="371">
        <v>39.9</v>
      </c>
      <c r="L2020" s="371">
        <v>47.61904761904762</v>
      </c>
      <c r="M2020" s="371">
        <v>52.5</v>
      </c>
      <c r="N2020" s="30"/>
      <c r="O2020" s="25">
        <f t="shared" ref="O2020:O2027" si="379">(K2020+L2020+M2020)/3</f>
        <v>46.673015873015878</v>
      </c>
      <c r="P2020" s="26">
        <f t="shared" ref="P2020:P2027" si="380">O2020/J2020/1.44</f>
        <v>0.129647266313933</v>
      </c>
      <c r="Q2020" s="26"/>
      <c r="R2020" s="28"/>
      <c r="S2020" s="30"/>
      <c r="T2020" s="371"/>
      <c r="U2020" s="371"/>
      <c r="V2020" s="371"/>
      <c r="W2020" s="21"/>
      <c r="X2020" s="25"/>
      <c r="Y2020" s="26"/>
      <c r="Z2020" s="428"/>
      <c r="AA2020" s="673"/>
      <c r="AB2020" s="672"/>
    </row>
    <row r="2021" spans="1:28" ht="13.15" customHeight="1" x14ac:dyDescent="0.2">
      <c r="A2021" s="265"/>
      <c r="B2021" s="405"/>
      <c r="C2021" s="448"/>
      <c r="D2021" s="266"/>
      <c r="E2021" s="266"/>
      <c r="F2021" s="182"/>
      <c r="G2021" s="24"/>
      <c r="H2021" s="241">
        <v>322</v>
      </c>
      <c r="I2021" s="22" t="s">
        <v>541</v>
      </c>
      <c r="J2021" s="24">
        <v>250</v>
      </c>
      <c r="K2021" s="371">
        <v>9.4500000000000011</v>
      </c>
      <c r="L2021" s="371">
        <v>25.714285714285712</v>
      </c>
      <c r="M2021" s="371">
        <v>7.3500000000000005</v>
      </c>
      <c r="N2021" s="21"/>
      <c r="O2021" s="25">
        <f t="shared" si="379"/>
        <v>14.171428571428571</v>
      </c>
      <c r="P2021" s="26">
        <f t="shared" si="380"/>
        <v>3.9365079365079367E-2</v>
      </c>
      <c r="Q2021" s="26"/>
      <c r="R2021" s="28"/>
      <c r="S2021" s="30"/>
      <c r="T2021" s="371"/>
      <c r="U2021" s="371"/>
      <c r="V2021" s="371"/>
      <c r="W2021" s="21"/>
      <c r="X2021" s="25"/>
      <c r="Y2021" s="26"/>
      <c r="Z2021" s="428"/>
      <c r="AA2021" s="673"/>
      <c r="AB2021" s="672"/>
    </row>
    <row r="2022" spans="1:28" ht="13.15" customHeight="1" x14ac:dyDescent="0.2">
      <c r="A2022" s="265"/>
      <c r="B2022" s="405"/>
      <c r="C2022" s="448"/>
      <c r="D2022" s="266"/>
      <c r="E2022" s="266"/>
      <c r="F2022" s="182"/>
      <c r="G2022" s="24"/>
      <c r="H2022" s="241">
        <v>322</v>
      </c>
      <c r="I2022" s="22" t="s">
        <v>2583</v>
      </c>
      <c r="J2022" s="24">
        <v>250</v>
      </c>
      <c r="K2022" s="371">
        <v>6.3000000000000007</v>
      </c>
      <c r="L2022" s="371">
        <v>0</v>
      </c>
      <c r="M2022" s="371">
        <v>18.900000000000002</v>
      </c>
      <c r="N2022" s="21"/>
      <c r="O2022" s="25">
        <f t="shared" si="379"/>
        <v>8.4</v>
      </c>
      <c r="P2022" s="26">
        <f t="shared" si="380"/>
        <v>2.3333333333333338E-2</v>
      </c>
      <c r="Q2022" s="26"/>
      <c r="R2022" s="28"/>
      <c r="S2022" s="30"/>
      <c r="T2022" s="371"/>
      <c r="U2022" s="371"/>
      <c r="V2022" s="371"/>
      <c r="W2022" s="21"/>
      <c r="X2022" s="25"/>
      <c r="Y2022" s="26"/>
      <c r="Z2022" s="428"/>
      <c r="AA2022" s="673"/>
      <c r="AB2022" s="672"/>
    </row>
    <row r="2023" spans="1:28" ht="13.15" customHeight="1" x14ac:dyDescent="0.2">
      <c r="A2023" s="265"/>
      <c r="B2023" s="405"/>
      <c r="C2023" s="448"/>
      <c r="D2023" s="266"/>
      <c r="E2023" s="266"/>
      <c r="F2023" s="182"/>
      <c r="G2023" s="24"/>
      <c r="H2023" s="241">
        <v>322</v>
      </c>
      <c r="I2023" s="22" t="s">
        <v>2066</v>
      </c>
      <c r="J2023" s="24">
        <v>250</v>
      </c>
      <c r="K2023" s="371">
        <v>0</v>
      </c>
      <c r="L2023" s="371">
        <v>0</v>
      </c>
      <c r="M2023" s="371">
        <v>0</v>
      </c>
      <c r="N2023" s="21"/>
      <c r="O2023" s="25">
        <f t="shared" si="379"/>
        <v>0</v>
      </c>
      <c r="P2023" s="26">
        <f t="shared" si="380"/>
        <v>0</v>
      </c>
      <c r="Q2023" s="26"/>
      <c r="R2023" s="28"/>
      <c r="S2023" s="30"/>
      <c r="T2023" s="371"/>
      <c r="U2023" s="371"/>
      <c r="V2023" s="371"/>
      <c r="W2023" s="21"/>
      <c r="X2023" s="25"/>
      <c r="Y2023" s="26"/>
      <c r="Z2023" s="428"/>
      <c r="AA2023" s="673"/>
      <c r="AB2023" s="672"/>
    </row>
    <row r="2024" spans="1:28" ht="13.15" customHeight="1" x14ac:dyDescent="0.2">
      <c r="A2024" s="265"/>
      <c r="B2024" s="405"/>
      <c r="C2024" s="448"/>
      <c r="D2024" s="266"/>
      <c r="E2024" s="266"/>
      <c r="F2024" s="182"/>
      <c r="G2024" s="24"/>
      <c r="H2024" s="241">
        <v>322</v>
      </c>
      <c r="I2024" s="22" t="s">
        <v>752</v>
      </c>
      <c r="J2024" s="24">
        <v>250</v>
      </c>
      <c r="K2024" s="371">
        <v>5.25</v>
      </c>
      <c r="L2024" s="371">
        <v>7.6190476190476186</v>
      </c>
      <c r="M2024" s="371">
        <v>6.3000000000000007</v>
      </c>
      <c r="N2024" s="21"/>
      <c r="O2024" s="25">
        <f t="shared" si="379"/>
        <v>6.3896825396825392</v>
      </c>
      <c r="P2024" s="26">
        <f t="shared" si="380"/>
        <v>1.7749118165784832E-2</v>
      </c>
      <c r="Q2024" s="26"/>
      <c r="R2024" s="28"/>
      <c r="S2024" s="30"/>
      <c r="T2024" s="371"/>
      <c r="U2024" s="371"/>
      <c r="V2024" s="371"/>
      <c r="W2024" s="21"/>
      <c r="X2024" s="25"/>
      <c r="Y2024" s="26"/>
      <c r="Z2024" s="428"/>
      <c r="AA2024" s="673"/>
      <c r="AB2024" s="672"/>
    </row>
    <row r="2025" spans="1:28" ht="13.15" customHeight="1" x14ac:dyDescent="0.2">
      <c r="A2025" s="265"/>
      <c r="B2025" s="405"/>
      <c r="C2025" s="448"/>
      <c r="D2025" s="266"/>
      <c r="E2025" s="266"/>
      <c r="F2025" s="186"/>
      <c r="G2025" s="121"/>
      <c r="H2025" s="244">
        <v>322</v>
      </c>
      <c r="I2025" s="128" t="s">
        <v>1162</v>
      </c>
      <c r="J2025" s="121">
        <v>250</v>
      </c>
      <c r="K2025" s="548">
        <v>0</v>
      </c>
      <c r="L2025" s="548">
        <v>0</v>
      </c>
      <c r="M2025" s="548">
        <v>0</v>
      </c>
      <c r="N2025" s="123"/>
      <c r="O2025" s="124">
        <f t="shared" si="379"/>
        <v>0</v>
      </c>
      <c r="P2025" s="125">
        <f t="shared" si="380"/>
        <v>0</v>
      </c>
      <c r="Q2025" s="125"/>
      <c r="R2025" s="126"/>
      <c r="S2025" s="127"/>
      <c r="T2025" s="548"/>
      <c r="U2025" s="548"/>
      <c r="V2025" s="548"/>
      <c r="W2025" s="123"/>
      <c r="X2025" s="124"/>
      <c r="Y2025" s="125"/>
      <c r="Z2025" s="634"/>
      <c r="AA2025" s="673"/>
      <c r="AB2025" s="672"/>
    </row>
    <row r="2026" spans="1:28" ht="13.15" customHeight="1" x14ac:dyDescent="0.2">
      <c r="A2026" s="265"/>
      <c r="B2026" s="405"/>
      <c r="C2026" s="448"/>
      <c r="D2026" s="266"/>
      <c r="E2026" s="266"/>
      <c r="F2026" s="186"/>
      <c r="G2026" s="121"/>
      <c r="H2026" s="244">
        <v>322</v>
      </c>
      <c r="I2026" s="128" t="s">
        <v>2158</v>
      </c>
      <c r="J2026" s="121">
        <v>250</v>
      </c>
      <c r="K2026" s="548">
        <v>12.600000000000001</v>
      </c>
      <c r="L2026" s="548">
        <v>3.8095238095238093</v>
      </c>
      <c r="M2026" s="548">
        <v>18.900000000000002</v>
      </c>
      <c r="N2026" s="123"/>
      <c r="O2026" s="124">
        <f t="shared" si="379"/>
        <v>11.769841269841271</v>
      </c>
      <c r="P2026" s="125">
        <f t="shared" si="380"/>
        <v>3.2694003527336861E-2</v>
      </c>
      <c r="Q2026" s="125"/>
      <c r="R2026" s="126"/>
      <c r="S2026" s="127"/>
      <c r="T2026" s="548"/>
      <c r="U2026" s="548"/>
      <c r="V2026" s="548"/>
      <c r="W2026" s="123"/>
      <c r="X2026" s="124"/>
      <c r="Y2026" s="125"/>
      <c r="Z2026" s="634"/>
      <c r="AA2026" s="673"/>
      <c r="AB2026" s="672"/>
    </row>
    <row r="2027" spans="1:28" ht="13.9" customHeight="1" thickBot="1" x14ac:dyDescent="0.25">
      <c r="A2027" s="267"/>
      <c r="B2027" s="406"/>
      <c r="C2027" s="449"/>
      <c r="D2027" s="315"/>
      <c r="E2027" s="319"/>
      <c r="F2027" s="184"/>
      <c r="G2027" s="70"/>
      <c r="H2027" s="242">
        <v>322</v>
      </c>
      <c r="I2027" s="76" t="s">
        <v>2159</v>
      </c>
      <c r="J2027" s="70">
        <v>250</v>
      </c>
      <c r="K2027" s="559">
        <v>2.1</v>
      </c>
      <c r="L2027" s="559">
        <v>1.9047619047619047</v>
      </c>
      <c r="M2027" s="559">
        <v>10.5</v>
      </c>
      <c r="N2027" s="72"/>
      <c r="O2027" s="73">
        <f t="shared" si="379"/>
        <v>4.8349206349206346</v>
      </c>
      <c r="P2027" s="74">
        <f t="shared" si="380"/>
        <v>1.3430335097001764E-2</v>
      </c>
      <c r="Q2027" s="74"/>
      <c r="R2027" s="75"/>
      <c r="S2027" s="78"/>
      <c r="T2027" s="559"/>
      <c r="U2027" s="559"/>
      <c r="V2027" s="559"/>
      <c r="W2027" s="72"/>
      <c r="X2027" s="73"/>
      <c r="Y2027" s="74"/>
      <c r="Z2027" s="646"/>
      <c r="AA2027" s="676"/>
      <c r="AB2027" s="674"/>
    </row>
    <row r="2028" spans="1:28" s="7" customFormat="1" ht="13.9" customHeight="1" x14ac:dyDescent="0.2">
      <c r="A2028" s="260">
        <v>43038</v>
      </c>
      <c r="B2028" s="403">
        <v>0.64583333333333337</v>
      </c>
      <c r="C2028" s="454">
        <v>0</v>
      </c>
      <c r="D2028" s="263">
        <f>(MAX(K2028:M2028))/J2028/1.44</f>
        <v>0.11243386243386243</v>
      </c>
      <c r="E2028" s="264"/>
      <c r="F2028" s="181" t="s">
        <v>569</v>
      </c>
      <c r="G2028" s="69" t="s">
        <v>3126</v>
      </c>
      <c r="H2028" s="240">
        <v>323</v>
      </c>
      <c r="I2028" s="35" t="s">
        <v>685</v>
      </c>
      <c r="J2028" s="34">
        <v>100</v>
      </c>
      <c r="K2028" s="367">
        <v>15.75</v>
      </c>
      <c r="L2028" s="367">
        <v>16.19047619047619</v>
      </c>
      <c r="M2028" s="367">
        <v>10.5</v>
      </c>
      <c r="N2028" s="36" t="s">
        <v>3830</v>
      </c>
      <c r="O2028" s="37">
        <f t="shared" ref="O2028:O2038" si="381">(K2028+L2028+M2028)/3</f>
        <v>14.146825396825397</v>
      </c>
      <c r="P2028" s="38">
        <f t="shared" ref="P2028:P2038" si="382">O2028/J2028/1.44</f>
        <v>9.8241843033509704E-2</v>
      </c>
      <c r="Q2028" s="77"/>
      <c r="R2028" s="40"/>
      <c r="S2028" s="81"/>
      <c r="T2028" s="367"/>
      <c r="U2028" s="367"/>
      <c r="V2028" s="367"/>
      <c r="W2028" s="36"/>
      <c r="X2028" s="37"/>
      <c r="Y2028" s="38"/>
      <c r="Z2028" s="645"/>
      <c r="AA2028" s="672">
        <f>P2028+Y2028</f>
        <v>9.8241843033509704E-2</v>
      </c>
      <c r="AB2028" s="672">
        <f t="shared" si="376"/>
        <v>59.966917438271601</v>
      </c>
    </row>
    <row r="2029" spans="1:28" ht="13.15" customHeight="1" x14ac:dyDescent="0.2">
      <c r="A2029" s="265"/>
      <c r="B2029" s="405"/>
      <c r="C2029" s="448"/>
      <c r="D2029" s="266"/>
      <c r="E2029" s="266"/>
      <c r="F2029" s="182"/>
      <c r="G2029" s="24"/>
      <c r="H2029" s="241">
        <v>323</v>
      </c>
      <c r="I2029" s="22" t="s">
        <v>891</v>
      </c>
      <c r="J2029" s="24">
        <v>100</v>
      </c>
      <c r="K2029" s="371">
        <v>15.75</v>
      </c>
      <c r="L2029" s="371">
        <v>10.476190476190476</v>
      </c>
      <c r="M2029" s="371">
        <v>5.25</v>
      </c>
      <c r="N2029" s="21"/>
      <c r="O2029" s="25">
        <f t="shared" si="381"/>
        <v>10.492063492063492</v>
      </c>
      <c r="P2029" s="26">
        <f t="shared" si="382"/>
        <v>7.2861552028218687E-2</v>
      </c>
      <c r="Q2029" s="26"/>
      <c r="R2029" s="28"/>
      <c r="S2029" s="30"/>
      <c r="T2029" s="371"/>
      <c r="U2029" s="371"/>
      <c r="V2029" s="371"/>
      <c r="W2029" s="21"/>
      <c r="X2029" s="25"/>
      <c r="Y2029" s="26"/>
      <c r="Z2029" s="428"/>
      <c r="AA2029" s="673"/>
      <c r="AB2029" s="672"/>
    </row>
    <row r="2030" spans="1:28" ht="13.15" customHeight="1" x14ac:dyDescent="0.2">
      <c r="A2030" s="265"/>
      <c r="B2030" s="405"/>
      <c r="C2030" s="448"/>
      <c r="D2030" s="266"/>
      <c r="E2030" s="266"/>
      <c r="F2030" s="182"/>
      <c r="G2030" s="24"/>
      <c r="H2030" s="241">
        <v>323</v>
      </c>
      <c r="I2030" s="22" t="s">
        <v>892</v>
      </c>
      <c r="J2030" s="24">
        <v>100</v>
      </c>
      <c r="K2030" s="371">
        <v>0</v>
      </c>
      <c r="L2030" s="371">
        <v>0</v>
      </c>
      <c r="M2030" s="371">
        <v>0</v>
      </c>
      <c r="N2030" s="21"/>
      <c r="O2030" s="25">
        <f t="shared" si="381"/>
        <v>0</v>
      </c>
      <c r="P2030" s="26">
        <f t="shared" si="382"/>
        <v>0</v>
      </c>
      <c r="Q2030" s="26"/>
      <c r="R2030" s="28"/>
      <c r="S2030" s="30"/>
      <c r="T2030" s="371"/>
      <c r="U2030" s="371"/>
      <c r="V2030" s="371"/>
      <c r="W2030" s="21"/>
      <c r="X2030" s="25"/>
      <c r="Y2030" s="26"/>
      <c r="Z2030" s="428"/>
      <c r="AA2030" s="673"/>
      <c r="AB2030" s="672"/>
    </row>
    <row r="2031" spans="1:28" ht="13.9" customHeight="1" thickBot="1" x14ac:dyDescent="0.25">
      <c r="A2031" s="267"/>
      <c r="B2031" s="406"/>
      <c r="C2031" s="449"/>
      <c r="D2031" s="268"/>
      <c r="E2031" s="269"/>
      <c r="F2031" s="184"/>
      <c r="G2031" s="70"/>
      <c r="H2031" s="242">
        <v>323</v>
      </c>
      <c r="I2031" s="76" t="s">
        <v>2160</v>
      </c>
      <c r="J2031" s="70">
        <v>100</v>
      </c>
      <c r="K2031" s="559">
        <v>2.1</v>
      </c>
      <c r="L2031" s="559">
        <v>1.9047619047619047</v>
      </c>
      <c r="M2031" s="559">
        <v>5.25</v>
      </c>
      <c r="N2031" s="72"/>
      <c r="O2031" s="73">
        <f t="shared" si="381"/>
        <v>3.0849206349206351</v>
      </c>
      <c r="P2031" s="74">
        <f t="shared" si="382"/>
        <v>2.1423059964726633E-2</v>
      </c>
      <c r="Q2031" s="74"/>
      <c r="R2031" s="75"/>
      <c r="S2031" s="78"/>
      <c r="T2031" s="559"/>
      <c r="U2031" s="559"/>
      <c r="V2031" s="559"/>
      <c r="W2031" s="72"/>
      <c r="X2031" s="73"/>
      <c r="Y2031" s="74"/>
      <c r="Z2031" s="646"/>
      <c r="AA2031" s="673"/>
      <c r="AB2031" s="672"/>
    </row>
    <row r="2032" spans="1:28" s="7" customFormat="1" ht="13.9" customHeight="1" x14ac:dyDescent="0.2">
      <c r="A2032" s="260">
        <v>43043</v>
      </c>
      <c r="B2032" s="403">
        <v>0.82291666666666663</v>
      </c>
      <c r="C2032" s="454">
        <v>-2</v>
      </c>
      <c r="D2032" s="263">
        <f>(MAX(K2032:M2032))/J2032/1.44</f>
        <v>0.29629629629629634</v>
      </c>
      <c r="E2032" s="264">
        <f>(MAX(T2032:V2032))/S2032/1.44</f>
        <v>0.32870370370370372</v>
      </c>
      <c r="F2032" s="181" t="s">
        <v>1909</v>
      </c>
      <c r="G2032" s="69" t="s">
        <v>3136</v>
      </c>
      <c r="H2032" s="240">
        <v>324</v>
      </c>
      <c r="I2032" s="35" t="s">
        <v>685</v>
      </c>
      <c r="J2032" s="34">
        <v>630</v>
      </c>
      <c r="K2032" s="367">
        <v>268.8</v>
      </c>
      <c r="L2032" s="367">
        <v>251.42857142857142</v>
      </c>
      <c r="M2032" s="367">
        <v>267.75</v>
      </c>
      <c r="N2032" s="36" t="s">
        <v>4342</v>
      </c>
      <c r="O2032" s="37">
        <f t="shared" si="381"/>
        <v>262.65952380952382</v>
      </c>
      <c r="P2032" s="38">
        <f t="shared" si="382"/>
        <v>0.2895276937935668</v>
      </c>
      <c r="Q2032" s="39" t="s">
        <v>492</v>
      </c>
      <c r="R2032" s="40" t="s">
        <v>686</v>
      </c>
      <c r="S2032" s="34">
        <v>630</v>
      </c>
      <c r="T2032" s="367">
        <v>288.57142857142856</v>
      </c>
      <c r="U2032" s="367">
        <v>273</v>
      </c>
      <c r="V2032" s="367">
        <v>298.2</v>
      </c>
      <c r="W2032" s="36" t="s">
        <v>4141</v>
      </c>
      <c r="X2032" s="37">
        <f t="shared" ref="X2032:X2038" si="383">(T2032+U2032+V2032)/3</f>
        <v>286.59047619047618</v>
      </c>
      <c r="Y2032" s="38">
        <f t="shared" ref="Y2032:Y2038" si="384">X2032/S2032/1.44</f>
        <v>0.31590660955740318</v>
      </c>
      <c r="Z2032" s="653" t="s">
        <v>492</v>
      </c>
      <c r="AA2032" s="671">
        <f>P2032+Y2032</f>
        <v>0.60543430335096993</v>
      </c>
      <c r="AB2032" s="671">
        <f t="shared" si="376"/>
        <v>330.60659722222232</v>
      </c>
    </row>
    <row r="2033" spans="1:28" ht="13.15" customHeight="1" x14ac:dyDescent="0.2">
      <c r="A2033" s="265"/>
      <c r="B2033" s="405"/>
      <c r="C2033" s="448"/>
      <c r="D2033" s="266"/>
      <c r="E2033" s="266"/>
      <c r="F2033" s="182"/>
      <c r="G2033" s="24"/>
      <c r="H2033" s="241">
        <v>324</v>
      </c>
      <c r="I2033" s="23" t="s">
        <v>1182</v>
      </c>
      <c r="J2033" s="24">
        <v>630</v>
      </c>
      <c r="K2033" s="371">
        <v>70.350000000000009</v>
      </c>
      <c r="L2033" s="371">
        <v>49.523809523809518</v>
      </c>
      <c r="M2033" s="371">
        <v>59.85</v>
      </c>
      <c r="N2033" s="21"/>
      <c r="O2033" s="25">
        <f t="shared" si="381"/>
        <v>59.907936507936512</v>
      </c>
      <c r="P2033" s="26">
        <f t="shared" si="382"/>
        <v>6.6036085215979409E-2</v>
      </c>
      <c r="Q2033" s="26"/>
      <c r="R2033" s="33" t="s">
        <v>1204</v>
      </c>
      <c r="S2033" s="24">
        <v>630</v>
      </c>
      <c r="T2033" s="371">
        <v>37.142857142857139</v>
      </c>
      <c r="U2033" s="371">
        <v>45.15</v>
      </c>
      <c r="V2033" s="371">
        <v>55.650000000000006</v>
      </c>
      <c r="W2033" s="21"/>
      <c r="X2033" s="25">
        <f t="shared" si="383"/>
        <v>45.980952380952381</v>
      </c>
      <c r="Y2033" s="26">
        <f t="shared" si="384"/>
        <v>5.0684471319391959E-2</v>
      </c>
      <c r="Z2033" s="428"/>
      <c r="AA2033" s="673"/>
      <c r="AB2033" s="672"/>
    </row>
    <row r="2034" spans="1:28" ht="13.15" customHeight="1" x14ac:dyDescent="0.2">
      <c r="A2034" s="265"/>
      <c r="B2034" s="405"/>
      <c r="C2034" s="448"/>
      <c r="D2034" s="266"/>
      <c r="E2034" s="266"/>
      <c r="F2034" s="182"/>
      <c r="G2034" s="24"/>
      <c r="H2034" s="241">
        <v>324</v>
      </c>
      <c r="I2034" s="23" t="s">
        <v>1201</v>
      </c>
      <c r="J2034" s="24">
        <v>630</v>
      </c>
      <c r="K2034" s="371">
        <v>45.15</v>
      </c>
      <c r="L2034" s="371">
        <v>55.238095238095234</v>
      </c>
      <c r="M2034" s="371">
        <v>98.7</v>
      </c>
      <c r="N2034" s="21"/>
      <c r="O2034" s="25">
        <f t="shared" si="381"/>
        <v>66.362698412698407</v>
      </c>
      <c r="P2034" s="26">
        <f t="shared" si="382"/>
        <v>7.3151122588953274E-2</v>
      </c>
      <c r="Q2034" s="26"/>
      <c r="R2034" s="33" t="s">
        <v>1201</v>
      </c>
      <c r="S2034" s="24">
        <v>630</v>
      </c>
      <c r="T2034" s="371">
        <v>98.095238095238088</v>
      </c>
      <c r="U2034" s="371">
        <v>81.900000000000006</v>
      </c>
      <c r="V2034" s="371">
        <v>68.25</v>
      </c>
      <c r="W2034" s="21"/>
      <c r="X2034" s="25">
        <f t="shared" si="383"/>
        <v>82.748412698412707</v>
      </c>
      <c r="Y2034" s="26">
        <f t="shared" si="384"/>
        <v>9.1212976960331468E-2</v>
      </c>
      <c r="Z2034" s="428"/>
      <c r="AA2034" s="673"/>
      <c r="AB2034" s="672"/>
    </row>
    <row r="2035" spans="1:28" ht="13.15" customHeight="1" x14ac:dyDescent="0.2">
      <c r="A2035" s="265"/>
      <c r="B2035" s="405"/>
      <c r="C2035" s="448"/>
      <c r="D2035" s="266"/>
      <c r="E2035" s="266"/>
      <c r="F2035" s="182"/>
      <c r="G2035" s="24"/>
      <c r="H2035" s="241">
        <v>324</v>
      </c>
      <c r="I2035" s="23" t="s">
        <v>1202</v>
      </c>
      <c r="J2035" s="24">
        <v>630</v>
      </c>
      <c r="K2035" s="371">
        <v>3.1500000000000004</v>
      </c>
      <c r="L2035" s="371">
        <v>1.9047619047619047</v>
      </c>
      <c r="M2035" s="371">
        <v>0</v>
      </c>
      <c r="N2035" s="21"/>
      <c r="O2035" s="25">
        <f t="shared" si="381"/>
        <v>1.6849206349206352</v>
      </c>
      <c r="P2035" s="26">
        <f t="shared" si="382"/>
        <v>1.8572758321435572E-3</v>
      </c>
      <c r="Q2035" s="26"/>
      <c r="R2035" s="28" t="s">
        <v>110</v>
      </c>
      <c r="S2035" s="24">
        <v>630</v>
      </c>
      <c r="T2035" s="371">
        <v>10.476190476190476</v>
      </c>
      <c r="U2035" s="371">
        <v>13.65</v>
      </c>
      <c r="V2035" s="371">
        <v>10.5</v>
      </c>
      <c r="W2035" s="21"/>
      <c r="X2035" s="25">
        <f t="shared" si="383"/>
        <v>11.542063492063491</v>
      </c>
      <c r="Y2035" s="26">
        <f t="shared" si="384"/>
        <v>1.2722733126172279E-2</v>
      </c>
      <c r="Z2035" s="428"/>
      <c r="AA2035" s="673"/>
      <c r="AB2035" s="672"/>
    </row>
    <row r="2036" spans="1:28" ht="13.15" customHeight="1" x14ac:dyDescent="0.2">
      <c r="A2036" s="265"/>
      <c r="B2036" s="405"/>
      <c r="C2036" s="448"/>
      <c r="D2036" s="266"/>
      <c r="E2036" s="266"/>
      <c r="F2036" s="182"/>
      <c r="G2036" s="24"/>
      <c r="H2036" s="241">
        <v>324</v>
      </c>
      <c r="I2036" s="22" t="s">
        <v>334</v>
      </c>
      <c r="J2036" s="24">
        <v>630</v>
      </c>
      <c r="K2036" s="371">
        <v>7.3500000000000005</v>
      </c>
      <c r="L2036" s="371">
        <v>6.6666666666666661</v>
      </c>
      <c r="M2036" s="371">
        <v>7.3500000000000005</v>
      </c>
      <c r="N2036" s="21"/>
      <c r="O2036" s="25">
        <f t="shared" si="381"/>
        <v>7.1222222222222227</v>
      </c>
      <c r="P2036" s="26">
        <f t="shared" si="382"/>
        <v>7.8507740544777587E-3</v>
      </c>
      <c r="Q2036" s="26"/>
      <c r="R2036" s="33" t="s">
        <v>1205</v>
      </c>
      <c r="S2036" s="24">
        <v>630</v>
      </c>
      <c r="T2036" s="371">
        <v>60.952380952380949</v>
      </c>
      <c r="U2036" s="371">
        <v>84</v>
      </c>
      <c r="V2036" s="371">
        <v>54.6</v>
      </c>
      <c r="W2036" s="21"/>
      <c r="X2036" s="25">
        <f t="shared" si="383"/>
        <v>66.517460317460319</v>
      </c>
      <c r="Y2036" s="26">
        <f t="shared" si="384"/>
        <v>7.3321715517482719E-2</v>
      </c>
      <c r="Z2036" s="428"/>
      <c r="AA2036" s="673"/>
      <c r="AB2036" s="672"/>
    </row>
    <row r="2037" spans="1:28" ht="13.15" customHeight="1" x14ac:dyDescent="0.2">
      <c r="A2037" s="265"/>
      <c r="B2037" s="405"/>
      <c r="C2037" s="448"/>
      <c r="D2037" s="266"/>
      <c r="E2037" s="266"/>
      <c r="F2037" s="182"/>
      <c r="G2037" s="24"/>
      <c r="H2037" s="241">
        <v>324</v>
      </c>
      <c r="I2037" s="23" t="s">
        <v>1203</v>
      </c>
      <c r="J2037" s="24">
        <v>630</v>
      </c>
      <c r="K2037" s="371">
        <v>66.150000000000006</v>
      </c>
      <c r="L2037" s="371">
        <v>57.142857142857139</v>
      </c>
      <c r="M2037" s="371">
        <v>49.35</v>
      </c>
      <c r="N2037" s="21"/>
      <c r="O2037" s="25">
        <f t="shared" si="381"/>
        <v>57.547619047619044</v>
      </c>
      <c r="P2037" s="26">
        <f t="shared" si="382"/>
        <v>6.3434324347022758E-2</v>
      </c>
      <c r="Q2037" s="26"/>
      <c r="R2037" s="33" t="s">
        <v>1206</v>
      </c>
      <c r="S2037" s="24">
        <v>630</v>
      </c>
      <c r="T2037" s="371">
        <v>9.5238095238095237</v>
      </c>
      <c r="U2037" s="371">
        <v>3.1500000000000004</v>
      </c>
      <c r="V2037" s="371">
        <v>16.8</v>
      </c>
      <c r="W2037" s="21"/>
      <c r="X2037" s="25">
        <f t="shared" si="383"/>
        <v>9.8246031746031743</v>
      </c>
      <c r="Y2037" s="26">
        <f t="shared" si="384"/>
        <v>1.0829589037260995E-2</v>
      </c>
      <c r="Z2037" s="428"/>
      <c r="AA2037" s="673"/>
      <c r="AB2037" s="672"/>
    </row>
    <row r="2038" spans="1:28" ht="13.9" customHeight="1" thickBot="1" x14ac:dyDescent="0.25">
      <c r="A2038" s="267"/>
      <c r="B2038" s="406"/>
      <c r="C2038" s="449"/>
      <c r="D2038" s="268"/>
      <c r="E2038" s="269"/>
      <c r="F2038" s="184"/>
      <c r="G2038" s="70"/>
      <c r="H2038" s="242">
        <v>324</v>
      </c>
      <c r="I2038" s="76" t="s">
        <v>193</v>
      </c>
      <c r="J2038" s="70">
        <v>630</v>
      </c>
      <c r="K2038" s="559">
        <v>0</v>
      </c>
      <c r="L2038" s="559">
        <v>0</v>
      </c>
      <c r="M2038" s="559">
        <v>0</v>
      </c>
      <c r="N2038" s="72"/>
      <c r="O2038" s="73">
        <f t="shared" si="381"/>
        <v>0</v>
      </c>
      <c r="P2038" s="74">
        <f t="shared" si="382"/>
        <v>0</v>
      </c>
      <c r="Q2038" s="74"/>
      <c r="R2038" s="99" t="s">
        <v>156</v>
      </c>
      <c r="S2038" s="70">
        <v>630</v>
      </c>
      <c r="T2038" s="559">
        <v>0</v>
      </c>
      <c r="U2038" s="559">
        <v>0</v>
      </c>
      <c r="V2038" s="559">
        <v>0</v>
      </c>
      <c r="W2038" s="72"/>
      <c r="X2038" s="73">
        <f t="shared" si="383"/>
        <v>0</v>
      </c>
      <c r="Y2038" s="74">
        <f t="shared" si="384"/>
        <v>0</v>
      </c>
      <c r="Z2038" s="646"/>
      <c r="AA2038" s="676"/>
      <c r="AB2038" s="674"/>
    </row>
    <row r="2039" spans="1:28" s="7" customFormat="1" ht="13.9" customHeight="1" x14ac:dyDescent="0.2">
      <c r="A2039" s="260">
        <v>43038</v>
      </c>
      <c r="B2039" s="403">
        <v>0.4375</v>
      </c>
      <c r="C2039" s="454">
        <v>1</v>
      </c>
      <c r="D2039" s="263">
        <f>(MAX(K2039:M2039))/J2039/1.44</f>
        <v>0.29750000000000004</v>
      </c>
      <c r="E2039" s="264"/>
      <c r="F2039" s="181" t="s">
        <v>569</v>
      </c>
      <c r="G2039" s="69" t="s">
        <v>3136</v>
      </c>
      <c r="H2039" s="240">
        <v>325</v>
      </c>
      <c r="I2039" s="35" t="s">
        <v>685</v>
      </c>
      <c r="J2039" s="34">
        <v>250</v>
      </c>
      <c r="K2039" s="367">
        <v>107.10000000000001</v>
      </c>
      <c r="L2039" s="367">
        <v>69.523809523809518</v>
      </c>
      <c r="M2039" s="367">
        <v>70.350000000000009</v>
      </c>
      <c r="N2039" s="36" t="s">
        <v>3876</v>
      </c>
      <c r="O2039" s="37">
        <f t="shared" ref="O2039:O2056" si="385">(K2039+L2039+M2039)/3</f>
        <v>82.324603174603183</v>
      </c>
      <c r="P2039" s="38">
        <f t="shared" ref="P2039:P2057" si="386">O2039/J2039/1.44</f>
        <v>0.22867945326278666</v>
      </c>
      <c r="Q2039" s="77" t="s">
        <v>492</v>
      </c>
      <c r="R2039" s="40"/>
      <c r="S2039" s="81"/>
      <c r="T2039" s="367"/>
      <c r="U2039" s="367"/>
      <c r="V2039" s="367"/>
      <c r="W2039" s="36"/>
      <c r="X2039" s="37"/>
      <c r="Y2039" s="38"/>
      <c r="Z2039" s="645"/>
      <c r="AA2039" s="672">
        <f>P2039+Y2039</f>
        <v>0.22867945326278666</v>
      </c>
      <c r="AB2039" s="672">
        <f t="shared" si="376"/>
        <v>128.23204089506171</v>
      </c>
    </row>
    <row r="2040" spans="1:28" s="7" customFormat="1" ht="13.15" customHeight="1" x14ac:dyDescent="0.2">
      <c r="A2040" s="265"/>
      <c r="B2040" s="405"/>
      <c r="C2040" s="448"/>
      <c r="D2040" s="266"/>
      <c r="E2040" s="266"/>
      <c r="F2040" s="187"/>
      <c r="G2040" s="48"/>
      <c r="H2040" s="240">
        <v>325</v>
      </c>
      <c r="I2040" s="22" t="s">
        <v>1524</v>
      </c>
      <c r="J2040" s="24">
        <v>250</v>
      </c>
      <c r="K2040" s="371">
        <v>1.05</v>
      </c>
      <c r="L2040" s="371">
        <v>0</v>
      </c>
      <c r="M2040" s="371">
        <v>0</v>
      </c>
      <c r="N2040" s="21"/>
      <c r="O2040" s="37">
        <f t="shared" si="385"/>
        <v>0.35000000000000003</v>
      </c>
      <c r="P2040" s="38">
        <f t="shared" si="386"/>
        <v>9.7222222222222241E-4</v>
      </c>
      <c r="Q2040" s="68"/>
      <c r="R2040" s="28"/>
      <c r="S2040" s="30"/>
      <c r="T2040" s="371"/>
      <c r="U2040" s="371"/>
      <c r="V2040" s="371"/>
      <c r="W2040" s="21"/>
      <c r="X2040" s="25"/>
      <c r="Y2040" s="26"/>
      <c r="Z2040" s="428"/>
      <c r="AA2040" s="672"/>
      <c r="AB2040" s="672"/>
    </row>
    <row r="2041" spans="1:28" s="7" customFormat="1" ht="13.15" customHeight="1" x14ac:dyDescent="0.2">
      <c r="A2041" s="265"/>
      <c r="B2041" s="405"/>
      <c r="C2041" s="448"/>
      <c r="D2041" s="266"/>
      <c r="E2041" s="266"/>
      <c r="F2041" s="187"/>
      <c r="G2041" s="171"/>
      <c r="H2041" s="240">
        <v>325</v>
      </c>
      <c r="I2041" s="22" t="s">
        <v>767</v>
      </c>
      <c r="J2041" s="24">
        <v>250</v>
      </c>
      <c r="K2041" s="371">
        <v>12.600000000000001</v>
      </c>
      <c r="L2041" s="371">
        <v>19.047619047619047</v>
      </c>
      <c r="M2041" s="371">
        <v>13.65</v>
      </c>
      <c r="N2041" s="21"/>
      <c r="O2041" s="37">
        <f t="shared" si="385"/>
        <v>15.09920634920635</v>
      </c>
      <c r="P2041" s="38">
        <f t="shared" si="386"/>
        <v>4.1942239858906528E-2</v>
      </c>
      <c r="Q2041" s="68"/>
      <c r="R2041" s="28"/>
      <c r="S2041" s="30"/>
      <c r="T2041" s="371"/>
      <c r="U2041" s="371"/>
      <c r="V2041" s="371"/>
      <c r="W2041" s="21"/>
      <c r="X2041" s="25"/>
      <c r="Y2041" s="26"/>
      <c r="Z2041" s="428"/>
      <c r="AA2041" s="672"/>
      <c r="AB2041" s="672"/>
    </row>
    <row r="2042" spans="1:28" s="7" customFormat="1" ht="13.15" customHeight="1" x14ac:dyDescent="0.2">
      <c r="A2042" s="265"/>
      <c r="B2042" s="405"/>
      <c r="C2042" s="448"/>
      <c r="D2042" s="266"/>
      <c r="E2042" s="266"/>
      <c r="F2042" s="195"/>
      <c r="G2042" s="48"/>
      <c r="H2042" s="240">
        <v>325</v>
      </c>
      <c r="I2042" s="22" t="s">
        <v>1006</v>
      </c>
      <c r="J2042" s="24">
        <v>250</v>
      </c>
      <c r="K2042" s="371">
        <v>18.900000000000002</v>
      </c>
      <c r="L2042" s="371">
        <v>50.476190476190474</v>
      </c>
      <c r="M2042" s="371">
        <v>38.85</v>
      </c>
      <c r="N2042" s="21"/>
      <c r="O2042" s="37">
        <f t="shared" si="385"/>
        <v>36.07539682539683</v>
      </c>
      <c r="P2042" s="38">
        <f t="shared" si="386"/>
        <v>0.10020943562610231</v>
      </c>
      <c r="Q2042" s="136"/>
      <c r="R2042" s="137"/>
      <c r="S2042" s="138"/>
      <c r="T2042" s="618"/>
      <c r="U2042" s="618"/>
      <c r="V2042" s="618"/>
      <c r="W2042" s="133"/>
      <c r="X2042" s="134"/>
      <c r="Y2042" s="135"/>
      <c r="Z2042" s="638"/>
      <c r="AA2042" s="672"/>
      <c r="AB2042" s="672"/>
    </row>
    <row r="2043" spans="1:28" ht="13.9" customHeight="1" thickBot="1" x14ac:dyDescent="0.25">
      <c r="A2043" s="267"/>
      <c r="B2043" s="406"/>
      <c r="C2043" s="449"/>
      <c r="D2043" s="268"/>
      <c r="E2043" s="269"/>
      <c r="F2043" s="184"/>
      <c r="G2043" s="70"/>
      <c r="H2043" s="242">
        <v>325</v>
      </c>
      <c r="I2043" s="76" t="s">
        <v>452</v>
      </c>
      <c r="J2043" s="70">
        <v>250</v>
      </c>
      <c r="K2043" s="559">
        <v>0</v>
      </c>
      <c r="L2043" s="559">
        <v>0</v>
      </c>
      <c r="M2043" s="559">
        <v>0</v>
      </c>
      <c r="N2043" s="72"/>
      <c r="O2043" s="73">
        <f t="shared" si="385"/>
        <v>0</v>
      </c>
      <c r="P2043" s="74">
        <f t="shared" si="386"/>
        <v>0</v>
      </c>
      <c r="Q2043" s="74"/>
      <c r="R2043" s="75"/>
      <c r="S2043" s="78"/>
      <c r="T2043" s="559"/>
      <c r="U2043" s="559"/>
      <c r="V2043" s="559"/>
      <c r="W2043" s="72"/>
      <c r="X2043" s="73"/>
      <c r="Y2043" s="74"/>
      <c r="Z2043" s="646"/>
      <c r="AA2043" s="673"/>
      <c r="AB2043" s="672"/>
    </row>
    <row r="2044" spans="1:28" s="7" customFormat="1" ht="13.9" customHeight="1" x14ac:dyDescent="0.2">
      <c r="A2044" s="260">
        <v>43048</v>
      </c>
      <c r="B2044" s="403">
        <v>0.77777777777777779</v>
      </c>
      <c r="C2044" s="464">
        <v>-1</v>
      </c>
      <c r="D2044" s="263">
        <f>(MAX(K2044:M2044))/J2044/1.44</f>
        <v>0.82833333333333325</v>
      </c>
      <c r="E2044" s="264">
        <f>(MAX(T2044:V2044))/S2044/1.44</f>
        <v>0.6445833333333334</v>
      </c>
      <c r="F2044" s="181" t="s">
        <v>1909</v>
      </c>
      <c r="G2044" s="69" t="s">
        <v>3136</v>
      </c>
      <c r="H2044" s="240">
        <v>326</v>
      </c>
      <c r="I2044" s="35" t="s">
        <v>685</v>
      </c>
      <c r="J2044" s="34">
        <v>250</v>
      </c>
      <c r="K2044" s="367">
        <v>281.40000000000003</v>
      </c>
      <c r="L2044" s="367">
        <v>203.8095238095238</v>
      </c>
      <c r="M2044" s="367">
        <v>298.2</v>
      </c>
      <c r="N2044" s="36" t="s">
        <v>4175</v>
      </c>
      <c r="O2044" s="37">
        <f t="shared" si="385"/>
        <v>261.13650793650794</v>
      </c>
      <c r="P2044" s="38">
        <f t="shared" si="386"/>
        <v>0.72537918871252205</v>
      </c>
      <c r="Q2044" s="39" t="s">
        <v>1782</v>
      </c>
      <c r="R2044" s="40" t="s">
        <v>686</v>
      </c>
      <c r="S2044" s="34">
        <v>250</v>
      </c>
      <c r="T2044" s="367">
        <v>201.9047619047619</v>
      </c>
      <c r="U2044" s="367">
        <v>224.70000000000002</v>
      </c>
      <c r="V2044" s="367">
        <v>232.05</v>
      </c>
      <c r="W2044" s="36" t="s">
        <v>3866</v>
      </c>
      <c r="X2044" s="37">
        <f t="shared" ref="X2044:X2049" si="387">(T2044+U2044+V2044)/3</f>
        <v>219.55158730158732</v>
      </c>
      <c r="Y2044" s="38">
        <f t="shared" ref="Y2044:Y2049" si="388">X2044/S2044/1.44</f>
        <v>0.6098655202821871</v>
      </c>
      <c r="Z2044" s="653" t="s">
        <v>493</v>
      </c>
      <c r="AA2044" s="671">
        <f>P2044+Y2044</f>
        <v>1.335244708994709</v>
      </c>
      <c r="AB2044" s="671">
        <f t="shared" si="376"/>
        <v>0</v>
      </c>
    </row>
    <row r="2045" spans="1:28" ht="13.15" customHeight="1" x14ac:dyDescent="0.2">
      <c r="A2045" s="265"/>
      <c r="B2045" s="405"/>
      <c r="C2045" s="448"/>
      <c r="D2045" s="266"/>
      <c r="E2045" s="266"/>
      <c r="F2045" s="182"/>
      <c r="G2045" s="24"/>
      <c r="H2045" s="241">
        <v>326</v>
      </c>
      <c r="I2045" s="22" t="s">
        <v>382</v>
      </c>
      <c r="J2045" s="24">
        <v>250</v>
      </c>
      <c r="K2045" s="371">
        <v>78.75</v>
      </c>
      <c r="L2045" s="371">
        <v>0</v>
      </c>
      <c r="M2045" s="371">
        <v>34.65</v>
      </c>
      <c r="N2045" s="21"/>
      <c r="O2045" s="25">
        <f t="shared" si="385"/>
        <v>37.800000000000004</v>
      </c>
      <c r="P2045" s="26">
        <f t="shared" si="386"/>
        <v>0.10500000000000002</v>
      </c>
      <c r="Q2045" s="26"/>
      <c r="R2045" s="28" t="s">
        <v>2127</v>
      </c>
      <c r="S2045" s="24">
        <v>250</v>
      </c>
      <c r="T2045" s="371">
        <v>14.285714285714285</v>
      </c>
      <c r="U2045" s="371">
        <v>25.200000000000003</v>
      </c>
      <c r="V2045" s="371">
        <v>35.700000000000003</v>
      </c>
      <c r="W2045" s="21"/>
      <c r="X2045" s="25">
        <f t="shared" si="387"/>
        <v>25.06190476190476</v>
      </c>
      <c r="Y2045" s="26">
        <f t="shared" si="388"/>
        <v>6.9616402116402118E-2</v>
      </c>
      <c r="Z2045" s="428"/>
      <c r="AA2045" s="673"/>
      <c r="AB2045" s="672"/>
    </row>
    <row r="2046" spans="1:28" ht="13.15" customHeight="1" x14ac:dyDescent="0.2">
      <c r="A2046" s="265"/>
      <c r="B2046" s="405"/>
      <c r="C2046" s="448"/>
      <c r="D2046" s="266"/>
      <c r="E2046" s="266"/>
      <c r="F2046" s="182"/>
      <c r="G2046" s="24"/>
      <c r="H2046" s="241">
        <v>326</v>
      </c>
      <c r="I2046" s="22" t="s">
        <v>2829</v>
      </c>
      <c r="J2046" s="24">
        <v>250</v>
      </c>
      <c r="K2046" s="371">
        <v>30.450000000000003</v>
      </c>
      <c r="L2046" s="371">
        <v>55.238095238095234</v>
      </c>
      <c r="M2046" s="371">
        <v>59.85</v>
      </c>
      <c r="N2046" s="21"/>
      <c r="O2046" s="25">
        <f t="shared" si="385"/>
        <v>48.512698412698406</v>
      </c>
      <c r="P2046" s="26">
        <f t="shared" si="386"/>
        <v>0.13475749559082889</v>
      </c>
      <c r="Q2046" s="26"/>
      <c r="R2046" s="28" t="s">
        <v>383</v>
      </c>
      <c r="S2046" s="24">
        <v>250</v>
      </c>
      <c r="T2046" s="371">
        <v>26.666666666666664</v>
      </c>
      <c r="U2046" s="371">
        <v>76.650000000000006</v>
      </c>
      <c r="V2046" s="371">
        <v>31.5</v>
      </c>
      <c r="W2046" s="21"/>
      <c r="X2046" s="25">
        <f t="shared" si="387"/>
        <v>44.93888888888889</v>
      </c>
      <c r="Y2046" s="26">
        <f t="shared" si="388"/>
        <v>0.12483024691358026</v>
      </c>
      <c r="Z2046" s="428"/>
      <c r="AA2046" s="673"/>
      <c r="AB2046" s="672"/>
    </row>
    <row r="2047" spans="1:28" ht="13.15" customHeight="1" x14ac:dyDescent="0.2">
      <c r="A2047" s="265"/>
      <c r="B2047" s="405"/>
      <c r="C2047" s="448"/>
      <c r="D2047" s="266"/>
      <c r="E2047" s="266"/>
      <c r="F2047" s="182"/>
      <c r="G2047" s="24"/>
      <c r="H2047" s="241">
        <v>326</v>
      </c>
      <c r="I2047" s="22" t="s">
        <v>2828</v>
      </c>
      <c r="J2047" s="24">
        <v>250</v>
      </c>
      <c r="K2047" s="371">
        <v>0</v>
      </c>
      <c r="L2047" s="371">
        <v>0</v>
      </c>
      <c r="M2047" s="371">
        <v>1.05</v>
      </c>
      <c r="N2047" s="21"/>
      <c r="O2047" s="25">
        <f t="shared" si="385"/>
        <v>0.35000000000000003</v>
      </c>
      <c r="P2047" s="26">
        <f t="shared" si="386"/>
        <v>9.7222222222222241E-4</v>
      </c>
      <c r="Q2047" s="26"/>
      <c r="R2047" s="28" t="s">
        <v>384</v>
      </c>
      <c r="S2047" s="24">
        <v>250</v>
      </c>
      <c r="T2047" s="371">
        <v>16.19047619047619</v>
      </c>
      <c r="U2047" s="371">
        <v>30.450000000000003</v>
      </c>
      <c r="V2047" s="371">
        <v>42</v>
      </c>
      <c r="W2047" s="21"/>
      <c r="X2047" s="25">
        <f t="shared" si="387"/>
        <v>29.546825396825398</v>
      </c>
      <c r="Y2047" s="26">
        <f t="shared" si="388"/>
        <v>8.2074514991181666E-2</v>
      </c>
      <c r="Z2047" s="428"/>
      <c r="AA2047" s="673"/>
      <c r="AB2047" s="672"/>
    </row>
    <row r="2048" spans="1:28" ht="13.15" customHeight="1" x14ac:dyDescent="0.2">
      <c r="A2048" s="265"/>
      <c r="B2048" s="405"/>
      <c r="C2048" s="448"/>
      <c r="D2048" s="266"/>
      <c r="E2048" s="266"/>
      <c r="F2048" s="182"/>
      <c r="G2048" s="24"/>
      <c r="H2048" s="241">
        <v>326</v>
      </c>
      <c r="I2048" s="22" t="s">
        <v>3090</v>
      </c>
      <c r="J2048" s="24">
        <v>250</v>
      </c>
      <c r="K2048" s="371">
        <v>71.400000000000006</v>
      </c>
      <c r="L2048" s="371">
        <v>55.238095238095234</v>
      </c>
      <c r="M2048" s="371">
        <v>64.05</v>
      </c>
      <c r="N2048" s="21"/>
      <c r="O2048" s="25">
        <f t="shared" si="385"/>
        <v>63.56269841269841</v>
      </c>
      <c r="P2048" s="26">
        <f t="shared" si="386"/>
        <v>0.17656305114638446</v>
      </c>
      <c r="Q2048" s="26"/>
      <c r="R2048" s="28" t="s">
        <v>1112</v>
      </c>
      <c r="S2048" s="24">
        <v>250</v>
      </c>
      <c r="T2048" s="371">
        <v>68.571428571428569</v>
      </c>
      <c r="U2048" s="371">
        <v>71.400000000000006</v>
      </c>
      <c r="V2048" s="371">
        <v>76.650000000000006</v>
      </c>
      <c r="W2048" s="21"/>
      <c r="X2048" s="25">
        <f t="shared" si="387"/>
        <v>72.20714285714287</v>
      </c>
      <c r="Y2048" s="26">
        <f t="shared" si="388"/>
        <v>0.20057539682539688</v>
      </c>
      <c r="Z2048" s="428"/>
      <c r="AA2048" s="673"/>
      <c r="AB2048" s="672"/>
    </row>
    <row r="2049" spans="1:28" ht="13.15" customHeight="1" x14ac:dyDescent="0.2">
      <c r="A2049" s="265"/>
      <c r="B2049" s="405"/>
      <c r="C2049" s="448"/>
      <c r="D2049" s="266"/>
      <c r="E2049" s="266"/>
      <c r="F2049" s="182"/>
      <c r="G2049" s="24"/>
      <c r="H2049" s="241">
        <v>326</v>
      </c>
      <c r="I2049" s="22" t="s">
        <v>440</v>
      </c>
      <c r="J2049" s="24">
        <v>250</v>
      </c>
      <c r="K2049" s="371">
        <v>13.65</v>
      </c>
      <c r="L2049" s="371">
        <v>36.19047619047619</v>
      </c>
      <c r="M2049" s="371">
        <v>9.4500000000000011</v>
      </c>
      <c r="N2049" s="21"/>
      <c r="O2049" s="25">
        <f t="shared" si="385"/>
        <v>19.763492063492063</v>
      </c>
      <c r="P2049" s="26">
        <f t="shared" si="386"/>
        <v>5.4898589065255729E-2</v>
      </c>
      <c r="Q2049" s="26"/>
      <c r="R2049" s="28" t="s">
        <v>385</v>
      </c>
      <c r="S2049" s="24">
        <v>250</v>
      </c>
      <c r="T2049" s="371">
        <v>24.761904761904759</v>
      </c>
      <c r="U2049" s="371">
        <v>21</v>
      </c>
      <c r="V2049" s="371">
        <v>19.95</v>
      </c>
      <c r="W2049" s="21"/>
      <c r="X2049" s="25">
        <f t="shared" si="387"/>
        <v>21.903968253968255</v>
      </c>
      <c r="Y2049" s="26">
        <f t="shared" si="388"/>
        <v>6.0844356261022935E-2</v>
      </c>
      <c r="Z2049" s="428"/>
      <c r="AA2049" s="673"/>
      <c r="AB2049" s="672"/>
    </row>
    <row r="2050" spans="1:28" ht="13.9" customHeight="1" thickBot="1" x14ac:dyDescent="0.25">
      <c r="A2050" s="267"/>
      <c r="B2050" s="406"/>
      <c r="C2050" s="449"/>
      <c r="D2050" s="268"/>
      <c r="E2050" s="269"/>
      <c r="F2050" s="184"/>
      <c r="G2050" s="70"/>
      <c r="H2050" s="242">
        <v>326</v>
      </c>
      <c r="I2050" s="76" t="s">
        <v>386</v>
      </c>
      <c r="J2050" s="70">
        <v>250</v>
      </c>
      <c r="K2050" s="559">
        <v>35.700000000000003</v>
      </c>
      <c r="L2050" s="559">
        <v>48.571428571428569</v>
      </c>
      <c r="M2050" s="559">
        <v>21</v>
      </c>
      <c r="N2050" s="72"/>
      <c r="O2050" s="73">
        <f t="shared" si="385"/>
        <v>35.090476190476188</v>
      </c>
      <c r="P2050" s="74">
        <f t="shared" si="386"/>
        <v>9.7473544973544962E-2</v>
      </c>
      <c r="Q2050" s="74"/>
      <c r="R2050" s="75"/>
      <c r="S2050" s="70"/>
      <c r="T2050" s="559"/>
      <c r="U2050" s="559"/>
      <c r="V2050" s="559"/>
      <c r="W2050" s="72"/>
      <c r="X2050" s="73"/>
      <c r="Y2050" s="74"/>
      <c r="Z2050" s="646"/>
      <c r="AA2050" s="676"/>
      <c r="AB2050" s="674"/>
    </row>
    <row r="2051" spans="1:28" s="7" customFormat="1" ht="13.9" customHeight="1" x14ac:dyDescent="0.2">
      <c r="A2051" s="260">
        <v>43038</v>
      </c>
      <c r="B2051" s="403">
        <v>0.4548611111111111</v>
      </c>
      <c r="C2051" s="454">
        <v>1</v>
      </c>
      <c r="D2051" s="263">
        <f>(MAX(K2051:M2051))/J2051/1.44</f>
        <v>0.65989583333333335</v>
      </c>
      <c r="E2051" s="264"/>
      <c r="F2051" s="181" t="s">
        <v>569</v>
      </c>
      <c r="G2051" s="69" t="s">
        <v>3136</v>
      </c>
      <c r="H2051" s="240">
        <v>327</v>
      </c>
      <c r="I2051" s="35" t="s">
        <v>685</v>
      </c>
      <c r="J2051" s="34">
        <v>400</v>
      </c>
      <c r="K2051" s="367">
        <v>380.1</v>
      </c>
      <c r="L2051" s="367">
        <v>320</v>
      </c>
      <c r="M2051" s="367">
        <v>240.45000000000002</v>
      </c>
      <c r="N2051" s="36" t="s">
        <v>3841</v>
      </c>
      <c r="O2051" s="37">
        <f t="shared" si="385"/>
        <v>313.51666666666671</v>
      </c>
      <c r="P2051" s="38">
        <f t="shared" si="386"/>
        <v>0.54429976851851858</v>
      </c>
      <c r="Q2051" s="39" t="s">
        <v>492</v>
      </c>
      <c r="R2051" s="40"/>
      <c r="S2051" s="81"/>
      <c r="T2051" s="367"/>
      <c r="U2051" s="367"/>
      <c r="V2051" s="367"/>
      <c r="W2051" s="36"/>
      <c r="X2051" s="37"/>
      <c r="Y2051" s="38"/>
      <c r="Z2051" s="645"/>
      <c r="AA2051" s="672">
        <f>P2051+Y2051</f>
        <v>0.54429976851851858</v>
      </c>
      <c r="AB2051" s="672">
        <f t="shared" si="376"/>
        <v>121.21626157407404</v>
      </c>
    </row>
    <row r="2052" spans="1:28" ht="13.15" customHeight="1" x14ac:dyDescent="0.2">
      <c r="A2052" s="265"/>
      <c r="B2052" s="405"/>
      <c r="C2052" s="448"/>
      <c r="D2052" s="266"/>
      <c r="E2052" s="266"/>
      <c r="F2052" s="182"/>
      <c r="G2052" s="24"/>
      <c r="H2052" s="241">
        <v>327</v>
      </c>
      <c r="I2052" s="22" t="s">
        <v>1007</v>
      </c>
      <c r="J2052" s="34">
        <v>400</v>
      </c>
      <c r="K2052" s="371">
        <v>1.05</v>
      </c>
      <c r="L2052" s="371">
        <v>0</v>
      </c>
      <c r="M2052" s="371">
        <v>1.05</v>
      </c>
      <c r="N2052" s="21"/>
      <c r="O2052" s="25">
        <f t="shared" si="385"/>
        <v>0.70000000000000007</v>
      </c>
      <c r="P2052" s="26">
        <f t="shared" si="386"/>
        <v>1.215277777777778E-3</v>
      </c>
      <c r="Q2052" s="26"/>
      <c r="R2052" s="28"/>
      <c r="S2052" s="30"/>
      <c r="T2052" s="371"/>
      <c r="U2052" s="371"/>
      <c r="V2052" s="371"/>
      <c r="W2052" s="21"/>
      <c r="X2052" s="25"/>
      <c r="Y2052" s="26"/>
      <c r="Z2052" s="428"/>
      <c r="AA2052" s="673"/>
      <c r="AB2052" s="672"/>
    </row>
    <row r="2053" spans="1:28" ht="13.15" customHeight="1" x14ac:dyDescent="0.2">
      <c r="A2053" s="265"/>
      <c r="B2053" s="405"/>
      <c r="C2053" s="448"/>
      <c r="D2053" s="266"/>
      <c r="E2053" s="266"/>
      <c r="F2053" s="182"/>
      <c r="G2053" s="24"/>
      <c r="H2053" s="241">
        <v>327</v>
      </c>
      <c r="I2053" s="22" t="s">
        <v>387</v>
      </c>
      <c r="J2053" s="34">
        <v>400</v>
      </c>
      <c r="K2053" s="371">
        <v>1.05</v>
      </c>
      <c r="L2053" s="371">
        <v>2.8571428571428572</v>
      </c>
      <c r="M2053" s="371">
        <v>14.700000000000001</v>
      </c>
      <c r="N2053" s="21"/>
      <c r="O2053" s="25">
        <f t="shared" si="385"/>
        <v>6.2023809523809526</v>
      </c>
      <c r="P2053" s="26">
        <f t="shared" si="386"/>
        <v>1.0768022486772487E-2</v>
      </c>
      <c r="Q2053" s="26"/>
      <c r="R2053" s="28"/>
      <c r="S2053" s="30"/>
      <c r="T2053" s="371"/>
      <c r="U2053" s="371"/>
      <c r="V2053" s="371"/>
      <c r="W2053" s="21"/>
      <c r="X2053" s="25"/>
      <c r="Y2053" s="26"/>
      <c r="Z2053" s="428"/>
      <c r="AA2053" s="673"/>
      <c r="AB2053" s="672"/>
    </row>
    <row r="2054" spans="1:28" ht="13.15" customHeight="1" x14ac:dyDescent="0.2">
      <c r="A2054" s="265"/>
      <c r="B2054" s="405"/>
      <c r="C2054" s="448"/>
      <c r="D2054" s="266"/>
      <c r="E2054" s="266"/>
      <c r="F2054" s="182"/>
      <c r="G2054" s="24"/>
      <c r="H2054" s="241">
        <v>327</v>
      </c>
      <c r="I2054" s="22" t="s">
        <v>2969</v>
      </c>
      <c r="J2054" s="34">
        <v>400</v>
      </c>
      <c r="K2054" s="371">
        <v>19.95</v>
      </c>
      <c r="L2054" s="371">
        <v>11.428571428571429</v>
      </c>
      <c r="M2054" s="371">
        <v>21</v>
      </c>
      <c r="N2054" s="21"/>
      <c r="O2054" s="25">
        <f t="shared" si="385"/>
        <v>17.459523809523809</v>
      </c>
      <c r="P2054" s="26">
        <f t="shared" si="386"/>
        <v>3.0311673280423279E-2</v>
      </c>
      <c r="Q2054" s="26"/>
      <c r="R2054" s="28"/>
      <c r="S2054" s="30"/>
      <c r="T2054" s="371"/>
      <c r="U2054" s="371"/>
      <c r="V2054" s="371"/>
      <c r="W2054" s="21"/>
      <c r="X2054" s="25"/>
      <c r="Y2054" s="26"/>
      <c r="Z2054" s="428"/>
      <c r="AA2054" s="673"/>
      <c r="AB2054" s="672"/>
    </row>
    <row r="2055" spans="1:28" ht="13.15" customHeight="1" x14ac:dyDescent="0.2">
      <c r="A2055" s="265"/>
      <c r="B2055" s="405"/>
      <c r="C2055" s="448"/>
      <c r="D2055" s="266"/>
      <c r="E2055" s="266"/>
      <c r="F2055" s="182"/>
      <c r="G2055" s="24"/>
      <c r="H2055" s="241">
        <v>327</v>
      </c>
      <c r="I2055" s="22" t="s">
        <v>388</v>
      </c>
      <c r="J2055" s="34">
        <v>400</v>
      </c>
      <c r="K2055" s="371">
        <v>1.05</v>
      </c>
      <c r="L2055" s="371">
        <v>0.95238095238095233</v>
      </c>
      <c r="M2055" s="371">
        <v>4.2</v>
      </c>
      <c r="N2055" s="21"/>
      <c r="O2055" s="25">
        <f t="shared" si="385"/>
        <v>2.0674603174603177</v>
      </c>
      <c r="P2055" s="26">
        <f t="shared" si="386"/>
        <v>3.5893408289241627E-3</v>
      </c>
      <c r="Q2055" s="26"/>
      <c r="R2055" s="28"/>
      <c r="S2055" s="30"/>
      <c r="T2055" s="371"/>
      <c r="U2055" s="371"/>
      <c r="V2055" s="371"/>
      <c r="W2055" s="21"/>
      <c r="X2055" s="25"/>
      <c r="Y2055" s="26"/>
      <c r="Z2055" s="428"/>
      <c r="AA2055" s="673"/>
      <c r="AB2055" s="672"/>
    </row>
    <row r="2056" spans="1:28" ht="13.15" customHeight="1" x14ac:dyDescent="0.2">
      <c r="A2056" s="265"/>
      <c r="B2056" s="405"/>
      <c r="C2056" s="448"/>
      <c r="D2056" s="266"/>
      <c r="E2056" s="266"/>
      <c r="F2056" s="182"/>
      <c r="G2056" s="24"/>
      <c r="H2056" s="241">
        <v>327</v>
      </c>
      <c r="I2056" s="22" t="s">
        <v>3237</v>
      </c>
      <c r="J2056" s="34">
        <v>400</v>
      </c>
      <c r="K2056" s="371">
        <v>11.55</v>
      </c>
      <c r="L2056" s="371">
        <v>5.7142857142857144</v>
      </c>
      <c r="M2056" s="371">
        <v>4.2</v>
      </c>
      <c r="N2056" s="21"/>
      <c r="O2056" s="25">
        <f t="shared" si="385"/>
        <v>7.1547619047619051</v>
      </c>
      <c r="P2056" s="26">
        <f t="shared" si="386"/>
        <v>1.2421461640211642E-2</v>
      </c>
      <c r="Q2056" s="26"/>
      <c r="R2056" s="28"/>
      <c r="S2056" s="30"/>
      <c r="T2056" s="371"/>
      <c r="U2056" s="371"/>
      <c r="V2056" s="371"/>
      <c r="W2056" s="21"/>
      <c r="X2056" s="25"/>
      <c r="Y2056" s="26"/>
      <c r="Z2056" s="428"/>
      <c r="AA2056" s="673"/>
      <c r="AB2056" s="672"/>
    </row>
    <row r="2057" spans="1:28" ht="13.15" customHeight="1" x14ac:dyDescent="0.2">
      <c r="A2057" s="265"/>
      <c r="B2057" s="405"/>
      <c r="C2057" s="448"/>
      <c r="D2057" s="266"/>
      <c r="E2057" s="266"/>
      <c r="F2057" s="182"/>
      <c r="G2057" s="24"/>
      <c r="H2057" s="241">
        <v>327</v>
      </c>
      <c r="I2057" s="22" t="s">
        <v>2970</v>
      </c>
      <c r="J2057" s="34">
        <v>400</v>
      </c>
      <c r="K2057" s="371">
        <v>6.3000000000000007</v>
      </c>
      <c r="L2057" s="371">
        <v>0.95238095238095233</v>
      </c>
      <c r="M2057" s="371">
        <v>3.1500000000000004</v>
      </c>
      <c r="N2057" s="21"/>
      <c r="O2057" s="25">
        <f t="shared" ref="O2057:O2064" si="389">(K2057+L2057+M2057)/3</f>
        <v>3.467460317460318</v>
      </c>
      <c r="P2057" s="26">
        <f t="shared" si="386"/>
        <v>6.0198963844797183E-3</v>
      </c>
      <c r="Q2057" s="26"/>
      <c r="R2057" s="28"/>
      <c r="S2057" s="30"/>
      <c r="T2057" s="371"/>
      <c r="U2057" s="371"/>
      <c r="V2057" s="371"/>
      <c r="W2057" s="21"/>
      <c r="X2057" s="25"/>
      <c r="Y2057" s="26"/>
      <c r="Z2057" s="428"/>
      <c r="AA2057" s="673"/>
      <c r="AB2057" s="672"/>
    </row>
    <row r="2058" spans="1:28" ht="13.15" customHeight="1" x14ac:dyDescent="0.2">
      <c r="A2058" s="265"/>
      <c r="B2058" s="405"/>
      <c r="C2058" s="448"/>
      <c r="D2058" s="266"/>
      <c r="E2058" s="266"/>
      <c r="F2058" s="182"/>
      <c r="G2058" s="24"/>
      <c r="H2058" s="241">
        <v>327</v>
      </c>
      <c r="I2058" s="22" t="s">
        <v>3615</v>
      </c>
      <c r="J2058" s="34">
        <v>400</v>
      </c>
      <c r="K2058" s="371">
        <v>47.25</v>
      </c>
      <c r="L2058" s="371">
        <v>50.476190476190474</v>
      </c>
      <c r="M2058" s="371">
        <v>28.35</v>
      </c>
      <c r="N2058" s="21"/>
      <c r="O2058" s="25">
        <f>(K2058+L2058+M2058)/3</f>
        <v>42.025396825396825</v>
      </c>
      <c r="P2058" s="26">
        <f t="shared" ref="P2058:P2064" si="390">O2058/J2058/1.44</f>
        <v>7.296075837742505E-2</v>
      </c>
      <c r="Q2058" s="26"/>
      <c r="R2058" s="28"/>
      <c r="S2058" s="30"/>
      <c r="T2058" s="371"/>
      <c r="U2058" s="371"/>
      <c r="V2058" s="371"/>
      <c r="W2058" s="21"/>
      <c r="X2058" s="25"/>
      <c r="Y2058" s="26"/>
      <c r="Z2058" s="428"/>
      <c r="AA2058" s="673"/>
      <c r="AB2058" s="672"/>
    </row>
    <row r="2059" spans="1:28" ht="13.15" customHeight="1" x14ac:dyDescent="0.2">
      <c r="A2059" s="265"/>
      <c r="B2059" s="405"/>
      <c r="C2059" s="448"/>
      <c r="D2059" s="266"/>
      <c r="E2059" s="266"/>
      <c r="F2059" s="182"/>
      <c r="G2059" s="24"/>
      <c r="H2059" s="241">
        <v>327</v>
      </c>
      <c r="I2059" s="22" t="s">
        <v>3238</v>
      </c>
      <c r="J2059" s="34">
        <v>400</v>
      </c>
      <c r="K2059" s="371">
        <v>7.3500000000000005</v>
      </c>
      <c r="L2059" s="371">
        <v>14.285714285714285</v>
      </c>
      <c r="M2059" s="371">
        <v>9.4500000000000011</v>
      </c>
      <c r="N2059" s="21"/>
      <c r="O2059" s="25">
        <f t="shared" si="389"/>
        <v>10.361904761904762</v>
      </c>
      <c r="P2059" s="26">
        <f t="shared" si="390"/>
        <v>1.7989417989417993E-2</v>
      </c>
      <c r="Q2059" s="26"/>
      <c r="R2059" s="28"/>
      <c r="S2059" s="30"/>
      <c r="T2059" s="371"/>
      <c r="U2059" s="371"/>
      <c r="V2059" s="371"/>
      <c r="W2059" s="21"/>
      <c r="X2059" s="25"/>
      <c r="Y2059" s="26"/>
      <c r="Z2059" s="428"/>
      <c r="AA2059" s="673"/>
      <c r="AB2059" s="672"/>
    </row>
    <row r="2060" spans="1:28" ht="13.15" customHeight="1" x14ac:dyDescent="0.2">
      <c r="A2060" s="265"/>
      <c r="B2060" s="405"/>
      <c r="C2060" s="448"/>
      <c r="D2060" s="266"/>
      <c r="E2060" s="266"/>
      <c r="F2060" s="182"/>
      <c r="G2060" s="24"/>
      <c r="H2060" s="241">
        <v>327</v>
      </c>
      <c r="I2060" s="22" t="s">
        <v>4445</v>
      </c>
      <c r="J2060" s="34">
        <v>400</v>
      </c>
      <c r="K2060" s="371">
        <v>96.600000000000009</v>
      </c>
      <c r="L2060" s="371">
        <v>32.38095238095238</v>
      </c>
      <c r="M2060" s="371">
        <v>74.55</v>
      </c>
      <c r="N2060" s="21"/>
      <c r="O2060" s="25">
        <f t="shared" si="389"/>
        <v>67.843650793650795</v>
      </c>
      <c r="P2060" s="26">
        <f t="shared" si="390"/>
        <v>0.11778411596119931</v>
      </c>
      <c r="Q2060" s="26"/>
      <c r="R2060" s="28"/>
      <c r="S2060" s="30"/>
      <c r="T2060" s="371"/>
      <c r="U2060" s="371"/>
      <c r="V2060" s="371"/>
      <c r="W2060" s="21"/>
      <c r="X2060" s="25"/>
      <c r="Y2060" s="26"/>
      <c r="Z2060" s="428"/>
      <c r="AA2060" s="673"/>
      <c r="AB2060" s="672"/>
    </row>
    <row r="2061" spans="1:28" ht="13.15" customHeight="1" x14ac:dyDescent="0.2">
      <c r="A2061" s="265"/>
      <c r="B2061" s="405"/>
      <c r="C2061" s="448"/>
      <c r="D2061" s="266"/>
      <c r="E2061" s="266"/>
      <c r="F2061" s="182"/>
      <c r="G2061" s="24"/>
      <c r="H2061" s="241">
        <v>327</v>
      </c>
      <c r="I2061" s="22" t="s">
        <v>3239</v>
      </c>
      <c r="J2061" s="34">
        <v>400</v>
      </c>
      <c r="K2061" s="371">
        <v>1.05</v>
      </c>
      <c r="L2061" s="371">
        <v>0</v>
      </c>
      <c r="M2061" s="371">
        <v>0</v>
      </c>
      <c r="N2061" s="21"/>
      <c r="O2061" s="25">
        <f t="shared" si="389"/>
        <v>0.35000000000000003</v>
      </c>
      <c r="P2061" s="26">
        <f t="shared" si="390"/>
        <v>6.0763888888888901E-4</v>
      </c>
      <c r="Q2061" s="26"/>
      <c r="R2061" s="28"/>
      <c r="S2061" s="30"/>
      <c r="T2061" s="371"/>
      <c r="U2061" s="371"/>
      <c r="V2061" s="371"/>
      <c r="W2061" s="21"/>
      <c r="X2061" s="25"/>
      <c r="Y2061" s="26"/>
      <c r="Z2061" s="428"/>
      <c r="AA2061" s="673"/>
      <c r="AB2061" s="672"/>
    </row>
    <row r="2062" spans="1:28" ht="13.15" customHeight="1" x14ac:dyDescent="0.2">
      <c r="A2062" s="265"/>
      <c r="B2062" s="405"/>
      <c r="C2062" s="448"/>
      <c r="D2062" s="266"/>
      <c r="E2062" s="266"/>
      <c r="F2062" s="186"/>
      <c r="G2062" s="121"/>
      <c r="H2062" s="241">
        <v>327</v>
      </c>
      <c r="I2062" s="128" t="s">
        <v>3617</v>
      </c>
      <c r="J2062" s="34">
        <v>400</v>
      </c>
      <c r="K2062" s="548">
        <v>12.600000000000001</v>
      </c>
      <c r="L2062" s="548">
        <v>15.238095238095237</v>
      </c>
      <c r="M2062" s="548">
        <v>14.700000000000001</v>
      </c>
      <c r="N2062" s="123"/>
      <c r="O2062" s="25">
        <f t="shared" si="389"/>
        <v>14.179365079365079</v>
      </c>
      <c r="P2062" s="26">
        <f t="shared" si="390"/>
        <v>2.4616953262786595E-2</v>
      </c>
      <c r="Q2062" s="125"/>
      <c r="R2062" s="126"/>
      <c r="S2062" s="127"/>
      <c r="T2062" s="548"/>
      <c r="U2062" s="548"/>
      <c r="V2062" s="548"/>
      <c r="W2062" s="123"/>
      <c r="X2062" s="124"/>
      <c r="Y2062" s="125"/>
      <c r="Z2062" s="634"/>
      <c r="AA2062" s="673"/>
      <c r="AB2062" s="672"/>
    </row>
    <row r="2063" spans="1:28" ht="13.15" customHeight="1" x14ac:dyDescent="0.2">
      <c r="A2063" s="265"/>
      <c r="B2063" s="405"/>
      <c r="C2063" s="448"/>
      <c r="D2063" s="266"/>
      <c r="E2063" s="266"/>
      <c r="F2063" s="186"/>
      <c r="G2063" s="121"/>
      <c r="H2063" s="241">
        <v>327</v>
      </c>
      <c r="I2063" s="128" t="s">
        <v>4446</v>
      </c>
      <c r="J2063" s="34">
        <v>400</v>
      </c>
      <c r="K2063" s="548">
        <v>4.2</v>
      </c>
      <c r="L2063" s="548">
        <v>12.38095238095238</v>
      </c>
      <c r="M2063" s="548">
        <v>9.4500000000000011</v>
      </c>
      <c r="N2063" s="123"/>
      <c r="O2063" s="25">
        <f>(K2063+L2063+M2063)/3</f>
        <v>8.6769841269841255</v>
      </c>
      <c r="P2063" s="26">
        <f t="shared" si="390"/>
        <v>1.5064208553791886E-2</v>
      </c>
      <c r="Q2063" s="125"/>
      <c r="R2063" s="126"/>
      <c r="S2063" s="127"/>
      <c r="T2063" s="548"/>
      <c r="U2063" s="548"/>
      <c r="V2063" s="548"/>
      <c r="W2063" s="123"/>
      <c r="X2063" s="124"/>
      <c r="Y2063" s="125"/>
      <c r="Z2063" s="634"/>
      <c r="AA2063" s="673"/>
      <c r="AB2063" s="672"/>
    </row>
    <row r="2064" spans="1:28" ht="13.9" customHeight="1" thickBot="1" x14ac:dyDescent="0.25">
      <c r="A2064" s="267"/>
      <c r="B2064" s="406"/>
      <c r="C2064" s="449"/>
      <c r="D2064" s="268"/>
      <c r="E2064" s="269"/>
      <c r="F2064" s="184"/>
      <c r="G2064" s="70"/>
      <c r="H2064" s="242">
        <v>327</v>
      </c>
      <c r="I2064" s="76" t="s">
        <v>3616</v>
      </c>
      <c r="J2064" s="70">
        <v>400</v>
      </c>
      <c r="K2064" s="559">
        <v>1.05</v>
      </c>
      <c r="L2064" s="559">
        <v>3.8095238095238093</v>
      </c>
      <c r="M2064" s="559">
        <v>1.05</v>
      </c>
      <c r="N2064" s="72"/>
      <c r="O2064" s="73">
        <f t="shared" si="389"/>
        <v>1.9698412698412697</v>
      </c>
      <c r="P2064" s="74">
        <f t="shared" si="390"/>
        <v>3.4198633156966489E-3</v>
      </c>
      <c r="Q2064" s="74"/>
      <c r="R2064" s="75"/>
      <c r="S2064" s="78"/>
      <c r="T2064" s="559"/>
      <c r="U2064" s="559"/>
      <c r="V2064" s="559"/>
      <c r="W2064" s="72"/>
      <c r="X2064" s="73"/>
      <c r="Y2064" s="74"/>
      <c r="Z2064" s="646"/>
      <c r="AA2064" s="673"/>
      <c r="AB2064" s="672"/>
    </row>
    <row r="2065" spans="1:28" s="7" customFormat="1" ht="13.9" customHeight="1" x14ac:dyDescent="0.2">
      <c r="A2065" s="260">
        <v>43038</v>
      </c>
      <c r="B2065" s="403">
        <v>0.44444444444444442</v>
      </c>
      <c r="C2065" s="454">
        <v>1</v>
      </c>
      <c r="D2065" s="263">
        <f>(MAX(K2065:M2065))/J2065/1.44</f>
        <v>0.24791666666666667</v>
      </c>
      <c r="E2065" s="264"/>
      <c r="F2065" s="181" t="s">
        <v>1909</v>
      </c>
      <c r="G2065" s="69" t="s">
        <v>3136</v>
      </c>
      <c r="H2065" s="240">
        <v>328</v>
      </c>
      <c r="I2065" s="35" t="s">
        <v>685</v>
      </c>
      <c r="J2065" s="34">
        <v>250</v>
      </c>
      <c r="K2065" s="367">
        <v>85.05</v>
      </c>
      <c r="L2065" s="367">
        <v>41.904761904761905</v>
      </c>
      <c r="M2065" s="367">
        <v>89.25</v>
      </c>
      <c r="N2065" s="36" t="s">
        <v>3876</v>
      </c>
      <c r="O2065" s="37">
        <f t="shared" ref="O2065:O2093" si="391">(K2065+L2065+M2065)/3</f>
        <v>72.06825396825397</v>
      </c>
      <c r="P2065" s="38">
        <f t="shared" ref="P2065:P2093" si="392">O2065/J2065/1.44</f>
        <v>0.20018959435626105</v>
      </c>
      <c r="Q2065" s="77" t="s">
        <v>983</v>
      </c>
      <c r="R2065" s="40"/>
      <c r="S2065" s="81"/>
      <c r="T2065" s="367"/>
      <c r="U2065" s="367"/>
      <c r="V2065" s="367"/>
      <c r="W2065" s="36"/>
      <c r="X2065" s="37"/>
      <c r="Y2065" s="38"/>
      <c r="Z2065" s="645"/>
      <c r="AA2065" s="671">
        <f>P2065+Y2065</f>
        <v>0.20018959435626105</v>
      </c>
      <c r="AB2065" s="671">
        <f t="shared" ref="AB2065:AB2115" si="393">IF(AA2065 &gt;1,0,(((J2065+S2065)*0.95)-((J2065+S2065)*0.95)*AA2065)*0.7)</f>
        <v>132.9684799382716</v>
      </c>
    </row>
    <row r="2066" spans="1:28" ht="13.15" customHeight="1" x14ac:dyDescent="0.2">
      <c r="A2066" s="265"/>
      <c r="B2066" s="405"/>
      <c r="C2066" s="448"/>
      <c r="D2066" s="266"/>
      <c r="E2066" s="266"/>
      <c r="F2066" s="182"/>
      <c r="G2066" s="24"/>
      <c r="H2066" s="241">
        <v>328</v>
      </c>
      <c r="I2066" s="22" t="s">
        <v>205</v>
      </c>
      <c r="J2066" s="24">
        <v>250</v>
      </c>
      <c r="K2066" s="371">
        <v>1.05</v>
      </c>
      <c r="L2066" s="371">
        <v>0.95238095238095233</v>
      </c>
      <c r="M2066" s="371">
        <v>0</v>
      </c>
      <c r="N2066" s="21"/>
      <c r="O2066" s="25">
        <f t="shared" si="391"/>
        <v>0.66746031746031742</v>
      </c>
      <c r="P2066" s="26">
        <f t="shared" si="392"/>
        <v>1.8540564373897706E-3</v>
      </c>
      <c r="Q2066" s="26"/>
      <c r="R2066" s="28"/>
      <c r="S2066" s="30"/>
      <c r="T2066" s="371"/>
      <c r="U2066" s="371"/>
      <c r="V2066" s="371"/>
      <c r="W2066" s="21"/>
      <c r="X2066" s="25"/>
      <c r="Y2066" s="26"/>
      <c r="Z2066" s="428"/>
      <c r="AA2066" s="673"/>
      <c r="AB2066" s="672"/>
    </row>
    <row r="2067" spans="1:28" ht="13.15" customHeight="1" x14ac:dyDescent="0.2">
      <c r="A2067" s="265"/>
      <c r="B2067" s="405"/>
      <c r="C2067" s="448"/>
      <c r="D2067" s="266"/>
      <c r="E2067" s="266"/>
      <c r="F2067" s="182"/>
      <c r="G2067" s="24"/>
      <c r="H2067" s="241">
        <v>328</v>
      </c>
      <c r="I2067" s="22" t="s">
        <v>3619</v>
      </c>
      <c r="J2067" s="24">
        <v>250</v>
      </c>
      <c r="K2067" s="371">
        <v>67.2</v>
      </c>
      <c r="L2067" s="371">
        <v>29.523809523809522</v>
      </c>
      <c r="M2067" s="371">
        <v>87.15</v>
      </c>
      <c r="N2067" s="21"/>
      <c r="O2067" s="25">
        <f t="shared" si="391"/>
        <v>61.291269841269845</v>
      </c>
      <c r="P2067" s="26">
        <f t="shared" si="392"/>
        <v>0.17025352733686069</v>
      </c>
      <c r="Q2067" s="26"/>
      <c r="R2067" s="28"/>
      <c r="S2067" s="30"/>
      <c r="T2067" s="371"/>
      <c r="U2067" s="371"/>
      <c r="V2067" s="371"/>
      <c r="W2067" s="21"/>
      <c r="X2067" s="25"/>
      <c r="Y2067" s="26"/>
      <c r="Z2067" s="428"/>
      <c r="AA2067" s="673"/>
      <c r="AB2067" s="672"/>
    </row>
    <row r="2068" spans="1:28" ht="13.15" customHeight="1" x14ac:dyDescent="0.2">
      <c r="A2068" s="265"/>
      <c r="B2068" s="405"/>
      <c r="C2068" s="448"/>
      <c r="D2068" s="266"/>
      <c r="E2068" s="266"/>
      <c r="F2068" s="182"/>
      <c r="G2068" s="24"/>
      <c r="H2068" s="241">
        <v>328</v>
      </c>
      <c r="I2068" s="22" t="s">
        <v>4447</v>
      </c>
      <c r="J2068" s="24">
        <v>250</v>
      </c>
      <c r="K2068" s="371">
        <v>0</v>
      </c>
      <c r="L2068" s="371">
        <v>0</v>
      </c>
      <c r="M2068" s="371">
        <v>0</v>
      </c>
      <c r="N2068" s="21"/>
      <c r="O2068" s="25">
        <f t="shared" si="391"/>
        <v>0</v>
      </c>
      <c r="P2068" s="26">
        <f t="shared" si="392"/>
        <v>0</v>
      </c>
      <c r="Q2068" s="26"/>
      <c r="R2068" s="28"/>
      <c r="S2068" s="30"/>
      <c r="T2068" s="371"/>
      <c r="U2068" s="371"/>
      <c r="V2068" s="371"/>
      <c r="W2068" s="21"/>
      <c r="X2068" s="25"/>
      <c r="Y2068" s="26"/>
      <c r="Z2068" s="428"/>
      <c r="AA2068" s="673"/>
      <c r="AB2068" s="672"/>
    </row>
    <row r="2069" spans="1:28" ht="13.15" customHeight="1" x14ac:dyDescent="0.2">
      <c r="A2069" s="265"/>
      <c r="B2069" s="405"/>
      <c r="C2069" s="448"/>
      <c r="D2069" s="266"/>
      <c r="E2069" s="266"/>
      <c r="F2069" s="182"/>
      <c r="G2069" s="24"/>
      <c r="H2069" s="241">
        <v>328</v>
      </c>
      <c r="I2069" s="22" t="s">
        <v>3620</v>
      </c>
      <c r="J2069" s="24">
        <v>250</v>
      </c>
      <c r="K2069" s="371">
        <v>0</v>
      </c>
      <c r="L2069" s="371">
        <v>0.95238095238095233</v>
      </c>
      <c r="M2069" s="371">
        <v>0</v>
      </c>
      <c r="N2069" s="21"/>
      <c r="O2069" s="25">
        <f t="shared" si="391"/>
        <v>0.31746031746031744</v>
      </c>
      <c r="P2069" s="26">
        <f t="shared" si="392"/>
        <v>8.8183421516754856E-4</v>
      </c>
      <c r="Q2069" s="26"/>
      <c r="R2069" s="28"/>
      <c r="S2069" s="30"/>
      <c r="T2069" s="371"/>
      <c r="U2069" s="371"/>
      <c r="V2069" s="371"/>
      <c r="W2069" s="21"/>
      <c r="X2069" s="25"/>
      <c r="Y2069" s="26"/>
      <c r="Z2069" s="428"/>
      <c r="AA2069" s="673"/>
      <c r="AB2069" s="672"/>
    </row>
    <row r="2070" spans="1:28" ht="13.15" customHeight="1" x14ac:dyDescent="0.2">
      <c r="A2070" s="265"/>
      <c r="B2070" s="405"/>
      <c r="C2070" s="448"/>
      <c r="D2070" s="266"/>
      <c r="E2070" s="266"/>
      <c r="F2070" s="182"/>
      <c r="G2070" s="24"/>
      <c r="H2070" s="241">
        <v>328</v>
      </c>
      <c r="I2070" s="22" t="s">
        <v>4448</v>
      </c>
      <c r="J2070" s="24">
        <v>250</v>
      </c>
      <c r="K2070" s="371">
        <v>0</v>
      </c>
      <c r="L2070" s="371">
        <v>0</v>
      </c>
      <c r="M2070" s="371">
        <v>0</v>
      </c>
      <c r="N2070" s="21"/>
      <c r="O2070" s="25">
        <f t="shared" si="391"/>
        <v>0</v>
      </c>
      <c r="P2070" s="26">
        <f t="shared" si="392"/>
        <v>0</v>
      </c>
      <c r="Q2070" s="26"/>
      <c r="R2070" s="28"/>
      <c r="S2070" s="30"/>
      <c r="T2070" s="371"/>
      <c r="U2070" s="371"/>
      <c r="V2070" s="371"/>
      <c r="W2070" s="21"/>
      <c r="X2070" s="25"/>
      <c r="Y2070" s="26"/>
      <c r="Z2070" s="428"/>
      <c r="AA2070" s="673"/>
      <c r="AB2070" s="672"/>
    </row>
    <row r="2071" spans="1:28" ht="13.9" customHeight="1" thickBot="1" x14ac:dyDescent="0.25">
      <c r="A2071" s="320"/>
      <c r="B2071" s="406"/>
      <c r="C2071" s="449"/>
      <c r="D2071" s="279"/>
      <c r="E2071" s="279"/>
      <c r="F2071" s="184"/>
      <c r="G2071" s="70"/>
      <c r="H2071" s="242">
        <v>328</v>
      </c>
      <c r="I2071" s="76" t="s">
        <v>3618</v>
      </c>
      <c r="J2071" s="70">
        <v>250</v>
      </c>
      <c r="K2071" s="559">
        <v>1.05</v>
      </c>
      <c r="L2071" s="559">
        <v>1.9047619047619047</v>
      </c>
      <c r="M2071" s="559">
        <v>1.05</v>
      </c>
      <c r="N2071" s="72"/>
      <c r="O2071" s="73">
        <f t="shared" si="391"/>
        <v>1.3349206349206348</v>
      </c>
      <c r="P2071" s="74">
        <f t="shared" si="392"/>
        <v>3.7081128747795413E-3</v>
      </c>
      <c r="Q2071" s="74"/>
      <c r="R2071" s="75"/>
      <c r="S2071" s="78"/>
      <c r="T2071" s="559"/>
      <c r="U2071" s="559"/>
      <c r="V2071" s="559"/>
      <c r="W2071" s="72"/>
      <c r="X2071" s="73"/>
      <c r="Y2071" s="74"/>
      <c r="Z2071" s="646"/>
      <c r="AA2071" s="676"/>
      <c r="AB2071" s="674"/>
    </row>
    <row r="2072" spans="1:28" s="7" customFormat="1" ht="13.9" customHeight="1" x14ac:dyDescent="0.2">
      <c r="A2072" s="260">
        <v>43029</v>
      </c>
      <c r="B2072" s="403">
        <v>0.59027777777777779</v>
      </c>
      <c r="C2072" s="454">
        <v>2</v>
      </c>
      <c r="D2072" s="291">
        <f>(MAX(K2072:M2072))/J2072/1.44</f>
        <v>0.42838541666666663</v>
      </c>
      <c r="E2072" s="272">
        <f>(MAX(T2072:V2072))/S2072/1.44</f>
        <v>0.69635416666666672</v>
      </c>
      <c r="F2072" s="193" t="s">
        <v>1909</v>
      </c>
      <c r="G2072" s="114" t="s">
        <v>3136</v>
      </c>
      <c r="H2072" s="243">
        <v>329</v>
      </c>
      <c r="I2072" s="113" t="s">
        <v>685</v>
      </c>
      <c r="J2072" s="115">
        <v>400</v>
      </c>
      <c r="K2072" s="565">
        <v>246.75</v>
      </c>
      <c r="L2072" s="565">
        <v>174.28571428571428</v>
      </c>
      <c r="M2072" s="565">
        <v>223.65</v>
      </c>
      <c r="N2072" s="116" t="s">
        <v>3897</v>
      </c>
      <c r="O2072" s="117">
        <f t="shared" si="391"/>
        <v>214.89523809523811</v>
      </c>
      <c r="P2072" s="118">
        <f t="shared" si="392"/>
        <v>0.37308201058201063</v>
      </c>
      <c r="Q2072" s="119" t="s">
        <v>492</v>
      </c>
      <c r="R2072" s="120" t="s">
        <v>686</v>
      </c>
      <c r="S2072" s="115">
        <v>400</v>
      </c>
      <c r="T2072" s="565">
        <v>321.90476190476187</v>
      </c>
      <c r="U2072" s="565">
        <v>346.5</v>
      </c>
      <c r="V2072" s="565">
        <v>401.1</v>
      </c>
      <c r="W2072" s="116" t="s">
        <v>3976</v>
      </c>
      <c r="X2072" s="117">
        <f t="shared" ref="X2072:X2098" si="394">(T2072+U2072+V2072)/3</f>
        <v>356.50158730158728</v>
      </c>
      <c r="Y2072" s="118">
        <f t="shared" ref="Y2072:Y2098" si="395">X2072/S2072/1.44</f>
        <v>0.61892636684303348</v>
      </c>
      <c r="Z2072" s="660" t="s">
        <v>492</v>
      </c>
      <c r="AA2072" s="672">
        <f>P2072+Y2072</f>
        <v>0.99200837742504411</v>
      </c>
      <c r="AB2072" s="672">
        <f t="shared" si="393"/>
        <v>4.2515432098765356</v>
      </c>
    </row>
    <row r="2073" spans="1:28" s="7" customFormat="1" ht="13.9" customHeight="1" x14ac:dyDescent="0.2">
      <c r="A2073" s="299"/>
      <c r="B2073" s="403"/>
      <c r="C2073" s="451"/>
      <c r="D2073" s="310"/>
      <c r="E2073" s="311"/>
      <c r="F2073" s="195"/>
      <c r="G2073" s="171"/>
      <c r="H2073" s="247">
        <v>329</v>
      </c>
      <c r="I2073" s="132" t="s">
        <v>3550</v>
      </c>
      <c r="J2073" s="131">
        <v>400</v>
      </c>
      <c r="K2073" s="618">
        <v>0</v>
      </c>
      <c r="L2073" s="618">
        <v>0</v>
      </c>
      <c r="M2073" s="618">
        <v>0</v>
      </c>
      <c r="N2073" s="133"/>
      <c r="O2073" s="37">
        <f t="shared" si="391"/>
        <v>0</v>
      </c>
      <c r="P2073" s="38">
        <f t="shared" si="392"/>
        <v>0</v>
      </c>
      <c r="Q2073" s="211"/>
      <c r="R2073" s="137" t="s">
        <v>3550</v>
      </c>
      <c r="S2073" s="131">
        <v>400</v>
      </c>
      <c r="T2073" s="618">
        <v>0</v>
      </c>
      <c r="U2073" s="618">
        <v>0</v>
      </c>
      <c r="V2073" s="618">
        <v>0</v>
      </c>
      <c r="W2073" s="133"/>
      <c r="X2073" s="25">
        <f t="shared" ref="X2073" si="396">(T2073+U2073+V2073)/3</f>
        <v>0</v>
      </c>
      <c r="Y2073" s="26">
        <f t="shared" ref="Y2073" si="397">X2073/S2073/1.44</f>
        <v>0</v>
      </c>
      <c r="Z2073" s="654"/>
      <c r="AA2073" s="672"/>
      <c r="AB2073" s="672"/>
    </row>
    <row r="2074" spans="1:28" s="7" customFormat="1" ht="13.9" customHeight="1" x14ac:dyDescent="0.2">
      <c r="A2074" s="386"/>
      <c r="B2074" s="403"/>
      <c r="C2074" s="451"/>
      <c r="D2074" s="289"/>
      <c r="E2074" s="290"/>
      <c r="F2074" s="187"/>
      <c r="G2074" s="48"/>
      <c r="H2074" s="241">
        <v>329</v>
      </c>
      <c r="I2074" s="22" t="s">
        <v>3551</v>
      </c>
      <c r="J2074" s="24">
        <v>400</v>
      </c>
      <c r="K2074" s="371">
        <v>0</v>
      </c>
      <c r="L2074" s="371">
        <v>0</v>
      </c>
      <c r="M2074" s="371">
        <v>0</v>
      </c>
      <c r="N2074" s="21"/>
      <c r="O2074" s="25">
        <f t="shared" si="391"/>
        <v>0</v>
      </c>
      <c r="P2074" s="26">
        <f t="shared" si="392"/>
        <v>0</v>
      </c>
      <c r="Q2074" s="27"/>
      <c r="R2074" s="28" t="s">
        <v>3552</v>
      </c>
      <c r="S2074" s="24">
        <v>400</v>
      </c>
      <c r="T2074" s="371">
        <v>0</v>
      </c>
      <c r="U2074" s="371">
        <v>0</v>
      </c>
      <c r="V2074" s="371">
        <v>0</v>
      </c>
      <c r="W2074" s="21"/>
      <c r="X2074" s="25">
        <f t="shared" si="394"/>
        <v>0</v>
      </c>
      <c r="Y2074" s="26">
        <f t="shared" si="395"/>
        <v>0</v>
      </c>
      <c r="Z2074" s="654"/>
      <c r="AA2074" s="672"/>
      <c r="AB2074" s="672"/>
    </row>
    <row r="2075" spans="1:28" s="7" customFormat="1" ht="14.45" customHeight="1" thickBot="1" x14ac:dyDescent="0.25">
      <c r="A2075" s="387"/>
      <c r="B2075" s="408"/>
      <c r="C2075" s="459"/>
      <c r="D2075" s="282"/>
      <c r="E2075" s="312"/>
      <c r="F2075" s="189"/>
      <c r="G2075" s="102"/>
      <c r="H2075" s="242">
        <v>329</v>
      </c>
      <c r="I2075" s="76" t="s">
        <v>3549</v>
      </c>
      <c r="J2075" s="70">
        <v>400</v>
      </c>
      <c r="K2075" s="559">
        <v>0</v>
      </c>
      <c r="L2075" s="559">
        <v>0</v>
      </c>
      <c r="M2075" s="559">
        <v>0</v>
      </c>
      <c r="N2075" s="72"/>
      <c r="O2075" s="73">
        <f t="shared" si="391"/>
        <v>0</v>
      </c>
      <c r="P2075" s="74">
        <f t="shared" si="392"/>
        <v>0</v>
      </c>
      <c r="Q2075" s="80"/>
      <c r="R2075" s="75" t="s">
        <v>3549</v>
      </c>
      <c r="S2075" s="70">
        <v>400</v>
      </c>
      <c r="T2075" s="559">
        <v>0</v>
      </c>
      <c r="U2075" s="559">
        <v>0</v>
      </c>
      <c r="V2075" s="559">
        <v>0</v>
      </c>
      <c r="W2075" s="72"/>
      <c r="X2075" s="86">
        <f t="shared" si="394"/>
        <v>0</v>
      </c>
      <c r="Y2075" s="87">
        <f t="shared" si="395"/>
        <v>0</v>
      </c>
      <c r="Z2075" s="655"/>
      <c r="AA2075" s="672"/>
      <c r="AB2075" s="672"/>
    </row>
    <row r="2076" spans="1:28" s="7" customFormat="1" ht="14.45" customHeight="1" x14ac:dyDescent="0.2">
      <c r="A2076" s="260">
        <v>43028</v>
      </c>
      <c r="B2076" s="403">
        <v>0.53819444444444442</v>
      </c>
      <c r="C2076" s="454">
        <v>3</v>
      </c>
      <c r="D2076" s="291">
        <f>(MAX(K2076:M2076))/J2076/1.44</f>
        <v>0.22020833333333337</v>
      </c>
      <c r="E2076" s="272">
        <f>(MAX(T2076:V2076))/S2076/1.44</f>
        <v>0</v>
      </c>
      <c r="F2076" s="198" t="s">
        <v>1909</v>
      </c>
      <c r="G2076" s="173" t="s">
        <v>3126</v>
      </c>
      <c r="H2076" s="246">
        <v>330</v>
      </c>
      <c r="I2076" s="162" t="s">
        <v>3140</v>
      </c>
      <c r="J2076" s="163">
        <v>1000</v>
      </c>
      <c r="K2076" s="619">
        <v>315</v>
      </c>
      <c r="L2076" s="619">
        <v>282.85714285714283</v>
      </c>
      <c r="M2076" s="619">
        <v>317.10000000000002</v>
      </c>
      <c r="N2076" s="164" t="s">
        <v>4024</v>
      </c>
      <c r="O2076" s="117">
        <f t="shared" si="391"/>
        <v>304.98571428571432</v>
      </c>
      <c r="P2076" s="118">
        <f t="shared" si="392"/>
        <v>0.21179563492063494</v>
      </c>
      <c r="Q2076" s="252" t="s">
        <v>496</v>
      </c>
      <c r="R2076" s="166" t="s">
        <v>3284</v>
      </c>
      <c r="S2076" s="163">
        <v>1000</v>
      </c>
      <c r="T2076" s="619">
        <v>0</v>
      </c>
      <c r="U2076" s="619">
        <v>0</v>
      </c>
      <c r="V2076" s="619">
        <v>0</v>
      </c>
      <c r="W2076" s="164"/>
      <c r="X2076" s="167">
        <f t="shared" si="394"/>
        <v>0</v>
      </c>
      <c r="Y2076" s="168">
        <f t="shared" si="395"/>
        <v>0</v>
      </c>
      <c r="Z2076" s="667" t="s">
        <v>495</v>
      </c>
      <c r="AA2076" s="671">
        <f>P2076+Y2076</f>
        <v>0.21179563492063494</v>
      </c>
      <c r="AB2076" s="671">
        <f t="shared" si="393"/>
        <v>1048.3118055555556</v>
      </c>
    </row>
    <row r="2077" spans="1:28" s="7" customFormat="1" ht="14.45" customHeight="1" x14ac:dyDescent="0.2">
      <c r="A2077" s="260"/>
      <c r="B2077" s="403"/>
      <c r="C2077" s="451"/>
      <c r="D2077" s="289"/>
      <c r="E2077" s="290"/>
      <c r="F2077" s="212"/>
      <c r="G2077" s="48"/>
      <c r="H2077" s="241">
        <v>330</v>
      </c>
      <c r="I2077" s="22" t="s">
        <v>2503</v>
      </c>
      <c r="J2077" s="24">
        <v>1000</v>
      </c>
      <c r="K2077" s="371">
        <v>0</v>
      </c>
      <c r="L2077" s="371">
        <v>0</v>
      </c>
      <c r="M2077" s="371">
        <v>0</v>
      </c>
      <c r="N2077" s="21"/>
      <c r="O2077" s="25">
        <f t="shared" si="391"/>
        <v>0</v>
      </c>
      <c r="P2077" s="26">
        <f t="shared" si="392"/>
        <v>0</v>
      </c>
      <c r="Q2077" s="27"/>
      <c r="R2077" s="28" t="s">
        <v>2830</v>
      </c>
      <c r="S2077" s="24">
        <v>1000</v>
      </c>
      <c r="T2077" s="371">
        <v>0</v>
      </c>
      <c r="U2077" s="371">
        <v>0</v>
      </c>
      <c r="V2077" s="371">
        <v>0</v>
      </c>
      <c r="W2077" s="21"/>
      <c r="X2077" s="25">
        <f t="shared" si="394"/>
        <v>0</v>
      </c>
      <c r="Y2077" s="26">
        <f t="shared" si="395"/>
        <v>0</v>
      </c>
      <c r="Z2077" s="654"/>
      <c r="AA2077" s="672"/>
      <c r="AB2077" s="672"/>
    </row>
    <row r="2078" spans="1:28" s="7" customFormat="1" ht="14.45" customHeight="1" x14ac:dyDescent="0.2">
      <c r="A2078" s="260"/>
      <c r="B2078" s="403"/>
      <c r="C2078" s="451"/>
      <c r="D2078" s="289"/>
      <c r="E2078" s="290"/>
      <c r="F2078" s="212"/>
      <c r="G2078" s="48"/>
      <c r="H2078" s="241">
        <v>330</v>
      </c>
      <c r="I2078" s="22" t="s">
        <v>2504</v>
      </c>
      <c r="J2078" s="24">
        <v>1000</v>
      </c>
      <c r="K2078" s="371">
        <v>0</v>
      </c>
      <c r="L2078" s="371">
        <v>0</v>
      </c>
      <c r="M2078" s="371">
        <v>0</v>
      </c>
      <c r="N2078" s="21"/>
      <c r="O2078" s="25">
        <f t="shared" si="391"/>
        <v>0</v>
      </c>
      <c r="P2078" s="26">
        <f t="shared" si="392"/>
        <v>0</v>
      </c>
      <c r="Q2078" s="27"/>
      <c r="R2078" s="28" t="s">
        <v>2510</v>
      </c>
      <c r="S2078" s="24">
        <v>1000</v>
      </c>
      <c r="T2078" s="371">
        <v>0</v>
      </c>
      <c r="U2078" s="371">
        <v>0</v>
      </c>
      <c r="V2078" s="371">
        <v>0</v>
      </c>
      <c r="W2078" s="21"/>
      <c r="X2078" s="25">
        <f t="shared" si="394"/>
        <v>0</v>
      </c>
      <c r="Y2078" s="26">
        <f t="shared" si="395"/>
        <v>0</v>
      </c>
      <c r="Z2078" s="654"/>
      <c r="AA2078" s="672"/>
      <c r="AB2078" s="672"/>
    </row>
    <row r="2079" spans="1:28" s="7" customFormat="1" ht="14.45" customHeight="1" x14ac:dyDescent="0.2">
      <c r="A2079" s="260"/>
      <c r="B2079" s="403"/>
      <c r="C2079" s="451"/>
      <c r="D2079" s="289"/>
      <c r="E2079" s="290"/>
      <c r="F2079" s="212"/>
      <c r="G2079" s="48"/>
      <c r="H2079" s="241">
        <v>330</v>
      </c>
      <c r="I2079" s="22" t="s">
        <v>2502</v>
      </c>
      <c r="J2079" s="24">
        <v>1000</v>
      </c>
      <c r="K2079" s="371">
        <v>0</v>
      </c>
      <c r="L2079" s="371">
        <v>0</v>
      </c>
      <c r="M2079" s="371">
        <v>0</v>
      </c>
      <c r="N2079" s="21"/>
      <c r="O2079" s="25">
        <f t="shared" si="391"/>
        <v>0</v>
      </c>
      <c r="P2079" s="26">
        <f t="shared" si="392"/>
        <v>0</v>
      </c>
      <c r="Q2079" s="27"/>
      <c r="R2079" s="28" t="s">
        <v>2511</v>
      </c>
      <c r="S2079" s="24">
        <v>1000</v>
      </c>
      <c r="T2079" s="371">
        <v>0</v>
      </c>
      <c r="U2079" s="371">
        <v>0</v>
      </c>
      <c r="V2079" s="371">
        <v>0</v>
      </c>
      <c r="W2079" s="21"/>
      <c r="X2079" s="25">
        <f t="shared" si="394"/>
        <v>0</v>
      </c>
      <c r="Y2079" s="26">
        <f t="shared" si="395"/>
        <v>0</v>
      </c>
      <c r="Z2079" s="654"/>
      <c r="AA2079" s="672"/>
      <c r="AB2079" s="672"/>
    </row>
    <row r="2080" spans="1:28" s="7" customFormat="1" ht="14.45" customHeight="1" x14ac:dyDescent="0.2">
      <c r="A2080" s="260"/>
      <c r="B2080" s="403"/>
      <c r="C2080" s="451"/>
      <c r="D2080" s="289"/>
      <c r="E2080" s="290"/>
      <c r="F2080" s="212"/>
      <c r="G2080" s="48"/>
      <c r="H2080" s="241">
        <v>330</v>
      </c>
      <c r="I2080" s="22" t="s">
        <v>2505</v>
      </c>
      <c r="J2080" s="24">
        <v>1000</v>
      </c>
      <c r="K2080" s="371">
        <v>0</v>
      </c>
      <c r="L2080" s="371">
        <v>0</v>
      </c>
      <c r="M2080" s="371">
        <v>0</v>
      </c>
      <c r="N2080" s="21"/>
      <c r="O2080" s="25">
        <f t="shared" si="391"/>
        <v>0</v>
      </c>
      <c r="P2080" s="26">
        <f t="shared" si="392"/>
        <v>0</v>
      </c>
      <c r="Q2080" s="27"/>
      <c r="R2080" s="28" t="s">
        <v>2512</v>
      </c>
      <c r="S2080" s="24">
        <v>1000</v>
      </c>
      <c r="T2080" s="371">
        <v>0</v>
      </c>
      <c r="U2080" s="371">
        <v>0</v>
      </c>
      <c r="V2080" s="371">
        <v>0</v>
      </c>
      <c r="W2080" s="21"/>
      <c r="X2080" s="25">
        <f t="shared" si="394"/>
        <v>0</v>
      </c>
      <c r="Y2080" s="26">
        <f t="shared" si="395"/>
        <v>0</v>
      </c>
      <c r="Z2080" s="654"/>
      <c r="AA2080" s="672"/>
      <c r="AB2080" s="672"/>
    </row>
    <row r="2081" spans="1:28" s="7" customFormat="1" ht="14.45" customHeight="1" x14ac:dyDescent="0.2">
      <c r="A2081" s="260"/>
      <c r="B2081" s="403"/>
      <c r="C2081" s="451"/>
      <c r="D2081" s="289"/>
      <c r="E2081" s="290"/>
      <c r="F2081" s="212"/>
      <c r="G2081" s="48"/>
      <c r="H2081" s="241">
        <v>330</v>
      </c>
      <c r="I2081" s="22" t="s">
        <v>2506</v>
      </c>
      <c r="J2081" s="24">
        <v>1000</v>
      </c>
      <c r="K2081" s="371">
        <v>0</v>
      </c>
      <c r="L2081" s="371">
        <v>0</v>
      </c>
      <c r="M2081" s="371">
        <v>0</v>
      </c>
      <c r="N2081" s="21"/>
      <c r="O2081" s="25">
        <f t="shared" si="391"/>
        <v>0</v>
      </c>
      <c r="P2081" s="26">
        <f t="shared" si="392"/>
        <v>0</v>
      </c>
      <c r="Q2081" s="27"/>
      <c r="R2081" s="28" t="s">
        <v>2513</v>
      </c>
      <c r="S2081" s="24">
        <v>1000</v>
      </c>
      <c r="T2081" s="371">
        <v>0</v>
      </c>
      <c r="U2081" s="371">
        <v>0</v>
      </c>
      <c r="V2081" s="371">
        <v>0</v>
      </c>
      <c r="W2081" s="21"/>
      <c r="X2081" s="25">
        <f t="shared" si="394"/>
        <v>0</v>
      </c>
      <c r="Y2081" s="26">
        <f t="shared" si="395"/>
        <v>0</v>
      </c>
      <c r="Z2081" s="654"/>
      <c r="AA2081" s="672"/>
      <c r="AB2081" s="672"/>
    </row>
    <row r="2082" spans="1:28" s="7" customFormat="1" ht="14.45" customHeight="1" x14ac:dyDescent="0.2">
      <c r="A2082" s="260"/>
      <c r="B2082" s="403"/>
      <c r="C2082" s="451"/>
      <c r="D2082" s="289"/>
      <c r="E2082" s="290"/>
      <c r="F2082" s="212"/>
      <c r="G2082" s="48"/>
      <c r="H2082" s="241">
        <v>330</v>
      </c>
      <c r="I2082" s="22" t="s">
        <v>2507</v>
      </c>
      <c r="J2082" s="24">
        <v>1000</v>
      </c>
      <c r="K2082" s="371">
        <v>0</v>
      </c>
      <c r="L2082" s="371">
        <v>0</v>
      </c>
      <c r="M2082" s="371">
        <v>0</v>
      </c>
      <c r="N2082" s="21"/>
      <c r="O2082" s="25">
        <f t="shared" si="391"/>
        <v>0</v>
      </c>
      <c r="P2082" s="26">
        <f t="shared" si="392"/>
        <v>0</v>
      </c>
      <c r="Q2082" s="27"/>
      <c r="R2082" s="28"/>
      <c r="S2082" s="24">
        <v>1000</v>
      </c>
      <c r="T2082" s="371">
        <v>0</v>
      </c>
      <c r="U2082" s="371">
        <v>0</v>
      </c>
      <c r="V2082" s="371">
        <v>0</v>
      </c>
      <c r="W2082" s="21"/>
      <c r="X2082" s="25">
        <f t="shared" si="394"/>
        <v>0</v>
      </c>
      <c r="Y2082" s="26">
        <f t="shared" si="395"/>
        <v>0</v>
      </c>
      <c r="Z2082" s="654"/>
      <c r="AA2082" s="672"/>
      <c r="AB2082" s="672"/>
    </row>
    <row r="2083" spans="1:28" s="7" customFormat="1" ht="14.45" customHeight="1" x14ac:dyDescent="0.2">
      <c r="A2083" s="260"/>
      <c r="B2083" s="403"/>
      <c r="C2083" s="451"/>
      <c r="D2083" s="289"/>
      <c r="E2083" s="290"/>
      <c r="F2083" s="212"/>
      <c r="G2083" s="48"/>
      <c r="H2083" s="241">
        <v>330</v>
      </c>
      <c r="I2083" s="22" t="s">
        <v>2508</v>
      </c>
      <c r="J2083" s="24">
        <v>1000</v>
      </c>
      <c r="K2083" s="371">
        <v>0</v>
      </c>
      <c r="L2083" s="371">
        <v>0</v>
      </c>
      <c r="M2083" s="371">
        <v>0</v>
      </c>
      <c r="N2083" s="21"/>
      <c r="O2083" s="25">
        <f t="shared" si="391"/>
        <v>0</v>
      </c>
      <c r="P2083" s="26">
        <f t="shared" si="392"/>
        <v>0</v>
      </c>
      <c r="Q2083" s="27"/>
      <c r="R2083" s="28" t="s">
        <v>2264</v>
      </c>
      <c r="S2083" s="24">
        <v>1000</v>
      </c>
      <c r="T2083" s="371">
        <v>0</v>
      </c>
      <c r="U2083" s="371">
        <v>0</v>
      </c>
      <c r="V2083" s="371">
        <v>0</v>
      </c>
      <c r="W2083" s="21"/>
      <c r="X2083" s="25">
        <f t="shared" si="394"/>
        <v>0</v>
      </c>
      <c r="Y2083" s="26">
        <f t="shared" si="395"/>
        <v>0</v>
      </c>
      <c r="Z2083" s="654"/>
      <c r="AA2083" s="672"/>
      <c r="AB2083" s="672"/>
    </row>
    <row r="2084" spans="1:28" s="7" customFormat="1" ht="14.45" customHeight="1" thickBot="1" x14ac:dyDescent="0.25">
      <c r="A2084" s="256"/>
      <c r="B2084" s="408"/>
      <c r="C2084" s="459"/>
      <c r="D2084" s="282"/>
      <c r="E2084" s="312"/>
      <c r="F2084" s="250"/>
      <c r="G2084" s="169"/>
      <c r="H2084" s="244">
        <v>330</v>
      </c>
      <c r="I2084" s="128" t="s">
        <v>2509</v>
      </c>
      <c r="J2084" s="121">
        <v>1000</v>
      </c>
      <c r="K2084" s="548">
        <v>0</v>
      </c>
      <c r="L2084" s="548">
        <v>0</v>
      </c>
      <c r="M2084" s="548">
        <v>0</v>
      </c>
      <c r="N2084" s="123"/>
      <c r="O2084" s="134">
        <f t="shared" si="391"/>
        <v>0</v>
      </c>
      <c r="P2084" s="135">
        <f t="shared" si="392"/>
        <v>0</v>
      </c>
      <c r="Q2084" s="143"/>
      <c r="R2084" s="126" t="s">
        <v>2263</v>
      </c>
      <c r="S2084" s="121">
        <v>1000</v>
      </c>
      <c r="T2084" s="548">
        <v>0</v>
      </c>
      <c r="U2084" s="548">
        <v>0</v>
      </c>
      <c r="V2084" s="548">
        <v>0</v>
      </c>
      <c r="W2084" s="123"/>
      <c r="X2084" s="124">
        <f t="shared" si="394"/>
        <v>0</v>
      </c>
      <c r="Y2084" s="125">
        <f t="shared" si="395"/>
        <v>0</v>
      </c>
      <c r="Z2084" s="664"/>
      <c r="AA2084" s="674"/>
      <c r="AB2084" s="674"/>
    </row>
    <row r="2085" spans="1:28" s="7" customFormat="1" ht="14.45" customHeight="1" x14ac:dyDescent="0.2">
      <c r="A2085" s="270">
        <v>43043</v>
      </c>
      <c r="B2085" s="407">
        <v>0.83333333333333337</v>
      </c>
      <c r="C2085" s="450">
        <v>-1</v>
      </c>
      <c r="D2085" s="263">
        <f>(MAX(K2085:M2085))/J2085/1.44</f>
        <v>0.57750000000000001</v>
      </c>
      <c r="E2085" s="264">
        <f>(MAX(T2085:V2085))/S2085/1.44</f>
        <v>0.49583333333333335</v>
      </c>
      <c r="F2085" s="193" t="s">
        <v>567</v>
      </c>
      <c r="G2085" s="114" t="s">
        <v>3126</v>
      </c>
      <c r="H2085" s="243">
        <v>332</v>
      </c>
      <c r="I2085" s="113" t="s">
        <v>685</v>
      </c>
      <c r="J2085" s="115">
        <v>250</v>
      </c>
      <c r="K2085" s="565">
        <v>156.45000000000002</v>
      </c>
      <c r="L2085" s="565">
        <v>126.66666666666666</v>
      </c>
      <c r="M2085" s="565">
        <v>207.9</v>
      </c>
      <c r="N2085" s="116" t="s">
        <v>3868</v>
      </c>
      <c r="O2085" s="117">
        <f t="shared" si="391"/>
        <v>163.67222222222222</v>
      </c>
      <c r="P2085" s="118">
        <f t="shared" si="392"/>
        <v>0.45464506172839508</v>
      </c>
      <c r="Q2085" s="119"/>
      <c r="R2085" s="120" t="s">
        <v>686</v>
      </c>
      <c r="S2085" s="115">
        <v>250</v>
      </c>
      <c r="T2085" s="565">
        <v>140.95238095238093</v>
      </c>
      <c r="U2085" s="565">
        <v>139.65</v>
      </c>
      <c r="V2085" s="565">
        <v>178.5</v>
      </c>
      <c r="W2085" s="116" t="s">
        <v>3844</v>
      </c>
      <c r="X2085" s="117">
        <f t="shared" si="394"/>
        <v>153.03412698412697</v>
      </c>
      <c r="Y2085" s="118">
        <f t="shared" si="395"/>
        <v>0.42509479717813048</v>
      </c>
      <c r="Z2085" s="660"/>
      <c r="AA2085" s="672">
        <f>P2085+Y2085</f>
        <v>0.87973985890652551</v>
      </c>
      <c r="AB2085" s="672">
        <f t="shared" si="393"/>
        <v>39.986496913580282</v>
      </c>
    </row>
    <row r="2086" spans="1:28" s="7" customFormat="1" ht="14.45" customHeight="1" x14ac:dyDescent="0.2">
      <c r="A2086" s="260"/>
      <c r="B2086" s="403"/>
      <c r="C2086" s="454"/>
      <c r="D2086" s="310"/>
      <c r="E2086" s="301"/>
      <c r="F2086" s="187"/>
      <c r="G2086" s="48"/>
      <c r="H2086" s="241">
        <v>332</v>
      </c>
      <c r="I2086" s="22" t="s">
        <v>2623</v>
      </c>
      <c r="J2086" s="24">
        <v>250</v>
      </c>
      <c r="K2086" s="371">
        <v>15.75</v>
      </c>
      <c r="L2086" s="371">
        <v>10.476190476190476</v>
      </c>
      <c r="M2086" s="371">
        <v>21</v>
      </c>
      <c r="N2086" s="21"/>
      <c r="O2086" s="25">
        <f t="shared" si="391"/>
        <v>15.742063492063492</v>
      </c>
      <c r="P2086" s="26">
        <f t="shared" si="392"/>
        <v>4.3727954144620808E-2</v>
      </c>
      <c r="Q2086" s="27"/>
      <c r="R2086" s="28" t="s">
        <v>3510</v>
      </c>
      <c r="S2086" s="24">
        <v>250</v>
      </c>
      <c r="T2086" s="371">
        <v>11.428571428571429</v>
      </c>
      <c r="U2086" s="371">
        <v>11.55</v>
      </c>
      <c r="V2086" s="371">
        <v>1.05</v>
      </c>
      <c r="W2086" s="21"/>
      <c r="X2086" s="25">
        <f t="shared" si="394"/>
        <v>8.0095238095238095</v>
      </c>
      <c r="Y2086" s="26">
        <f t="shared" si="395"/>
        <v>2.224867724867725E-2</v>
      </c>
      <c r="Z2086" s="654"/>
      <c r="AA2086" s="672"/>
      <c r="AB2086" s="672"/>
    </row>
    <row r="2087" spans="1:28" s="7" customFormat="1" ht="14.45" customHeight="1" x14ac:dyDescent="0.2">
      <c r="A2087" s="260"/>
      <c r="B2087" s="403"/>
      <c r="C2087" s="454"/>
      <c r="D2087" s="289"/>
      <c r="E2087" s="301"/>
      <c r="F2087" s="187"/>
      <c r="G2087" s="48"/>
      <c r="H2087" s="241">
        <v>332</v>
      </c>
      <c r="I2087" s="22" t="s">
        <v>3509</v>
      </c>
      <c r="J2087" s="24">
        <v>250</v>
      </c>
      <c r="K2087" s="371">
        <v>13.65</v>
      </c>
      <c r="L2087" s="371">
        <v>3.8095238095238093</v>
      </c>
      <c r="M2087" s="371">
        <v>4.2</v>
      </c>
      <c r="N2087" s="21"/>
      <c r="O2087" s="25">
        <f t="shared" si="391"/>
        <v>7.2198412698412691</v>
      </c>
      <c r="P2087" s="26">
        <f t="shared" si="392"/>
        <v>2.005511463844797E-2</v>
      </c>
      <c r="Q2087" s="27"/>
      <c r="R2087" s="28" t="s">
        <v>2628</v>
      </c>
      <c r="S2087" s="24">
        <v>250</v>
      </c>
      <c r="T2087" s="371">
        <v>3.8095238095238093</v>
      </c>
      <c r="U2087" s="371">
        <v>0</v>
      </c>
      <c r="V2087" s="371">
        <v>0</v>
      </c>
      <c r="W2087" s="21"/>
      <c r="X2087" s="25">
        <f t="shared" si="394"/>
        <v>1.2698412698412698</v>
      </c>
      <c r="Y2087" s="26">
        <f t="shared" si="395"/>
        <v>3.5273368606701942E-3</v>
      </c>
      <c r="Z2087" s="654"/>
      <c r="AA2087" s="672"/>
      <c r="AB2087" s="672"/>
    </row>
    <row r="2088" spans="1:28" s="7" customFormat="1" ht="14.45" customHeight="1" x14ac:dyDescent="0.2">
      <c r="A2088" s="260"/>
      <c r="B2088" s="403"/>
      <c r="C2088" s="454"/>
      <c r="D2088" s="289"/>
      <c r="E2088" s="301"/>
      <c r="F2088" s="187"/>
      <c r="G2088" s="48"/>
      <c r="H2088" s="241">
        <v>332</v>
      </c>
      <c r="I2088" s="22" t="s">
        <v>2624</v>
      </c>
      <c r="J2088" s="24">
        <v>250</v>
      </c>
      <c r="K2088" s="371">
        <v>26.25</v>
      </c>
      <c r="L2088" s="371">
        <v>27.619047619047617</v>
      </c>
      <c r="M2088" s="371">
        <v>47.25</v>
      </c>
      <c r="N2088" s="21"/>
      <c r="O2088" s="25">
        <f t="shared" si="391"/>
        <v>33.706349206349209</v>
      </c>
      <c r="P2088" s="26">
        <f t="shared" si="392"/>
        <v>9.3628747795414483E-2</v>
      </c>
      <c r="Q2088" s="27"/>
      <c r="R2088" s="28" t="s">
        <v>3092</v>
      </c>
      <c r="S2088" s="24">
        <v>250</v>
      </c>
      <c r="T2088" s="371">
        <v>28.571428571428569</v>
      </c>
      <c r="U2088" s="371">
        <v>16.8</v>
      </c>
      <c r="V2088" s="371">
        <v>30.450000000000003</v>
      </c>
      <c r="W2088" s="21"/>
      <c r="X2088" s="25">
        <f t="shared" si="394"/>
        <v>25.273809523809522</v>
      </c>
      <c r="Y2088" s="26">
        <f t="shared" si="395"/>
        <v>7.0205026455026451E-2</v>
      </c>
      <c r="Z2088" s="654"/>
      <c r="AA2088" s="672"/>
      <c r="AB2088" s="672"/>
    </row>
    <row r="2089" spans="1:28" s="7" customFormat="1" ht="14.45" customHeight="1" x14ac:dyDescent="0.2">
      <c r="A2089" s="260"/>
      <c r="B2089" s="403"/>
      <c r="C2089" s="454"/>
      <c r="D2089" s="289"/>
      <c r="E2089" s="301"/>
      <c r="F2089" s="187"/>
      <c r="G2089" s="48"/>
      <c r="H2089" s="241">
        <v>332</v>
      </c>
      <c r="I2089" s="22" t="s">
        <v>2625</v>
      </c>
      <c r="J2089" s="24">
        <v>250</v>
      </c>
      <c r="K2089" s="371">
        <v>0</v>
      </c>
      <c r="L2089" s="371">
        <v>5.7142857142857144</v>
      </c>
      <c r="M2089" s="371">
        <v>0</v>
      </c>
      <c r="N2089" s="21"/>
      <c r="O2089" s="25">
        <f t="shared" si="391"/>
        <v>1.9047619047619049</v>
      </c>
      <c r="P2089" s="26">
        <f t="shared" si="392"/>
        <v>5.2910052910052916E-3</v>
      </c>
      <c r="Q2089" s="27"/>
      <c r="R2089" s="28" t="s">
        <v>3093</v>
      </c>
      <c r="S2089" s="24">
        <v>250</v>
      </c>
      <c r="T2089" s="371">
        <v>0</v>
      </c>
      <c r="U2089" s="371">
        <v>0</v>
      </c>
      <c r="V2089" s="371">
        <v>0</v>
      </c>
      <c r="W2089" s="21"/>
      <c r="X2089" s="25">
        <f t="shared" si="394"/>
        <v>0</v>
      </c>
      <c r="Y2089" s="26">
        <f t="shared" si="395"/>
        <v>0</v>
      </c>
      <c r="Z2089" s="654"/>
      <c r="AA2089" s="672"/>
      <c r="AB2089" s="672"/>
    </row>
    <row r="2090" spans="1:28" s="7" customFormat="1" ht="14.45" customHeight="1" x14ac:dyDescent="0.2">
      <c r="A2090" s="260"/>
      <c r="B2090" s="403"/>
      <c r="C2090" s="454"/>
      <c r="D2090" s="289"/>
      <c r="E2090" s="301"/>
      <c r="F2090" s="187"/>
      <c r="G2090" s="48"/>
      <c r="H2090" s="241">
        <v>332</v>
      </c>
      <c r="I2090" s="22" t="s">
        <v>2626</v>
      </c>
      <c r="J2090" s="24">
        <v>250</v>
      </c>
      <c r="K2090" s="371">
        <v>46.2</v>
      </c>
      <c r="L2090" s="371">
        <v>49.523809523809518</v>
      </c>
      <c r="M2090" s="371">
        <v>40.950000000000003</v>
      </c>
      <c r="N2090" s="21"/>
      <c r="O2090" s="25">
        <f t="shared" si="391"/>
        <v>45.55793650793651</v>
      </c>
      <c r="P2090" s="26">
        <f t="shared" si="392"/>
        <v>0.12654982363315698</v>
      </c>
      <c r="Q2090" s="27"/>
      <c r="R2090" s="28" t="s">
        <v>3094</v>
      </c>
      <c r="S2090" s="24">
        <v>250</v>
      </c>
      <c r="T2090" s="371">
        <v>3.8095238095238093</v>
      </c>
      <c r="U2090" s="371">
        <v>0</v>
      </c>
      <c r="V2090" s="371">
        <v>3.1500000000000004</v>
      </c>
      <c r="W2090" s="21"/>
      <c r="X2090" s="25">
        <f t="shared" si="394"/>
        <v>2.31984126984127</v>
      </c>
      <c r="Y2090" s="26">
        <f t="shared" si="395"/>
        <v>6.444003527336861E-3</v>
      </c>
      <c r="Z2090" s="654"/>
      <c r="AA2090" s="672"/>
      <c r="AB2090" s="672"/>
    </row>
    <row r="2091" spans="1:28" s="7" customFormat="1" ht="14.45" customHeight="1" x14ac:dyDescent="0.2">
      <c r="A2091" s="260"/>
      <c r="B2091" s="403"/>
      <c r="C2091" s="454"/>
      <c r="D2091" s="289"/>
      <c r="E2091" s="301"/>
      <c r="F2091" s="187"/>
      <c r="G2091" s="48"/>
      <c r="H2091" s="241">
        <v>332</v>
      </c>
      <c r="I2091" s="22" t="s">
        <v>3091</v>
      </c>
      <c r="J2091" s="24">
        <v>250</v>
      </c>
      <c r="K2091" s="371">
        <v>0</v>
      </c>
      <c r="L2091" s="371">
        <v>0</v>
      </c>
      <c r="M2091" s="371">
        <v>0</v>
      </c>
      <c r="N2091" s="21"/>
      <c r="O2091" s="25">
        <f t="shared" si="391"/>
        <v>0</v>
      </c>
      <c r="P2091" s="26">
        <f t="shared" si="392"/>
        <v>0</v>
      </c>
      <c r="Q2091" s="27"/>
      <c r="R2091" s="28" t="s">
        <v>3511</v>
      </c>
      <c r="S2091" s="24">
        <v>250</v>
      </c>
      <c r="T2091" s="371">
        <v>0</v>
      </c>
      <c r="U2091" s="371">
        <v>1.05</v>
      </c>
      <c r="V2091" s="371">
        <v>0</v>
      </c>
      <c r="W2091" s="21"/>
      <c r="X2091" s="25">
        <f t="shared" si="394"/>
        <v>0.35000000000000003</v>
      </c>
      <c r="Y2091" s="26">
        <f t="shared" si="395"/>
        <v>9.7222222222222241E-4</v>
      </c>
      <c r="Z2091" s="654"/>
      <c r="AA2091" s="672"/>
      <c r="AB2091" s="672"/>
    </row>
    <row r="2092" spans="1:28" s="7" customFormat="1" ht="14.45" customHeight="1" x14ac:dyDescent="0.2">
      <c r="A2092" s="260"/>
      <c r="B2092" s="403"/>
      <c r="C2092" s="454"/>
      <c r="D2092" s="289"/>
      <c r="E2092" s="301"/>
      <c r="F2092" s="187"/>
      <c r="G2092" s="48"/>
      <c r="H2092" s="241">
        <v>332</v>
      </c>
      <c r="I2092" s="22" t="s">
        <v>4364</v>
      </c>
      <c r="J2092" s="24">
        <v>250</v>
      </c>
      <c r="K2092" s="371">
        <v>11.55</v>
      </c>
      <c r="L2092" s="371">
        <v>2.8571428571428572</v>
      </c>
      <c r="M2092" s="371">
        <v>36.75</v>
      </c>
      <c r="N2092" s="21"/>
      <c r="O2092" s="25">
        <f t="shared" si="391"/>
        <v>17.052380952380954</v>
      </c>
      <c r="P2092" s="26">
        <f t="shared" si="392"/>
        <v>4.7367724867724878E-2</v>
      </c>
      <c r="Q2092" s="27"/>
      <c r="R2092" s="28" t="s">
        <v>2629</v>
      </c>
      <c r="S2092" s="24">
        <v>250</v>
      </c>
      <c r="T2092" s="371">
        <v>27.619047619047617</v>
      </c>
      <c r="U2092" s="371">
        <v>31.5</v>
      </c>
      <c r="V2092" s="371">
        <v>36.75</v>
      </c>
      <c r="W2092" s="21"/>
      <c r="X2092" s="25">
        <f t="shared" si="394"/>
        <v>31.956349206349206</v>
      </c>
      <c r="Y2092" s="26">
        <f t="shared" si="395"/>
        <v>8.8767636684303347E-2</v>
      </c>
      <c r="Z2092" s="654"/>
      <c r="AA2092" s="672"/>
      <c r="AB2092" s="672"/>
    </row>
    <row r="2093" spans="1:28" s="7" customFormat="1" ht="14.45" customHeight="1" thickBot="1" x14ac:dyDescent="0.25">
      <c r="A2093" s="256"/>
      <c r="B2093" s="408"/>
      <c r="C2093" s="447"/>
      <c r="D2093" s="282"/>
      <c r="E2093" s="303"/>
      <c r="F2093" s="189"/>
      <c r="G2093" s="102"/>
      <c r="H2093" s="242">
        <v>332</v>
      </c>
      <c r="I2093" s="76" t="s">
        <v>2627</v>
      </c>
      <c r="J2093" s="70">
        <v>250</v>
      </c>
      <c r="K2093" s="559">
        <v>32.550000000000004</v>
      </c>
      <c r="L2093" s="559">
        <v>22.857142857142858</v>
      </c>
      <c r="M2093" s="559">
        <v>30.450000000000003</v>
      </c>
      <c r="N2093" s="72"/>
      <c r="O2093" s="73">
        <f t="shared" si="391"/>
        <v>28.61904761904762</v>
      </c>
      <c r="P2093" s="74">
        <f t="shared" si="392"/>
        <v>7.9497354497354497E-2</v>
      </c>
      <c r="Q2093" s="80"/>
      <c r="R2093" s="75" t="s">
        <v>2630</v>
      </c>
      <c r="S2093" s="70">
        <v>250</v>
      </c>
      <c r="T2093" s="559">
        <v>49.523809523809518</v>
      </c>
      <c r="U2093" s="559">
        <v>51.45</v>
      </c>
      <c r="V2093" s="559">
        <v>70.350000000000009</v>
      </c>
      <c r="W2093" s="72"/>
      <c r="X2093" s="73">
        <f t="shared" si="394"/>
        <v>57.107936507936508</v>
      </c>
      <c r="Y2093" s="74">
        <f t="shared" si="395"/>
        <v>0.1586331569664903</v>
      </c>
      <c r="Z2093" s="655"/>
      <c r="AA2093" s="672"/>
      <c r="AB2093" s="672"/>
    </row>
    <row r="2094" spans="1:28" s="7" customFormat="1" ht="13.9" customHeight="1" x14ac:dyDescent="0.2">
      <c r="A2094" s="260">
        <v>43036</v>
      </c>
      <c r="B2094" s="403">
        <v>0.47916666666666669</v>
      </c>
      <c r="C2094" s="454">
        <v>1</v>
      </c>
      <c r="D2094" s="263">
        <f>(MAX(K2094:M2094))/J2094/1.44</f>
        <v>0.3767361111111111</v>
      </c>
      <c r="E2094" s="264">
        <f>(MAX(T2094:V2094))/S2094/1.44</f>
        <v>0.38483796296296302</v>
      </c>
      <c r="F2094" s="181" t="s">
        <v>1909</v>
      </c>
      <c r="G2094" s="69" t="s">
        <v>3126</v>
      </c>
      <c r="H2094" s="240">
        <v>334</v>
      </c>
      <c r="I2094" s="35" t="s">
        <v>685</v>
      </c>
      <c r="J2094" s="34">
        <v>180</v>
      </c>
      <c r="K2094" s="367">
        <v>97.65</v>
      </c>
      <c r="L2094" s="367">
        <v>55.238095238095234</v>
      </c>
      <c r="M2094" s="367">
        <v>51.45</v>
      </c>
      <c r="N2094" s="36" t="s">
        <v>3959</v>
      </c>
      <c r="O2094" s="37">
        <f>(K2094+L2094+M2094)/3</f>
        <v>68.112698412698421</v>
      </c>
      <c r="P2094" s="38">
        <f>O2094/J2094/1.44</f>
        <v>0.26278047227121304</v>
      </c>
      <c r="Q2094" s="39" t="s">
        <v>493</v>
      </c>
      <c r="R2094" s="40" t="s">
        <v>686</v>
      </c>
      <c r="S2094" s="34">
        <v>180</v>
      </c>
      <c r="T2094" s="367">
        <v>55.238095238095234</v>
      </c>
      <c r="U2094" s="367">
        <v>99.75</v>
      </c>
      <c r="V2094" s="367">
        <v>79.8</v>
      </c>
      <c r="W2094" s="36" t="s">
        <v>4174</v>
      </c>
      <c r="X2094" s="37">
        <f t="shared" si="394"/>
        <v>78.262698412698413</v>
      </c>
      <c r="Y2094" s="38">
        <f t="shared" si="395"/>
        <v>0.30193942288849696</v>
      </c>
      <c r="Z2094" s="653" t="s">
        <v>1782</v>
      </c>
      <c r="AA2094" s="671">
        <f>P2094+Y2094</f>
        <v>0.56471989515970999</v>
      </c>
      <c r="AB2094" s="671">
        <f t="shared" si="393"/>
        <v>104.20605709876543</v>
      </c>
    </row>
    <row r="2095" spans="1:28" ht="13.15" customHeight="1" x14ac:dyDescent="0.2">
      <c r="A2095" s="265"/>
      <c r="B2095" s="405"/>
      <c r="C2095" s="448"/>
      <c r="D2095" s="266"/>
      <c r="E2095" s="266"/>
      <c r="F2095" s="182"/>
      <c r="G2095" s="24"/>
      <c r="H2095" s="241">
        <v>334</v>
      </c>
      <c r="I2095" s="22" t="s">
        <v>2981</v>
      </c>
      <c r="J2095" s="24">
        <v>180</v>
      </c>
      <c r="K2095" s="371">
        <v>22.05</v>
      </c>
      <c r="L2095" s="371">
        <v>8.5714285714285712</v>
      </c>
      <c r="M2095" s="371">
        <v>6.3000000000000007</v>
      </c>
      <c r="N2095" s="21"/>
      <c r="O2095" s="25"/>
      <c r="P2095" s="26"/>
      <c r="Q2095" s="26"/>
      <c r="R2095" s="28" t="s">
        <v>1017</v>
      </c>
      <c r="S2095" s="24">
        <v>180</v>
      </c>
      <c r="T2095" s="371">
        <v>14.285714285714285</v>
      </c>
      <c r="U2095" s="371">
        <v>15.75</v>
      </c>
      <c r="V2095" s="371">
        <v>18.900000000000002</v>
      </c>
      <c r="W2095" s="21"/>
      <c r="X2095" s="25">
        <f t="shared" si="394"/>
        <v>16.31190476190476</v>
      </c>
      <c r="Y2095" s="26">
        <f t="shared" si="395"/>
        <v>6.2931731334509106E-2</v>
      </c>
      <c r="Z2095" s="428"/>
      <c r="AA2095" s="673"/>
      <c r="AB2095" s="672"/>
    </row>
    <row r="2096" spans="1:28" ht="13.15" customHeight="1" x14ac:dyDescent="0.2">
      <c r="A2096" s="265"/>
      <c r="B2096" s="405"/>
      <c r="C2096" s="448"/>
      <c r="D2096" s="266"/>
      <c r="E2096" s="266"/>
      <c r="F2096" s="182"/>
      <c r="G2096" s="24"/>
      <c r="H2096" s="241">
        <v>334</v>
      </c>
      <c r="I2096" s="22" t="s">
        <v>1888</v>
      </c>
      <c r="J2096" s="24">
        <v>180</v>
      </c>
      <c r="K2096" s="371">
        <v>0</v>
      </c>
      <c r="L2096" s="371">
        <v>0</v>
      </c>
      <c r="M2096" s="371">
        <v>0</v>
      </c>
      <c r="N2096" s="21"/>
      <c r="O2096" s="25"/>
      <c r="P2096" s="26"/>
      <c r="Q2096" s="26"/>
      <c r="R2096" s="28" t="s">
        <v>1018</v>
      </c>
      <c r="S2096" s="24">
        <v>180</v>
      </c>
      <c r="T2096" s="371">
        <v>28.571428571428569</v>
      </c>
      <c r="U2096" s="371">
        <v>64.05</v>
      </c>
      <c r="V2096" s="371">
        <v>48.300000000000004</v>
      </c>
      <c r="W2096" s="21"/>
      <c r="X2096" s="25">
        <f t="shared" si="394"/>
        <v>46.973809523809528</v>
      </c>
      <c r="Y2096" s="26">
        <f t="shared" si="395"/>
        <v>0.18122611699000593</v>
      </c>
      <c r="Z2096" s="428"/>
      <c r="AA2096" s="673"/>
      <c r="AB2096" s="672"/>
    </row>
    <row r="2097" spans="1:43" ht="13.15" customHeight="1" x14ac:dyDescent="0.2">
      <c r="A2097" s="265"/>
      <c r="B2097" s="405"/>
      <c r="C2097" s="448"/>
      <c r="D2097" s="266"/>
      <c r="E2097" s="266"/>
      <c r="F2097" s="182"/>
      <c r="G2097" s="24"/>
      <c r="H2097" s="241">
        <v>334</v>
      </c>
      <c r="I2097" s="22" t="s">
        <v>1889</v>
      </c>
      <c r="J2097" s="24">
        <v>180</v>
      </c>
      <c r="K2097" s="371">
        <v>15.75</v>
      </c>
      <c r="L2097" s="371">
        <v>12.38095238095238</v>
      </c>
      <c r="M2097" s="371">
        <v>12.600000000000001</v>
      </c>
      <c r="N2097" s="21"/>
      <c r="O2097" s="25"/>
      <c r="P2097" s="26"/>
      <c r="Q2097" s="26"/>
      <c r="R2097" s="28" t="s">
        <v>3643</v>
      </c>
      <c r="S2097" s="24">
        <v>180</v>
      </c>
      <c r="T2097" s="371">
        <v>0</v>
      </c>
      <c r="U2097" s="371">
        <v>0</v>
      </c>
      <c r="V2097" s="371">
        <v>0</v>
      </c>
      <c r="W2097" s="21"/>
      <c r="X2097" s="25">
        <f t="shared" si="394"/>
        <v>0</v>
      </c>
      <c r="Y2097" s="26">
        <f t="shared" si="395"/>
        <v>0</v>
      </c>
      <c r="Z2097" s="428"/>
      <c r="AA2097" s="673"/>
      <c r="AB2097" s="672"/>
    </row>
    <row r="2098" spans="1:43" ht="13.15" customHeight="1" x14ac:dyDescent="0.2">
      <c r="A2098" s="265"/>
      <c r="B2098" s="405"/>
      <c r="C2098" s="448"/>
      <c r="D2098" s="266"/>
      <c r="E2098" s="266"/>
      <c r="F2098" s="182"/>
      <c r="G2098" s="24"/>
      <c r="H2098" s="241">
        <v>334</v>
      </c>
      <c r="I2098" s="22" t="s">
        <v>1890</v>
      </c>
      <c r="J2098" s="24">
        <v>180</v>
      </c>
      <c r="K2098" s="371">
        <v>5.25</v>
      </c>
      <c r="L2098" s="371">
        <v>2.8571428571428572</v>
      </c>
      <c r="M2098" s="371">
        <v>3.1500000000000004</v>
      </c>
      <c r="N2098" s="21"/>
      <c r="O2098" s="25"/>
      <c r="P2098" s="26"/>
      <c r="Q2098" s="26"/>
      <c r="R2098" s="28" t="s">
        <v>1603</v>
      </c>
      <c r="S2098" s="24">
        <v>180</v>
      </c>
      <c r="T2098" s="371">
        <v>10.476190476190476</v>
      </c>
      <c r="U2098" s="371">
        <v>18.900000000000002</v>
      </c>
      <c r="V2098" s="371">
        <v>13.65</v>
      </c>
      <c r="W2098" s="21"/>
      <c r="X2098" s="25">
        <f t="shared" si="394"/>
        <v>14.342063492063494</v>
      </c>
      <c r="Y2098" s="26">
        <f t="shared" si="395"/>
        <v>5.5332035077405459E-2</v>
      </c>
      <c r="Z2098" s="428"/>
      <c r="AA2098" s="673"/>
      <c r="AB2098" s="672"/>
    </row>
    <row r="2099" spans="1:43" ht="13.15" customHeight="1" x14ac:dyDescent="0.2">
      <c r="A2099" s="265"/>
      <c r="B2099" s="405"/>
      <c r="C2099" s="448"/>
      <c r="D2099" s="266"/>
      <c r="E2099" s="266"/>
      <c r="F2099" s="182"/>
      <c r="G2099" s="24"/>
      <c r="H2099" s="241">
        <v>334</v>
      </c>
      <c r="I2099" s="172" t="s">
        <v>2087</v>
      </c>
      <c r="J2099" s="24">
        <v>180</v>
      </c>
      <c r="K2099" s="371">
        <v>11.55</v>
      </c>
      <c r="L2099" s="371">
        <v>9.5238095238095237</v>
      </c>
      <c r="M2099" s="371">
        <v>14.700000000000001</v>
      </c>
      <c r="N2099" s="21"/>
      <c r="O2099" s="25"/>
      <c r="P2099" s="26"/>
      <c r="Q2099" s="26"/>
      <c r="R2099" s="28"/>
      <c r="S2099" s="24"/>
      <c r="T2099" s="371"/>
      <c r="U2099" s="371"/>
      <c r="V2099" s="371"/>
      <c r="W2099" s="21"/>
      <c r="X2099" s="25"/>
      <c r="Y2099" s="26"/>
      <c r="Z2099" s="428"/>
      <c r="AA2099" s="673"/>
      <c r="AB2099" s="672"/>
    </row>
    <row r="2100" spans="1:43" ht="13.15" customHeight="1" x14ac:dyDescent="0.2">
      <c r="A2100" s="265"/>
      <c r="B2100" s="405"/>
      <c r="C2100" s="448"/>
      <c r="D2100" s="266"/>
      <c r="E2100" s="266"/>
      <c r="F2100" s="182"/>
      <c r="G2100" s="24"/>
      <c r="H2100" s="241">
        <v>334</v>
      </c>
      <c r="I2100" s="22" t="s">
        <v>2088</v>
      </c>
      <c r="J2100" s="24">
        <v>180</v>
      </c>
      <c r="K2100" s="371">
        <v>10.5</v>
      </c>
      <c r="L2100" s="371">
        <v>10.476190476190476</v>
      </c>
      <c r="M2100" s="371">
        <v>9.4500000000000011</v>
      </c>
      <c r="N2100" s="21"/>
      <c r="O2100" s="25"/>
      <c r="P2100" s="26"/>
      <c r="Q2100" s="26"/>
      <c r="R2100" s="28"/>
      <c r="S2100" s="24"/>
      <c r="T2100" s="371"/>
      <c r="U2100" s="371"/>
      <c r="V2100" s="371"/>
      <c r="W2100" s="21"/>
      <c r="X2100" s="25"/>
      <c r="Y2100" s="26"/>
      <c r="Z2100" s="428"/>
      <c r="AA2100" s="673"/>
      <c r="AB2100" s="672"/>
    </row>
    <row r="2101" spans="1:43" ht="13.9" customHeight="1" thickBot="1" x14ac:dyDescent="0.25">
      <c r="A2101" s="267"/>
      <c r="B2101" s="406"/>
      <c r="C2101" s="449"/>
      <c r="D2101" s="268"/>
      <c r="E2101" s="269"/>
      <c r="F2101" s="184"/>
      <c r="G2101" s="70"/>
      <c r="H2101" s="242">
        <v>334</v>
      </c>
      <c r="I2101" s="76" t="s">
        <v>1891</v>
      </c>
      <c r="J2101" s="70">
        <v>180</v>
      </c>
      <c r="K2101" s="559">
        <v>14.700000000000001</v>
      </c>
      <c r="L2101" s="559">
        <v>4.7619047619047619</v>
      </c>
      <c r="M2101" s="559">
        <v>1.05</v>
      </c>
      <c r="N2101" s="72"/>
      <c r="O2101" s="73"/>
      <c r="P2101" s="74"/>
      <c r="Q2101" s="74"/>
      <c r="R2101" s="75"/>
      <c r="S2101" s="70"/>
      <c r="T2101" s="559"/>
      <c r="U2101" s="559"/>
      <c r="V2101" s="559"/>
      <c r="W2101" s="72"/>
      <c r="X2101" s="73"/>
      <c r="Y2101" s="74"/>
      <c r="Z2101" s="646"/>
      <c r="AA2101" s="676"/>
      <c r="AB2101" s="674"/>
    </row>
    <row r="2102" spans="1:43" s="7" customFormat="1" ht="13.9" customHeight="1" x14ac:dyDescent="0.2">
      <c r="A2102" s="260">
        <v>43032</v>
      </c>
      <c r="B2102" s="403">
        <v>0.79861111111111116</v>
      </c>
      <c r="C2102" s="454">
        <v>-2</v>
      </c>
      <c r="D2102" s="263">
        <f>(MAX(K2102:M2102))/J2102/1.44</f>
        <v>3.3068783068783067E-2</v>
      </c>
      <c r="E2102" s="264">
        <f>(MAX(T2102:V2102))/S2102/1.44</f>
        <v>0.42534722222222227</v>
      </c>
      <c r="F2102" s="193" t="s">
        <v>567</v>
      </c>
      <c r="G2102" s="114" t="s">
        <v>3126</v>
      </c>
      <c r="H2102" s="243">
        <v>335</v>
      </c>
      <c r="I2102" s="113" t="s">
        <v>685</v>
      </c>
      <c r="J2102" s="115">
        <v>320</v>
      </c>
      <c r="K2102" s="565">
        <v>1.05</v>
      </c>
      <c r="L2102" s="565">
        <v>15.238095238095237</v>
      </c>
      <c r="M2102" s="565">
        <v>7.3500000000000005</v>
      </c>
      <c r="N2102" s="116" t="s">
        <v>4025</v>
      </c>
      <c r="O2102" s="117">
        <f>(K2102+L2102+M2102)/3</f>
        <v>7.8793650793650798</v>
      </c>
      <c r="P2102" s="118">
        <f>O2102/J2102/1.44</f>
        <v>1.7099316578483247E-2</v>
      </c>
      <c r="Q2102" s="119" t="s">
        <v>493</v>
      </c>
      <c r="R2102" s="120" t="s">
        <v>686</v>
      </c>
      <c r="S2102" s="115">
        <v>180</v>
      </c>
      <c r="T2102" s="565">
        <v>97.142857142857139</v>
      </c>
      <c r="U2102" s="565">
        <v>107.10000000000001</v>
      </c>
      <c r="V2102" s="565">
        <v>110.25</v>
      </c>
      <c r="W2102" s="116" t="s">
        <v>4026</v>
      </c>
      <c r="X2102" s="117">
        <f>(T2102+U2102+V2102)/3</f>
        <v>104.83095238095238</v>
      </c>
      <c r="Y2102" s="118">
        <f>X2102/S2102/1.44</f>
        <v>0.4044404027042916</v>
      </c>
      <c r="Z2102" s="668" t="s">
        <v>493</v>
      </c>
      <c r="AA2102" s="672">
        <f>P2102+Y2102</f>
        <v>0.42153971928277484</v>
      </c>
      <c r="AB2102" s="672">
        <f t="shared" si="393"/>
        <v>192.33804333847735</v>
      </c>
    </row>
    <row r="2103" spans="1:43" s="7" customFormat="1" ht="13.15" customHeight="1" x14ac:dyDescent="0.2">
      <c r="A2103" s="265"/>
      <c r="B2103" s="405"/>
      <c r="C2103" s="448"/>
      <c r="D2103" s="266"/>
      <c r="E2103" s="266"/>
      <c r="F2103" s="187"/>
      <c r="G2103" s="22"/>
      <c r="H2103" s="241">
        <v>335</v>
      </c>
      <c r="I2103" s="22" t="s">
        <v>1931</v>
      </c>
      <c r="J2103" s="24">
        <v>320</v>
      </c>
      <c r="K2103" s="371">
        <v>0</v>
      </c>
      <c r="L2103" s="371">
        <v>0</v>
      </c>
      <c r="M2103" s="371">
        <v>0</v>
      </c>
      <c r="N2103" s="21"/>
      <c r="O2103" s="25">
        <f>(K2103+L2103+M2103)/3</f>
        <v>0</v>
      </c>
      <c r="P2103" s="26">
        <f>O2103/J2103/1.44</f>
        <v>0</v>
      </c>
      <c r="Q2103" s="27"/>
      <c r="R2103" s="28" t="s">
        <v>1931</v>
      </c>
      <c r="S2103" s="24">
        <v>180</v>
      </c>
      <c r="T2103" s="371">
        <v>0</v>
      </c>
      <c r="U2103" s="371">
        <v>0</v>
      </c>
      <c r="V2103" s="371">
        <v>0</v>
      </c>
      <c r="W2103" s="21"/>
      <c r="X2103" s="37">
        <f>(T2103+U2103+V2103)/3</f>
        <v>0</v>
      </c>
      <c r="Y2103" s="26">
        <f>X2103/S2103/1.44</f>
        <v>0</v>
      </c>
      <c r="Z2103" s="648"/>
      <c r="AA2103" s="672"/>
      <c r="AB2103" s="672"/>
    </row>
    <row r="2104" spans="1:43" s="382" customFormat="1" ht="13.9" customHeight="1" thickBot="1" x14ac:dyDescent="0.25">
      <c r="A2104" s="267"/>
      <c r="B2104" s="406"/>
      <c r="C2104" s="449"/>
      <c r="D2104" s="268"/>
      <c r="E2104" s="269"/>
      <c r="F2104" s="189"/>
      <c r="G2104" s="76"/>
      <c r="H2104" s="242">
        <v>335</v>
      </c>
      <c r="I2104" s="76" t="s">
        <v>401</v>
      </c>
      <c r="J2104" s="70">
        <v>320</v>
      </c>
      <c r="K2104" s="559">
        <v>0</v>
      </c>
      <c r="L2104" s="559">
        <v>0</v>
      </c>
      <c r="M2104" s="559">
        <v>0</v>
      </c>
      <c r="N2104" s="72"/>
      <c r="O2104" s="73">
        <f>(K2104+L2104+M2104)/3</f>
        <v>0</v>
      </c>
      <c r="P2104" s="74">
        <f>O2104/J2104/1.44</f>
        <v>0</v>
      </c>
      <c r="Q2104" s="80"/>
      <c r="R2104" s="75"/>
      <c r="S2104" s="70"/>
      <c r="T2104" s="559"/>
      <c r="U2104" s="559"/>
      <c r="V2104" s="559"/>
      <c r="W2104" s="72"/>
      <c r="X2104" s="86"/>
      <c r="Y2104" s="74"/>
      <c r="Z2104" s="649"/>
      <c r="AA2104" s="672"/>
      <c r="AB2104" s="672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</row>
    <row r="2105" spans="1:43" s="7" customFormat="1" ht="14.45" customHeight="1" thickBot="1" x14ac:dyDescent="0.25">
      <c r="A2105" s="304">
        <v>43029</v>
      </c>
      <c r="B2105" s="404">
        <v>0.59722222222222221</v>
      </c>
      <c r="C2105" s="460">
        <v>3</v>
      </c>
      <c r="D2105" s="282">
        <f>(MAX(K2105:M2105))/J2105/1.44</f>
        <v>0.49537037037037041</v>
      </c>
      <c r="E2105" s="283"/>
      <c r="F2105" s="191" t="s">
        <v>1909</v>
      </c>
      <c r="G2105" s="104" t="s">
        <v>3136</v>
      </c>
      <c r="H2105" s="245">
        <v>336</v>
      </c>
      <c r="I2105" s="84" t="s">
        <v>685</v>
      </c>
      <c r="J2105" s="83">
        <v>630</v>
      </c>
      <c r="K2105" s="554">
        <v>408.45000000000005</v>
      </c>
      <c r="L2105" s="554">
        <v>345.71428571428572</v>
      </c>
      <c r="M2105" s="554">
        <v>449.40000000000003</v>
      </c>
      <c r="N2105" s="85" t="s">
        <v>4130</v>
      </c>
      <c r="O2105" s="86">
        <f t="shared" ref="O2105:O2617" si="398">(K2105+L2105+M2105)/3</f>
        <v>401.18809523809529</v>
      </c>
      <c r="P2105" s="87">
        <f t="shared" ref="P2105:P2617" si="399">O2105/J2105/1.44</f>
        <v>0.44222673637356186</v>
      </c>
      <c r="Q2105" s="88" t="s">
        <v>495</v>
      </c>
      <c r="R2105" s="89"/>
      <c r="S2105" s="112"/>
      <c r="T2105" s="554"/>
      <c r="U2105" s="554"/>
      <c r="V2105" s="554"/>
      <c r="W2105" s="85"/>
      <c r="X2105" s="86"/>
      <c r="Y2105" s="87"/>
      <c r="Z2105" s="637"/>
      <c r="AA2105" s="675">
        <f>P2105+Y2105</f>
        <v>0.44222673637356186</v>
      </c>
      <c r="AB2105" s="675">
        <f t="shared" si="393"/>
        <v>233.67910879629625</v>
      </c>
    </row>
    <row r="2106" spans="1:43" s="7" customFormat="1" ht="13.9" customHeight="1" x14ac:dyDescent="0.2">
      <c r="A2106" s="260">
        <v>43028</v>
      </c>
      <c r="B2106" s="403">
        <v>0.54861111111111105</v>
      </c>
      <c r="C2106" s="454">
        <v>3</v>
      </c>
      <c r="D2106" s="263">
        <f>(MAX(K2106:M2106))/J2106/1.44</f>
        <v>0.20963541666666669</v>
      </c>
      <c r="E2106" s="264"/>
      <c r="F2106" s="193" t="s">
        <v>1909</v>
      </c>
      <c r="G2106" s="114" t="s">
        <v>3126</v>
      </c>
      <c r="H2106" s="243">
        <v>337</v>
      </c>
      <c r="I2106" s="113" t="s">
        <v>685</v>
      </c>
      <c r="J2106" s="115">
        <v>320</v>
      </c>
      <c r="K2106" s="565">
        <v>45.15</v>
      </c>
      <c r="L2106" s="565">
        <v>68.571428571428569</v>
      </c>
      <c r="M2106" s="565">
        <v>96.600000000000009</v>
      </c>
      <c r="N2106" s="116" t="s">
        <v>3827</v>
      </c>
      <c r="O2106" s="117">
        <f t="shared" si="398"/>
        <v>70.107142857142847</v>
      </c>
      <c r="P2106" s="118">
        <f t="shared" si="399"/>
        <v>0.15214223710317457</v>
      </c>
      <c r="Q2106" s="119" t="s">
        <v>493</v>
      </c>
      <c r="R2106" s="120"/>
      <c r="S2106" s="130"/>
      <c r="T2106" s="565"/>
      <c r="U2106" s="565"/>
      <c r="V2106" s="565"/>
      <c r="W2106" s="116"/>
      <c r="X2106" s="117"/>
      <c r="Y2106" s="118"/>
      <c r="Z2106" s="636"/>
      <c r="AA2106" s="672">
        <f>P2106+Y2106</f>
        <v>0.15214223710317457</v>
      </c>
      <c r="AB2106" s="672">
        <f t="shared" si="393"/>
        <v>180.42413194444444</v>
      </c>
    </row>
    <row r="2107" spans="1:43" ht="13.15" customHeight="1" x14ac:dyDescent="0.2">
      <c r="A2107" s="265"/>
      <c r="B2107" s="405"/>
      <c r="C2107" s="448"/>
      <c r="D2107" s="266"/>
      <c r="E2107" s="266"/>
      <c r="F2107" s="194"/>
      <c r="G2107" s="34"/>
      <c r="H2107" s="240">
        <v>337</v>
      </c>
      <c r="I2107" s="35" t="s">
        <v>1126</v>
      </c>
      <c r="J2107" s="34">
        <v>320</v>
      </c>
      <c r="K2107" s="367">
        <v>0</v>
      </c>
      <c r="L2107" s="367">
        <v>0</v>
      </c>
      <c r="M2107" s="367">
        <v>0</v>
      </c>
      <c r="N2107" s="36"/>
      <c r="O2107" s="37">
        <f t="shared" si="398"/>
        <v>0</v>
      </c>
      <c r="P2107" s="38">
        <f t="shared" si="399"/>
        <v>0</v>
      </c>
      <c r="Q2107" s="38"/>
      <c r="R2107" s="40"/>
      <c r="S2107" s="81"/>
      <c r="T2107" s="367"/>
      <c r="U2107" s="367"/>
      <c r="V2107" s="367"/>
      <c r="W2107" s="36"/>
      <c r="X2107" s="37"/>
      <c r="Y2107" s="38"/>
      <c r="Z2107" s="645"/>
      <c r="AA2107" s="673"/>
      <c r="AB2107" s="672"/>
    </row>
    <row r="2108" spans="1:43" ht="13.15" customHeight="1" x14ac:dyDescent="0.2">
      <c r="A2108" s="265"/>
      <c r="B2108" s="405"/>
      <c r="C2108" s="448"/>
      <c r="D2108" s="266"/>
      <c r="E2108" s="266"/>
      <c r="F2108" s="182"/>
      <c r="G2108" s="24"/>
      <c r="H2108" s="241">
        <v>337</v>
      </c>
      <c r="I2108" s="22" t="s">
        <v>1729</v>
      </c>
      <c r="J2108" s="24">
        <v>320</v>
      </c>
      <c r="K2108" s="371">
        <v>0</v>
      </c>
      <c r="L2108" s="371">
        <v>0</v>
      </c>
      <c r="M2108" s="371">
        <v>0</v>
      </c>
      <c r="N2108" s="21"/>
      <c r="O2108" s="25">
        <f t="shared" si="398"/>
        <v>0</v>
      </c>
      <c r="P2108" s="26">
        <f t="shared" si="399"/>
        <v>0</v>
      </c>
      <c r="Q2108" s="26"/>
      <c r="R2108" s="28"/>
      <c r="S2108" s="30"/>
      <c r="T2108" s="371"/>
      <c r="U2108" s="371"/>
      <c r="V2108" s="371"/>
      <c r="W2108" s="21"/>
      <c r="X2108" s="37"/>
      <c r="Y2108" s="26"/>
      <c r="Z2108" s="428"/>
      <c r="AA2108" s="673"/>
      <c r="AB2108" s="672"/>
    </row>
    <row r="2109" spans="1:43" ht="13.15" customHeight="1" x14ac:dyDescent="0.2">
      <c r="A2109" s="265"/>
      <c r="B2109" s="405"/>
      <c r="C2109" s="448"/>
      <c r="D2109" s="266"/>
      <c r="E2109" s="266"/>
      <c r="F2109" s="182"/>
      <c r="G2109" s="24"/>
      <c r="H2109" s="241">
        <v>337</v>
      </c>
      <c r="I2109" s="22" t="s">
        <v>2514</v>
      </c>
      <c r="J2109" s="24">
        <v>320</v>
      </c>
      <c r="K2109" s="371">
        <v>0</v>
      </c>
      <c r="L2109" s="371">
        <v>0</v>
      </c>
      <c r="M2109" s="371">
        <v>0</v>
      </c>
      <c r="N2109" s="21"/>
      <c r="O2109" s="25">
        <f t="shared" si="398"/>
        <v>0</v>
      </c>
      <c r="P2109" s="26">
        <f t="shared" si="399"/>
        <v>0</v>
      </c>
      <c r="Q2109" s="26"/>
      <c r="R2109" s="28"/>
      <c r="S2109" s="30"/>
      <c r="T2109" s="371"/>
      <c r="U2109" s="371"/>
      <c r="V2109" s="371"/>
      <c r="W2109" s="21"/>
      <c r="X2109" s="37"/>
      <c r="Y2109" s="26"/>
      <c r="Z2109" s="428"/>
      <c r="AA2109" s="673"/>
      <c r="AB2109" s="672"/>
    </row>
    <row r="2110" spans="1:43" ht="13.15" customHeight="1" x14ac:dyDescent="0.2">
      <c r="A2110" s="265"/>
      <c r="B2110" s="405"/>
      <c r="C2110" s="448"/>
      <c r="D2110" s="266"/>
      <c r="E2110" s="266"/>
      <c r="F2110" s="182"/>
      <c r="G2110" s="24"/>
      <c r="H2110" s="241">
        <v>337</v>
      </c>
      <c r="I2110" s="23" t="s">
        <v>2515</v>
      </c>
      <c r="J2110" s="24">
        <v>320</v>
      </c>
      <c r="K2110" s="371">
        <v>0</v>
      </c>
      <c r="L2110" s="371">
        <v>0</v>
      </c>
      <c r="M2110" s="371">
        <v>0</v>
      </c>
      <c r="N2110" s="21"/>
      <c r="O2110" s="25">
        <f t="shared" si="398"/>
        <v>0</v>
      </c>
      <c r="P2110" s="26">
        <f t="shared" si="399"/>
        <v>0</v>
      </c>
      <c r="Q2110" s="26"/>
      <c r="R2110" s="28"/>
      <c r="S2110" s="30"/>
      <c r="T2110" s="371"/>
      <c r="U2110" s="371"/>
      <c r="V2110" s="371"/>
      <c r="W2110" s="21"/>
      <c r="X2110" s="37"/>
      <c r="Y2110" s="26"/>
      <c r="Z2110" s="428"/>
      <c r="AA2110" s="673"/>
      <c r="AB2110" s="672"/>
    </row>
    <row r="2111" spans="1:43" ht="13.15" customHeight="1" x14ac:dyDescent="0.2">
      <c r="A2111" s="265"/>
      <c r="B2111" s="405"/>
      <c r="C2111" s="448"/>
      <c r="D2111" s="266"/>
      <c r="E2111" s="266"/>
      <c r="F2111" s="182"/>
      <c r="G2111" s="24"/>
      <c r="H2111" s="241">
        <v>337</v>
      </c>
      <c r="I2111" s="22" t="s">
        <v>2516</v>
      </c>
      <c r="J2111" s="24">
        <v>320</v>
      </c>
      <c r="K2111" s="371">
        <v>0</v>
      </c>
      <c r="L2111" s="371">
        <v>0</v>
      </c>
      <c r="M2111" s="371">
        <v>0</v>
      </c>
      <c r="N2111" s="21"/>
      <c r="O2111" s="25">
        <f t="shared" si="398"/>
        <v>0</v>
      </c>
      <c r="P2111" s="26">
        <f t="shared" si="399"/>
        <v>0</v>
      </c>
      <c r="Q2111" s="26"/>
      <c r="R2111" s="28"/>
      <c r="S2111" s="30"/>
      <c r="T2111" s="371"/>
      <c r="U2111" s="371"/>
      <c r="V2111" s="371"/>
      <c r="W2111" s="21"/>
      <c r="X2111" s="37"/>
      <c r="Y2111" s="26"/>
      <c r="Z2111" s="428"/>
      <c r="AA2111" s="673"/>
      <c r="AB2111" s="672"/>
    </row>
    <row r="2112" spans="1:43" ht="13.15" customHeight="1" x14ac:dyDescent="0.2">
      <c r="A2112" s="265"/>
      <c r="B2112" s="405"/>
      <c r="C2112" s="448"/>
      <c r="D2112" s="266"/>
      <c r="E2112" s="266"/>
      <c r="F2112" s="182"/>
      <c r="G2112" s="24"/>
      <c r="H2112" s="241">
        <v>337</v>
      </c>
      <c r="I2112" s="23" t="s">
        <v>2517</v>
      </c>
      <c r="J2112" s="24">
        <v>320</v>
      </c>
      <c r="K2112" s="371">
        <v>0</v>
      </c>
      <c r="L2112" s="371">
        <v>0</v>
      </c>
      <c r="M2112" s="371">
        <v>0</v>
      </c>
      <c r="N2112" s="21"/>
      <c r="O2112" s="25">
        <f t="shared" si="398"/>
        <v>0</v>
      </c>
      <c r="P2112" s="26">
        <f t="shared" si="399"/>
        <v>0</v>
      </c>
      <c r="Q2112" s="26"/>
      <c r="R2112" s="28"/>
      <c r="S2112" s="30"/>
      <c r="T2112" s="371"/>
      <c r="U2112" s="371"/>
      <c r="V2112" s="371"/>
      <c r="W2112" s="21"/>
      <c r="X2112" s="37"/>
      <c r="Y2112" s="26"/>
      <c r="Z2112" s="428"/>
      <c r="AA2112" s="673"/>
      <c r="AB2112" s="672"/>
    </row>
    <row r="2113" spans="1:28" ht="13.15" customHeight="1" x14ac:dyDescent="0.2">
      <c r="A2113" s="265"/>
      <c r="B2113" s="405"/>
      <c r="C2113" s="448"/>
      <c r="D2113" s="266"/>
      <c r="E2113" s="266"/>
      <c r="F2113" s="182"/>
      <c r="G2113" s="24"/>
      <c r="H2113" s="241">
        <v>337</v>
      </c>
      <c r="I2113" s="23" t="s">
        <v>2518</v>
      </c>
      <c r="J2113" s="24">
        <v>320</v>
      </c>
      <c r="K2113" s="371">
        <v>0</v>
      </c>
      <c r="L2113" s="371">
        <v>0</v>
      </c>
      <c r="M2113" s="371">
        <v>0</v>
      </c>
      <c r="N2113" s="21"/>
      <c r="O2113" s="25">
        <f t="shared" si="398"/>
        <v>0</v>
      </c>
      <c r="P2113" s="26">
        <f t="shared" si="399"/>
        <v>0</v>
      </c>
      <c r="Q2113" s="26"/>
      <c r="R2113" s="28"/>
      <c r="S2113" s="30"/>
      <c r="T2113" s="371"/>
      <c r="U2113" s="371"/>
      <c r="V2113" s="371"/>
      <c r="W2113" s="21"/>
      <c r="X2113" s="37"/>
      <c r="Y2113" s="26"/>
      <c r="Z2113" s="428"/>
      <c r="AA2113" s="673"/>
      <c r="AB2113" s="672"/>
    </row>
    <row r="2114" spans="1:28" ht="13.9" customHeight="1" thickBot="1" x14ac:dyDescent="0.25">
      <c r="A2114" s="267"/>
      <c r="B2114" s="406"/>
      <c r="C2114" s="449"/>
      <c r="D2114" s="268"/>
      <c r="E2114" s="269"/>
      <c r="F2114" s="184"/>
      <c r="G2114" s="70"/>
      <c r="H2114" s="242">
        <v>337</v>
      </c>
      <c r="I2114" s="76" t="s">
        <v>2519</v>
      </c>
      <c r="J2114" s="70">
        <v>320</v>
      </c>
      <c r="K2114" s="559">
        <v>0</v>
      </c>
      <c r="L2114" s="559">
        <v>0</v>
      </c>
      <c r="M2114" s="559">
        <v>0</v>
      </c>
      <c r="N2114" s="72"/>
      <c r="O2114" s="73">
        <f t="shared" si="398"/>
        <v>0</v>
      </c>
      <c r="P2114" s="74">
        <f t="shared" si="399"/>
        <v>0</v>
      </c>
      <c r="Q2114" s="74"/>
      <c r="R2114" s="75"/>
      <c r="S2114" s="78"/>
      <c r="T2114" s="559"/>
      <c r="U2114" s="559"/>
      <c r="V2114" s="559"/>
      <c r="W2114" s="72"/>
      <c r="X2114" s="73"/>
      <c r="Y2114" s="74"/>
      <c r="Z2114" s="646"/>
      <c r="AA2114" s="673"/>
      <c r="AB2114" s="672"/>
    </row>
    <row r="2115" spans="1:28" s="7" customFormat="1" ht="14.45" customHeight="1" x14ac:dyDescent="0.2">
      <c r="A2115" s="270">
        <v>43049</v>
      </c>
      <c r="B2115" s="407">
        <v>0.79513888888888884</v>
      </c>
      <c r="C2115" s="450">
        <v>-2</v>
      </c>
      <c r="D2115" s="263">
        <f>(MAX(K2115:M2115))/J2115/1.44</f>
        <v>0.34635416666666669</v>
      </c>
      <c r="E2115" s="264">
        <f>(MAX(T2115:V2115))/S2115/1.44</f>
        <v>0.79296875</v>
      </c>
      <c r="F2115" s="181" t="s">
        <v>1909</v>
      </c>
      <c r="G2115" s="69" t="s">
        <v>3136</v>
      </c>
      <c r="H2115" s="240">
        <v>338</v>
      </c>
      <c r="I2115" s="35" t="s">
        <v>685</v>
      </c>
      <c r="J2115" s="34">
        <v>400</v>
      </c>
      <c r="K2115" s="367">
        <v>199.5</v>
      </c>
      <c r="L2115" s="367">
        <v>187.61904761904762</v>
      </c>
      <c r="M2115" s="367">
        <v>182.70000000000002</v>
      </c>
      <c r="N2115" s="36" t="s">
        <v>4020</v>
      </c>
      <c r="O2115" s="37">
        <f t="shared" si="398"/>
        <v>189.93968253968254</v>
      </c>
      <c r="P2115" s="38">
        <f t="shared" si="399"/>
        <v>0.32975639329806</v>
      </c>
      <c r="Q2115" s="39" t="s">
        <v>492</v>
      </c>
      <c r="R2115" s="40" t="s">
        <v>686</v>
      </c>
      <c r="S2115" s="34">
        <v>400</v>
      </c>
      <c r="T2115" s="367">
        <v>352.38095238095235</v>
      </c>
      <c r="U2115" s="367">
        <v>456.75</v>
      </c>
      <c r="V2115" s="367">
        <v>363.3</v>
      </c>
      <c r="W2115" s="36" t="s">
        <v>4009</v>
      </c>
      <c r="X2115" s="37">
        <f t="shared" ref="X2115:X2122" si="400">(T2115+U2115+V2115)/3</f>
        <v>390.81031746031744</v>
      </c>
      <c r="Y2115" s="38">
        <f t="shared" ref="Y2115:Y2122" si="401">X2115/S2115/1.44</f>
        <v>0.67849013447971773</v>
      </c>
      <c r="Z2115" s="653" t="s">
        <v>984</v>
      </c>
      <c r="AA2115" s="671">
        <f>P2115+Y2115</f>
        <v>1.0082465277777777</v>
      </c>
      <c r="AB2115" s="671">
        <f t="shared" si="393"/>
        <v>0</v>
      </c>
    </row>
    <row r="2116" spans="1:28" ht="13.9" customHeight="1" x14ac:dyDescent="0.2">
      <c r="A2116" s="265"/>
      <c r="B2116" s="405"/>
      <c r="C2116" s="448"/>
      <c r="D2116" s="266"/>
      <c r="E2116" s="266"/>
      <c r="F2116" s="182"/>
      <c r="G2116" s="24"/>
      <c r="H2116" s="241">
        <v>338</v>
      </c>
      <c r="I2116" s="22" t="s">
        <v>2833</v>
      </c>
      <c r="J2116" s="24">
        <v>400</v>
      </c>
      <c r="K2116" s="371">
        <v>0</v>
      </c>
      <c r="L2116" s="371">
        <v>6.6666666666666661</v>
      </c>
      <c r="M2116" s="371">
        <v>1.05</v>
      </c>
      <c r="N2116" s="21"/>
      <c r="O2116" s="25">
        <f t="shared" si="398"/>
        <v>2.572222222222222</v>
      </c>
      <c r="P2116" s="26">
        <f t="shared" si="399"/>
        <v>4.4656635802469129E-3</v>
      </c>
      <c r="Q2116" s="26"/>
      <c r="R2116" s="28" t="s">
        <v>1020</v>
      </c>
      <c r="S2116" s="24">
        <v>400</v>
      </c>
      <c r="T2116" s="371">
        <v>93.333333333333329</v>
      </c>
      <c r="U2116" s="371">
        <v>114.45</v>
      </c>
      <c r="V2116" s="371">
        <v>114.45</v>
      </c>
      <c r="W2116" s="21"/>
      <c r="X2116" s="37">
        <f t="shared" si="400"/>
        <v>107.41111111111111</v>
      </c>
      <c r="Y2116" s="26">
        <f t="shared" si="401"/>
        <v>0.18647762345679011</v>
      </c>
      <c r="Z2116" s="428"/>
      <c r="AA2116" s="673"/>
      <c r="AB2116" s="672"/>
    </row>
    <row r="2117" spans="1:28" ht="13.9" customHeight="1" x14ac:dyDescent="0.2">
      <c r="A2117" s="265"/>
      <c r="B2117" s="405"/>
      <c r="C2117" s="448"/>
      <c r="D2117" s="266"/>
      <c r="E2117" s="266"/>
      <c r="F2117" s="182"/>
      <c r="G2117" s="24"/>
      <c r="H2117" s="241">
        <v>338</v>
      </c>
      <c r="I2117" s="22" t="s">
        <v>2835</v>
      </c>
      <c r="J2117" s="24">
        <v>400</v>
      </c>
      <c r="K2117" s="371">
        <v>81.900000000000006</v>
      </c>
      <c r="L2117" s="371">
        <v>128.57142857142856</v>
      </c>
      <c r="M2117" s="371">
        <v>111.30000000000001</v>
      </c>
      <c r="N2117" s="21"/>
      <c r="O2117" s="25">
        <f t="shared" si="398"/>
        <v>107.25714285714287</v>
      </c>
      <c r="P2117" s="26">
        <f t="shared" si="399"/>
        <v>0.18621031746031749</v>
      </c>
      <c r="Q2117" s="26"/>
      <c r="R2117" s="28" t="s">
        <v>1021</v>
      </c>
      <c r="S2117" s="24">
        <v>400</v>
      </c>
      <c r="T2117" s="371">
        <v>123.80952380952381</v>
      </c>
      <c r="U2117" s="371">
        <v>135.45000000000002</v>
      </c>
      <c r="V2117" s="371">
        <v>70.350000000000009</v>
      </c>
      <c r="W2117" s="21"/>
      <c r="X2117" s="37">
        <f t="shared" si="400"/>
        <v>109.86984126984129</v>
      </c>
      <c r="Y2117" s="26">
        <f t="shared" si="401"/>
        <v>0.19074625220458558</v>
      </c>
      <c r="Z2117" s="428"/>
      <c r="AA2117" s="673"/>
      <c r="AB2117" s="672"/>
    </row>
    <row r="2118" spans="1:28" ht="13.9" customHeight="1" x14ac:dyDescent="0.2">
      <c r="A2118" s="265"/>
      <c r="B2118" s="405"/>
      <c r="C2118" s="448"/>
      <c r="D2118" s="266"/>
      <c r="E2118" s="266"/>
      <c r="F2118" s="182"/>
      <c r="G2118" s="24"/>
      <c r="H2118" s="241">
        <v>338</v>
      </c>
      <c r="I2118" s="22" t="s">
        <v>1694</v>
      </c>
      <c r="J2118" s="24">
        <v>400</v>
      </c>
      <c r="K2118" s="371">
        <v>6.3000000000000007</v>
      </c>
      <c r="L2118" s="371">
        <v>0.95238095238095233</v>
      </c>
      <c r="M2118" s="371">
        <v>8.4</v>
      </c>
      <c r="N2118" s="21"/>
      <c r="O2118" s="25">
        <f t="shared" si="398"/>
        <v>5.2174603174603176</v>
      </c>
      <c r="P2118" s="26">
        <f t="shared" si="399"/>
        <v>9.0580908289241632E-3</v>
      </c>
      <c r="Q2118" s="26"/>
      <c r="R2118" s="28" t="s">
        <v>2838</v>
      </c>
      <c r="S2118" s="24">
        <v>400</v>
      </c>
      <c r="T2118" s="371">
        <v>45.714285714285715</v>
      </c>
      <c r="U2118" s="371">
        <v>63</v>
      </c>
      <c r="V2118" s="371">
        <v>53.550000000000004</v>
      </c>
      <c r="W2118" s="21"/>
      <c r="X2118" s="37">
        <f t="shared" si="400"/>
        <v>54.088095238095242</v>
      </c>
      <c r="Y2118" s="26">
        <f t="shared" si="401"/>
        <v>9.3902943121693144E-2</v>
      </c>
      <c r="Z2118" s="428"/>
      <c r="AA2118" s="673"/>
      <c r="AB2118" s="672"/>
    </row>
    <row r="2119" spans="1:28" ht="13.9" customHeight="1" x14ac:dyDescent="0.2">
      <c r="A2119" s="265"/>
      <c r="B2119" s="405"/>
      <c r="C2119" s="448"/>
      <c r="D2119" s="266"/>
      <c r="E2119" s="266"/>
      <c r="F2119" s="182"/>
      <c r="G2119" s="24"/>
      <c r="H2119" s="241">
        <v>338</v>
      </c>
      <c r="I2119" s="22" t="s">
        <v>2836</v>
      </c>
      <c r="J2119" s="24">
        <v>400</v>
      </c>
      <c r="K2119" s="371">
        <v>0</v>
      </c>
      <c r="L2119" s="371">
        <v>0</v>
      </c>
      <c r="M2119" s="371">
        <v>0</v>
      </c>
      <c r="N2119" s="21"/>
      <c r="O2119" s="25">
        <f t="shared" si="398"/>
        <v>0</v>
      </c>
      <c r="P2119" s="26">
        <f t="shared" si="399"/>
        <v>0</v>
      </c>
      <c r="Q2119" s="26"/>
      <c r="R2119" s="28" t="s">
        <v>3553</v>
      </c>
      <c r="S2119" s="24">
        <v>400</v>
      </c>
      <c r="T2119" s="371">
        <v>0</v>
      </c>
      <c r="U2119" s="371">
        <v>0</v>
      </c>
      <c r="V2119" s="371">
        <v>0</v>
      </c>
      <c r="W2119" s="21"/>
      <c r="X2119" s="37">
        <f t="shared" si="400"/>
        <v>0</v>
      </c>
      <c r="Y2119" s="26">
        <f t="shared" si="401"/>
        <v>0</v>
      </c>
      <c r="Z2119" s="428"/>
      <c r="AA2119" s="673"/>
      <c r="AB2119" s="672"/>
    </row>
    <row r="2120" spans="1:28" ht="13.9" customHeight="1" x14ac:dyDescent="0.2">
      <c r="A2120" s="265"/>
      <c r="B2120" s="405"/>
      <c r="C2120" s="448"/>
      <c r="D2120" s="266"/>
      <c r="E2120" s="266"/>
      <c r="F2120" s="182"/>
      <c r="G2120" s="24"/>
      <c r="H2120" s="241">
        <v>338</v>
      </c>
      <c r="I2120" s="22" t="s">
        <v>4450</v>
      </c>
      <c r="J2120" s="24">
        <v>400</v>
      </c>
      <c r="K2120" s="371">
        <v>23.1</v>
      </c>
      <c r="L2120" s="371">
        <v>7.6190476190476186</v>
      </c>
      <c r="M2120" s="371">
        <v>10.5</v>
      </c>
      <c r="N2120" s="21"/>
      <c r="O2120" s="25">
        <f t="shared" si="398"/>
        <v>13.739682539682541</v>
      </c>
      <c r="P2120" s="26">
        <f t="shared" si="399"/>
        <v>2.385361552028219E-2</v>
      </c>
      <c r="Q2120" s="26"/>
      <c r="R2120" s="28" t="s">
        <v>1013</v>
      </c>
      <c r="S2120" s="24">
        <v>400</v>
      </c>
      <c r="T2120" s="371">
        <v>21.904761904761905</v>
      </c>
      <c r="U2120" s="371">
        <v>46.2</v>
      </c>
      <c r="V2120" s="371">
        <v>18.900000000000002</v>
      </c>
      <c r="W2120" s="21"/>
      <c r="X2120" s="37">
        <f t="shared" si="400"/>
        <v>29.001587301587307</v>
      </c>
      <c r="Y2120" s="26">
        <f t="shared" si="401"/>
        <v>5.0349977954144629E-2</v>
      </c>
      <c r="Z2120" s="428"/>
      <c r="AA2120" s="673"/>
      <c r="AB2120" s="672"/>
    </row>
    <row r="2121" spans="1:28" ht="13.9" customHeight="1" x14ac:dyDescent="0.2">
      <c r="A2121" s="265"/>
      <c r="B2121" s="405"/>
      <c r="C2121" s="448"/>
      <c r="D2121" s="266"/>
      <c r="E2121" s="266"/>
      <c r="F2121" s="182"/>
      <c r="G2121" s="24"/>
      <c r="H2121" s="241">
        <v>338</v>
      </c>
      <c r="I2121" s="22" t="s">
        <v>2834</v>
      </c>
      <c r="J2121" s="24">
        <v>400</v>
      </c>
      <c r="K2121" s="371">
        <v>0</v>
      </c>
      <c r="L2121" s="371">
        <v>0</v>
      </c>
      <c r="M2121" s="371">
        <v>0</v>
      </c>
      <c r="N2121" s="21"/>
      <c r="O2121" s="25">
        <f t="shared" si="398"/>
        <v>0</v>
      </c>
      <c r="P2121" s="26">
        <f t="shared" si="399"/>
        <v>0</v>
      </c>
      <c r="Q2121" s="26"/>
      <c r="R2121" s="28" t="s">
        <v>1457</v>
      </c>
      <c r="S2121" s="24">
        <v>400</v>
      </c>
      <c r="T2121" s="371">
        <v>57.142857142857139</v>
      </c>
      <c r="U2121" s="371">
        <v>84</v>
      </c>
      <c r="V2121" s="371">
        <v>63</v>
      </c>
      <c r="W2121" s="21"/>
      <c r="X2121" s="37">
        <f t="shared" si="400"/>
        <v>68.047619047619051</v>
      </c>
      <c r="Y2121" s="26">
        <f t="shared" si="401"/>
        <v>0.11813822751322751</v>
      </c>
      <c r="Z2121" s="428"/>
      <c r="AA2121" s="673"/>
      <c r="AB2121" s="672"/>
    </row>
    <row r="2122" spans="1:28" ht="13.9" customHeight="1" x14ac:dyDescent="0.2">
      <c r="A2122" s="265"/>
      <c r="B2122" s="405"/>
      <c r="C2122" s="448"/>
      <c r="D2122" s="266"/>
      <c r="E2122" s="266"/>
      <c r="F2122" s="182"/>
      <c r="G2122" s="24"/>
      <c r="H2122" s="241">
        <v>338</v>
      </c>
      <c r="I2122" s="22" t="s">
        <v>2832</v>
      </c>
      <c r="J2122" s="24">
        <v>400</v>
      </c>
      <c r="K2122" s="371">
        <v>2.1</v>
      </c>
      <c r="L2122" s="371">
        <v>1.9047619047619047</v>
      </c>
      <c r="M2122" s="371">
        <v>2.1</v>
      </c>
      <c r="N2122" s="21"/>
      <c r="O2122" s="25">
        <f t="shared" si="398"/>
        <v>2.0349206349206348</v>
      </c>
      <c r="P2122" s="26">
        <f t="shared" si="399"/>
        <v>3.5328483245149912E-3</v>
      </c>
      <c r="Q2122" s="26"/>
      <c r="R2122" s="28" t="s">
        <v>2837</v>
      </c>
      <c r="S2122" s="24">
        <v>400</v>
      </c>
      <c r="T2122" s="371">
        <v>16.19047619047619</v>
      </c>
      <c r="U2122" s="371">
        <v>18.900000000000002</v>
      </c>
      <c r="V2122" s="371">
        <v>16.8</v>
      </c>
      <c r="W2122" s="21"/>
      <c r="X2122" s="25">
        <f t="shared" si="400"/>
        <v>17.296825396825398</v>
      </c>
      <c r="Y2122" s="26">
        <f t="shared" si="401"/>
        <v>3.0029210758377424E-2</v>
      </c>
      <c r="Z2122" s="428"/>
      <c r="AA2122" s="673"/>
      <c r="AB2122" s="672"/>
    </row>
    <row r="2123" spans="1:28" ht="13.9" customHeight="1" x14ac:dyDescent="0.2">
      <c r="A2123" s="265"/>
      <c r="B2123" s="405"/>
      <c r="C2123" s="448"/>
      <c r="D2123" s="266"/>
      <c r="E2123" s="266"/>
      <c r="F2123" s="182"/>
      <c r="G2123" s="24"/>
      <c r="H2123" s="241">
        <v>338</v>
      </c>
      <c r="I2123" s="22" t="s">
        <v>4449</v>
      </c>
      <c r="J2123" s="24">
        <v>400</v>
      </c>
      <c r="K2123" s="371">
        <v>39.9</v>
      </c>
      <c r="L2123" s="371">
        <v>20.952380952380953</v>
      </c>
      <c r="M2123" s="371">
        <v>47.25</v>
      </c>
      <c r="N2123" s="21"/>
      <c r="O2123" s="25">
        <f t="shared" si="398"/>
        <v>36.034126984126985</v>
      </c>
      <c r="P2123" s="26">
        <f t="shared" si="399"/>
        <v>6.2559248236331577E-2</v>
      </c>
      <c r="Q2123" s="26"/>
      <c r="R2123" s="28"/>
      <c r="S2123" s="24"/>
      <c r="T2123" s="371"/>
      <c r="U2123" s="371"/>
      <c r="V2123" s="371"/>
      <c r="W2123" s="21"/>
      <c r="X2123" s="25"/>
      <c r="Y2123" s="26"/>
      <c r="Z2123" s="428"/>
      <c r="AA2123" s="673"/>
      <c r="AB2123" s="672"/>
    </row>
    <row r="2124" spans="1:28" ht="13.9" customHeight="1" x14ac:dyDescent="0.2">
      <c r="A2124" s="265"/>
      <c r="B2124" s="405"/>
      <c r="C2124" s="448"/>
      <c r="D2124" s="266"/>
      <c r="E2124" s="266"/>
      <c r="F2124" s="182"/>
      <c r="G2124" s="24"/>
      <c r="H2124" s="241">
        <v>338</v>
      </c>
      <c r="I2124" s="22" t="s">
        <v>2831</v>
      </c>
      <c r="J2124" s="24">
        <v>400</v>
      </c>
      <c r="K2124" s="371">
        <v>2.1</v>
      </c>
      <c r="L2124" s="371">
        <v>0</v>
      </c>
      <c r="M2124" s="371">
        <v>2.1</v>
      </c>
      <c r="N2124" s="21"/>
      <c r="O2124" s="25">
        <f t="shared" si="398"/>
        <v>1.4000000000000001</v>
      </c>
      <c r="P2124" s="26">
        <f t="shared" si="399"/>
        <v>2.430555555555556E-3</v>
      </c>
      <c r="Q2124" s="26"/>
      <c r="R2124" s="28"/>
      <c r="S2124" s="24"/>
      <c r="T2124" s="371"/>
      <c r="U2124" s="371"/>
      <c r="V2124" s="371"/>
      <c r="W2124" s="21"/>
      <c r="X2124" s="25"/>
      <c r="Y2124" s="26"/>
      <c r="Z2124" s="428"/>
      <c r="AA2124" s="673"/>
      <c r="AB2124" s="672"/>
    </row>
    <row r="2125" spans="1:28" ht="13.9" customHeight="1" thickBot="1" x14ac:dyDescent="0.25">
      <c r="A2125" s="267"/>
      <c r="B2125" s="406"/>
      <c r="C2125" s="449"/>
      <c r="D2125" s="268"/>
      <c r="E2125" s="269"/>
      <c r="F2125" s="184"/>
      <c r="G2125" s="70"/>
      <c r="H2125" s="242">
        <v>338</v>
      </c>
      <c r="I2125" s="76" t="s">
        <v>611</v>
      </c>
      <c r="J2125" s="70">
        <v>400</v>
      </c>
      <c r="K2125" s="559">
        <v>24.150000000000002</v>
      </c>
      <c r="L2125" s="559">
        <v>32.38095238095238</v>
      </c>
      <c r="M2125" s="559">
        <v>14.700000000000001</v>
      </c>
      <c r="N2125" s="72"/>
      <c r="O2125" s="73">
        <f t="shared" si="398"/>
        <v>23.743650793650797</v>
      </c>
      <c r="P2125" s="74">
        <f t="shared" si="399"/>
        <v>4.1221615961199304E-2</v>
      </c>
      <c r="Q2125" s="74"/>
      <c r="R2125" s="75"/>
      <c r="S2125" s="70"/>
      <c r="T2125" s="559"/>
      <c r="U2125" s="559"/>
      <c r="V2125" s="559"/>
      <c r="W2125" s="72"/>
      <c r="X2125" s="73"/>
      <c r="Y2125" s="74"/>
      <c r="Z2125" s="646"/>
      <c r="AA2125" s="676"/>
      <c r="AB2125" s="674"/>
    </row>
    <row r="2126" spans="1:28" s="7" customFormat="1" ht="14.45" customHeight="1" thickBot="1" x14ac:dyDescent="0.25">
      <c r="A2126" s="273">
        <v>43039</v>
      </c>
      <c r="B2126" s="403">
        <v>0.54861111111111105</v>
      </c>
      <c r="C2126" s="462">
        <v>-1</v>
      </c>
      <c r="D2126" s="282">
        <f>(MAX(K2126:M2126))/J2126/1.44</f>
        <v>0.70874999999999999</v>
      </c>
      <c r="E2126" s="283"/>
      <c r="F2126" s="189" t="s">
        <v>569</v>
      </c>
      <c r="G2126" s="102" t="s">
        <v>3126</v>
      </c>
      <c r="H2126" s="242">
        <v>339</v>
      </c>
      <c r="I2126" s="76" t="s">
        <v>685</v>
      </c>
      <c r="J2126" s="70">
        <v>250</v>
      </c>
      <c r="K2126" s="559">
        <v>255.15</v>
      </c>
      <c r="L2126" s="559">
        <v>176.19047619047618</v>
      </c>
      <c r="M2126" s="559">
        <v>218.4</v>
      </c>
      <c r="N2126" s="72" t="s">
        <v>4153</v>
      </c>
      <c r="O2126" s="73">
        <f t="shared" si="398"/>
        <v>216.58015873015873</v>
      </c>
      <c r="P2126" s="74">
        <f t="shared" si="399"/>
        <v>0.6016115520282187</v>
      </c>
      <c r="Q2126" s="80" t="s">
        <v>495</v>
      </c>
      <c r="R2126" s="75"/>
      <c r="S2126" s="78"/>
      <c r="T2126" s="559"/>
      <c r="U2126" s="559"/>
      <c r="V2126" s="559"/>
      <c r="W2126" s="72"/>
      <c r="X2126" s="73"/>
      <c r="Y2126" s="74"/>
      <c r="Z2126" s="646"/>
      <c r="AA2126" s="672">
        <f>P2126+Y2126</f>
        <v>0.6016115520282187</v>
      </c>
      <c r="AB2126" s="672">
        <f t="shared" ref="AB2126:AB2182" si="402">IF(AA2126 &gt;1,0,(((J2126+S2126)*0.95)-((J2126+S2126)*0.95)*AA2126)*0.7)</f>
        <v>66.232079475308637</v>
      </c>
    </row>
    <row r="2127" spans="1:28" s="7" customFormat="1" ht="14.45" customHeight="1" thickBot="1" x14ac:dyDescent="0.25">
      <c r="A2127" s="288">
        <v>43039</v>
      </c>
      <c r="B2127" s="404">
        <v>0.50694444444444442</v>
      </c>
      <c r="C2127" s="462">
        <v>-1</v>
      </c>
      <c r="D2127" s="282">
        <f>(MAX(K2127:M2127))/J2127/1.44</f>
        <v>0.30625000000000002</v>
      </c>
      <c r="E2127" s="283"/>
      <c r="F2127" s="189" t="s">
        <v>569</v>
      </c>
      <c r="G2127" s="102" t="s">
        <v>3126</v>
      </c>
      <c r="H2127" s="242">
        <v>340</v>
      </c>
      <c r="I2127" s="76" t="s">
        <v>685</v>
      </c>
      <c r="J2127" s="70">
        <v>400</v>
      </c>
      <c r="K2127" s="559">
        <v>168</v>
      </c>
      <c r="L2127" s="559">
        <v>170.47619047619048</v>
      </c>
      <c r="M2127" s="559">
        <v>176.4</v>
      </c>
      <c r="N2127" s="72" t="s">
        <v>4220</v>
      </c>
      <c r="O2127" s="73">
        <f t="shared" si="398"/>
        <v>171.62539682539682</v>
      </c>
      <c r="P2127" s="74">
        <f t="shared" si="399"/>
        <v>0.29796075837742503</v>
      </c>
      <c r="Q2127" s="103" t="s">
        <v>495</v>
      </c>
      <c r="R2127" s="75"/>
      <c r="S2127" s="78"/>
      <c r="T2127" s="559"/>
      <c r="U2127" s="559"/>
      <c r="V2127" s="559"/>
      <c r="W2127" s="72"/>
      <c r="X2127" s="73"/>
      <c r="Y2127" s="74"/>
      <c r="Z2127" s="646"/>
      <c r="AA2127" s="675">
        <f>P2127+Y2127</f>
        <v>0.29796075837742503</v>
      </c>
      <c r="AB2127" s="675">
        <f t="shared" si="402"/>
        <v>186.74243827160493</v>
      </c>
    </row>
    <row r="2128" spans="1:28" s="7" customFormat="1" ht="14.45" customHeight="1" x14ac:dyDescent="0.2">
      <c r="A2128" s="270">
        <v>43046</v>
      </c>
      <c r="B2128" s="407">
        <v>0.81944444444444453</v>
      </c>
      <c r="C2128" s="450">
        <v>0</v>
      </c>
      <c r="D2128" s="263">
        <f>(MAX(K2128:M2128))/J2128/1.44</f>
        <v>0.62434895833333337</v>
      </c>
      <c r="E2128" s="264"/>
      <c r="F2128" s="181" t="s">
        <v>569</v>
      </c>
      <c r="G2128" s="69" t="s">
        <v>3126</v>
      </c>
      <c r="H2128" s="240">
        <v>341</v>
      </c>
      <c r="I2128" s="35" t="s">
        <v>685</v>
      </c>
      <c r="J2128" s="34">
        <v>160</v>
      </c>
      <c r="K2128" s="367">
        <v>91.350000000000009</v>
      </c>
      <c r="L2128" s="367">
        <v>132.38095238095238</v>
      </c>
      <c r="M2128" s="367">
        <v>143.85</v>
      </c>
      <c r="N2128" s="36" t="s">
        <v>3924</v>
      </c>
      <c r="O2128" s="37">
        <f t="shared" si="398"/>
        <v>122.52698412698412</v>
      </c>
      <c r="P2128" s="38">
        <f t="shared" si="399"/>
        <v>0.53180114638447962</v>
      </c>
      <c r="Q2128" s="77"/>
      <c r="R2128" s="40"/>
      <c r="S2128" s="81"/>
      <c r="T2128" s="367"/>
      <c r="U2128" s="367"/>
      <c r="V2128" s="367"/>
      <c r="W2128" s="36"/>
      <c r="X2128" s="37"/>
      <c r="Y2128" s="38"/>
      <c r="Z2128" s="645"/>
      <c r="AA2128" s="672">
        <f>P2128+Y2128</f>
        <v>0.53180114638447962</v>
      </c>
      <c r="AB2128" s="672">
        <f t="shared" si="402"/>
        <v>49.816358024691368</v>
      </c>
    </row>
    <row r="2129" spans="1:28" ht="13.15" customHeight="1" x14ac:dyDescent="0.2">
      <c r="A2129" s="265"/>
      <c r="B2129" s="405"/>
      <c r="C2129" s="448"/>
      <c r="D2129" s="266"/>
      <c r="E2129" s="266"/>
      <c r="F2129" s="182"/>
      <c r="G2129" s="24"/>
      <c r="H2129" s="241">
        <v>341</v>
      </c>
      <c r="I2129" s="22" t="s">
        <v>1931</v>
      </c>
      <c r="J2129" s="24">
        <v>160</v>
      </c>
      <c r="K2129" s="371">
        <v>6.3000000000000007</v>
      </c>
      <c r="L2129" s="371">
        <v>5.7142857142857144</v>
      </c>
      <c r="M2129" s="371">
        <v>0</v>
      </c>
      <c r="N2129" s="21"/>
      <c r="O2129" s="25">
        <f t="shared" si="398"/>
        <v>4.0047619047619056</v>
      </c>
      <c r="P2129" s="26">
        <f t="shared" si="399"/>
        <v>1.7381779100529102E-2</v>
      </c>
      <c r="Q2129" s="26"/>
      <c r="R2129" s="28"/>
      <c r="S2129" s="30"/>
      <c r="T2129" s="371"/>
      <c r="U2129" s="371"/>
      <c r="V2129" s="371"/>
      <c r="W2129" s="21"/>
      <c r="X2129" s="25"/>
      <c r="Y2129" s="26"/>
      <c r="Z2129" s="428"/>
      <c r="AA2129" s="673"/>
      <c r="AB2129" s="672"/>
    </row>
    <row r="2130" spans="1:28" ht="13.15" customHeight="1" x14ac:dyDescent="0.2">
      <c r="A2130" s="265"/>
      <c r="B2130" s="405"/>
      <c r="C2130" s="448"/>
      <c r="D2130" s="266"/>
      <c r="E2130" s="266"/>
      <c r="F2130" s="182"/>
      <c r="G2130" s="24"/>
      <c r="H2130" s="241">
        <v>341</v>
      </c>
      <c r="I2130" s="22" t="s">
        <v>1533</v>
      </c>
      <c r="J2130" s="24">
        <v>160</v>
      </c>
      <c r="K2130" s="371">
        <v>0</v>
      </c>
      <c r="L2130" s="371">
        <v>0</v>
      </c>
      <c r="M2130" s="371">
        <v>11.55</v>
      </c>
      <c r="N2130" s="21"/>
      <c r="O2130" s="25">
        <f t="shared" si="398"/>
        <v>3.85</v>
      </c>
      <c r="P2130" s="26">
        <f t="shared" si="399"/>
        <v>1.6710069444444444E-2</v>
      </c>
      <c r="Q2130" s="26"/>
      <c r="R2130" s="28"/>
      <c r="S2130" s="30"/>
      <c r="T2130" s="371"/>
      <c r="U2130" s="371"/>
      <c r="V2130" s="371"/>
      <c r="W2130" s="21"/>
      <c r="X2130" s="25"/>
      <c r="Y2130" s="26"/>
      <c r="Z2130" s="428"/>
      <c r="AA2130" s="673"/>
      <c r="AB2130" s="672"/>
    </row>
    <row r="2131" spans="1:28" ht="13.15" customHeight="1" x14ac:dyDescent="0.2">
      <c r="A2131" s="265"/>
      <c r="B2131" s="405"/>
      <c r="C2131" s="448"/>
      <c r="D2131" s="266"/>
      <c r="E2131" s="266"/>
      <c r="F2131" s="182"/>
      <c r="G2131" s="24"/>
      <c r="H2131" s="241">
        <v>341</v>
      </c>
      <c r="I2131" s="22" t="s">
        <v>3132</v>
      </c>
      <c r="J2131" s="24">
        <v>160</v>
      </c>
      <c r="K2131" s="371">
        <v>43.050000000000004</v>
      </c>
      <c r="L2131" s="371">
        <v>40</v>
      </c>
      <c r="M2131" s="371">
        <v>59.85</v>
      </c>
      <c r="N2131" s="21"/>
      <c r="O2131" s="25">
        <f>(K2131+L2131+M2131)/3</f>
        <v>47.633333333333333</v>
      </c>
      <c r="P2131" s="26">
        <f t="shared" si="399"/>
        <v>0.20674189814814817</v>
      </c>
      <c r="Q2131" s="26"/>
      <c r="R2131" s="28"/>
      <c r="S2131" s="30"/>
      <c r="T2131" s="371"/>
      <c r="U2131" s="371"/>
      <c r="V2131" s="371"/>
      <c r="W2131" s="21"/>
      <c r="X2131" s="25"/>
      <c r="Y2131" s="26"/>
      <c r="Z2131" s="428"/>
      <c r="AA2131" s="673"/>
      <c r="AB2131" s="672"/>
    </row>
    <row r="2132" spans="1:28" ht="13.9" customHeight="1" thickBot="1" x14ac:dyDescent="0.25">
      <c r="A2132" s="267"/>
      <c r="B2132" s="406"/>
      <c r="C2132" s="449"/>
      <c r="D2132" s="268"/>
      <c r="E2132" s="269"/>
      <c r="F2132" s="184"/>
      <c r="G2132" s="70"/>
      <c r="H2132" s="242">
        <v>341</v>
      </c>
      <c r="I2132" s="76" t="s">
        <v>3131</v>
      </c>
      <c r="J2132" s="70">
        <v>160</v>
      </c>
      <c r="K2132" s="559">
        <v>32.550000000000004</v>
      </c>
      <c r="L2132" s="559">
        <v>77.142857142857139</v>
      </c>
      <c r="M2132" s="559">
        <v>57.75</v>
      </c>
      <c r="N2132" s="72"/>
      <c r="O2132" s="73">
        <f>(K2132+L2132+M2132)/3</f>
        <v>55.814285714285717</v>
      </c>
      <c r="P2132" s="74">
        <f t="shared" si="399"/>
        <v>0.24224950396825398</v>
      </c>
      <c r="Q2132" s="74"/>
      <c r="R2132" s="75"/>
      <c r="S2132" s="78"/>
      <c r="T2132" s="559"/>
      <c r="U2132" s="559"/>
      <c r="V2132" s="559"/>
      <c r="W2132" s="72"/>
      <c r="X2132" s="73"/>
      <c r="Y2132" s="74"/>
      <c r="Z2132" s="646"/>
      <c r="AA2132" s="673"/>
      <c r="AB2132" s="672"/>
    </row>
    <row r="2133" spans="1:28" s="7" customFormat="1" ht="14.45" customHeight="1" x14ac:dyDescent="0.2">
      <c r="A2133" s="270">
        <v>43049</v>
      </c>
      <c r="B2133" s="407">
        <v>0.47916666666666669</v>
      </c>
      <c r="C2133" s="450">
        <v>-5</v>
      </c>
      <c r="D2133" s="263">
        <f>(MAX(K2133:M2133))/J2133/1.44</f>
        <v>0.65625</v>
      </c>
      <c r="E2133" s="264"/>
      <c r="F2133" s="181" t="s">
        <v>569</v>
      </c>
      <c r="G2133" s="69" t="s">
        <v>3126</v>
      </c>
      <c r="H2133" s="240">
        <v>342</v>
      </c>
      <c r="I2133" s="35" t="s">
        <v>685</v>
      </c>
      <c r="J2133" s="34">
        <v>100</v>
      </c>
      <c r="K2133" s="367">
        <v>64.05</v>
      </c>
      <c r="L2133" s="367">
        <v>52.38095238095238</v>
      </c>
      <c r="M2133" s="367">
        <v>94.5</v>
      </c>
      <c r="N2133" s="36" t="s">
        <v>3844</v>
      </c>
      <c r="O2133" s="37">
        <f t="shared" si="398"/>
        <v>70.310317460317449</v>
      </c>
      <c r="P2133" s="38">
        <f t="shared" si="399"/>
        <v>0.48826609347442673</v>
      </c>
      <c r="Q2133" s="77"/>
      <c r="R2133" s="40"/>
      <c r="S2133" s="81"/>
      <c r="T2133" s="367"/>
      <c r="U2133" s="367"/>
      <c r="V2133" s="367"/>
      <c r="W2133" s="36"/>
      <c r="X2133" s="37"/>
      <c r="Y2133" s="38"/>
      <c r="Z2133" s="645"/>
      <c r="AA2133" s="671">
        <f>P2133+Y2133</f>
        <v>0.48826609347442673</v>
      </c>
      <c r="AB2133" s="671">
        <f t="shared" si="402"/>
        <v>34.030304783950619</v>
      </c>
    </row>
    <row r="2134" spans="1:28" ht="13.9" customHeight="1" x14ac:dyDescent="0.2">
      <c r="A2134" s="265"/>
      <c r="B2134" s="405"/>
      <c r="C2134" s="448"/>
      <c r="D2134" s="266"/>
      <c r="E2134" s="266"/>
      <c r="F2134" s="182"/>
      <c r="G2134" s="24"/>
      <c r="H2134" s="241">
        <v>342</v>
      </c>
      <c r="I2134" s="23" t="s">
        <v>1773</v>
      </c>
      <c r="J2134" s="24">
        <v>100</v>
      </c>
      <c r="K2134" s="371">
        <v>12.600000000000001</v>
      </c>
      <c r="L2134" s="371">
        <v>11.428571428571429</v>
      </c>
      <c r="M2134" s="371">
        <v>16.8</v>
      </c>
      <c r="N2134" s="21"/>
      <c r="O2134" s="25">
        <f t="shared" si="398"/>
        <v>13.609523809523813</v>
      </c>
      <c r="P2134" s="26">
        <f t="shared" si="399"/>
        <v>9.4510582010582045E-2</v>
      </c>
      <c r="Q2134" s="26"/>
      <c r="R2134" s="28"/>
      <c r="S2134" s="30"/>
      <c r="T2134" s="371"/>
      <c r="U2134" s="371"/>
      <c r="V2134" s="371"/>
      <c r="W2134" s="21"/>
      <c r="X2134" s="25"/>
      <c r="Y2134" s="26"/>
      <c r="Z2134" s="428"/>
      <c r="AA2134" s="673"/>
      <c r="AB2134" s="672"/>
    </row>
    <row r="2135" spans="1:28" ht="13.9" customHeight="1" x14ac:dyDescent="0.2">
      <c r="A2135" s="265"/>
      <c r="B2135" s="405"/>
      <c r="C2135" s="448"/>
      <c r="D2135" s="266"/>
      <c r="E2135" s="266"/>
      <c r="F2135" s="182"/>
      <c r="G2135" s="24"/>
      <c r="H2135" s="241">
        <v>342</v>
      </c>
      <c r="I2135" s="22" t="s">
        <v>151</v>
      </c>
      <c r="J2135" s="24">
        <v>100</v>
      </c>
      <c r="K2135" s="371">
        <v>19.95</v>
      </c>
      <c r="L2135" s="371">
        <v>21.904761904761905</v>
      </c>
      <c r="M2135" s="371">
        <v>29.400000000000002</v>
      </c>
      <c r="N2135" s="21"/>
      <c r="O2135" s="25">
        <f t="shared" si="398"/>
        <v>23.751587301587303</v>
      </c>
      <c r="P2135" s="26">
        <f t="shared" si="399"/>
        <v>0.16494157848324517</v>
      </c>
      <c r="Q2135" s="26"/>
      <c r="R2135" s="28"/>
      <c r="S2135" s="30"/>
      <c r="T2135" s="371"/>
      <c r="U2135" s="371"/>
      <c r="V2135" s="371"/>
      <c r="W2135" s="21"/>
      <c r="X2135" s="25"/>
      <c r="Y2135" s="26"/>
      <c r="Z2135" s="428"/>
      <c r="AA2135" s="673"/>
      <c r="AB2135" s="672"/>
    </row>
    <row r="2136" spans="1:28" ht="13.9" customHeight="1" x14ac:dyDescent="0.2">
      <c r="A2136" s="265"/>
      <c r="B2136" s="405"/>
      <c r="C2136" s="448"/>
      <c r="D2136" s="266"/>
      <c r="E2136" s="266"/>
      <c r="F2136" s="182"/>
      <c r="G2136" s="24"/>
      <c r="H2136" s="241">
        <v>342</v>
      </c>
      <c r="I2136" s="22" t="s">
        <v>152</v>
      </c>
      <c r="J2136" s="24">
        <v>100</v>
      </c>
      <c r="K2136" s="371">
        <v>14.700000000000001</v>
      </c>
      <c r="L2136" s="371">
        <v>6.6666666666666661</v>
      </c>
      <c r="M2136" s="371">
        <v>7.3500000000000005</v>
      </c>
      <c r="N2136" s="21"/>
      <c r="O2136" s="25">
        <f t="shared" si="398"/>
        <v>9.5722222222222229</v>
      </c>
      <c r="P2136" s="26">
        <f t="shared" si="399"/>
        <v>6.6473765432098764E-2</v>
      </c>
      <c r="Q2136" s="26"/>
      <c r="R2136" s="28"/>
      <c r="S2136" s="30"/>
      <c r="T2136" s="371"/>
      <c r="U2136" s="371"/>
      <c r="V2136" s="371"/>
      <c r="W2136" s="21"/>
      <c r="X2136" s="25"/>
      <c r="Y2136" s="26"/>
      <c r="Z2136" s="428"/>
      <c r="AA2136" s="673"/>
      <c r="AB2136" s="672"/>
    </row>
    <row r="2137" spans="1:28" ht="13.9" customHeight="1" thickBot="1" x14ac:dyDescent="0.25">
      <c r="A2137" s="267"/>
      <c r="B2137" s="406"/>
      <c r="C2137" s="449"/>
      <c r="D2137" s="268"/>
      <c r="E2137" s="269"/>
      <c r="F2137" s="184"/>
      <c r="G2137" s="70"/>
      <c r="H2137" s="242">
        <v>342</v>
      </c>
      <c r="I2137" s="76" t="s">
        <v>629</v>
      </c>
      <c r="J2137" s="70">
        <v>100</v>
      </c>
      <c r="K2137" s="559">
        <v>0</v>
      </c>
      <c r="L2137" s="559">
        <v>0</v>
      </c>
      <c r="M2137" s="559">
        <v>0</v>
      </c>
      <c r="N2137" s="72"/>
      <c r="O2137" s="73">
        <f>(K2137+L2137+M2137)/3</f>
        <v>0</v>
      </c>
      <c r="P2137" s="74">
        <f>O2137/J2137/1.44</f>
        <v>0</v>
      </c>
      <c r="Q2137" s="74"/>
      <c r="R2137" s="75"/>
      <c r="S2137" s="78"/>
      <c r="T2137" s="559"/>
      <c r="U2137" s="559"/>
      <c r="V2137" s="559"/>
      <c r="W2137" s="72"/>
      <c r="X2137" s="73"/>
      <c r="Y2137" s="74"/>
      <c r="Z2137" s="646"/>
      <c r="AA2137" s="676"/>
      <c r="AB2137" s="674"/>
    </row>
    <row r="2138" spans="1:28" ht="14.45" customHeight="1" x14ac:dyDescent="0.2">
      <c r="A2138" s="260">
        <v>43058</v>
      </c>
      <c r="B2138" s="403">
        <v>0.51388888888888895</v>
      </c>
      <c r="C2138" s="464">
        <v>0</v>
      </c>
      <c r="D2138" s="291">
        <f>(MAX(K2138:M2138))/J2138/1.44</f>
        <v>2.9166666666666671E-2</v>
      </c>
      <c r="E2138" s="272"/>
      <c r="F2138" s="198" t="s">
        <v>1909</v>
      </c>
      <c r="G2138" s="163" t="s">
        <v>3126</v>
      </c>
      <c r="H2138" s="246">
        <v>344</v>
      </c>
      <c r="I2138" s="162" t="s">
        <v>685</v>
      </c>
      <c r="J2138" s="163">
        <v>400</v>
      </c>
      <c r="K2138" s="619">
        <v>16.8</v>
      </c>
      <c r="L2138" s="619">
        <v>5.7142857142857144</v>
      </c>
      <c r="M2138" s="619">
        <v>15.75</v>
      </c>
      <c r="N2138" s="164" t="s">
        <v>4076</v>
      </c>
      <c r="O2138" s="117">
        <f>(K2138+L2138+M2138)/3</f>
        <v>12.754761904761907</v>
      </c>
      <c r="P2138" s="118">
        <f>O2138/J2138/1.44</f>
        <v>2.2143683862433868E-2</v>
      </c>
      <c r="Q2138" s="165" t="s">
        <v>983</v>
      </c>
      <c r="R2138" s="166"/>
      <c r="S2138" s="174"/>
      <c r="T2138" s="619"/>
      <c r="U2138" s="619"/>
      <c r="V2138" s="619"/>
      <c r="W2138" s="164"/>
      <c r="X2138" s="167"/>
      <c r="Y2138" s="168"/>
      <c r="Z2138" s="639"/>
      <c r="AA2138" s="672">
        <f>P2138+Y2138</f>
        <v>2.2143683862433868E-2</v>
      </c>
      <c r="AB2138" s="672">
        <f t="shared" si="402"/>
        <v>260.10978009259259</v>
      </c>
    </row>
    <row r="2139" spans="1:28" ht="13.9" customHeight="1" x14ac:dyDescent="0.2">
      <c r="A2139" s="321"/>
      <c r="B2139" s="403"/>
      <c r="C2139" s="465"/>
      <c r="D2139" s="330"/>
      <c r="E2139" s="332"/>
      <c r="F2139" s="212"/>
      <c r="G2139" s="24"/>
      <c r="H2139" s="241">
        <v>344</v>
      </c>
      <c r="I2139" s="22" t="s">
        <v>1857</v>
      </c>
      <c r="J2139" s="24">
        <v>400</v>
      </c>
      <c r="K2139" s="371">
        <v>0</v>
      </c>
      <c r="L2139" s="371">
        <v>0</v>
      </c>
      <c r="M2139" s="371">
        <v>0</v>
      </c>
      <c r="N2139" s="21"/>
      <c r="O2139" s="25">
        <f>(K2139+L2139+M2139)/3</f>
        <v>0</v>
      </c>
      <c r="P2139" s="26">
        <f>O2139/J2139/1.44</f>
        <v>0</v>
      </c>
      <c r="Q2139" s="68"/>
      <c r="R2139" s="28"/>
      <c r="S2139" s="30"/>
      <c r="T2139" s="371"/>
      <c r="U2139" s="371"/>
      <c r="V2139" s="371"/>
      <c r="W2139" s="21"/>
      <c r="X2139" s="25"/>
      <c r="Y2139" s="26"/>
      <c r="Z2139" s="428"/>
      <c r="AA2139" s="672"/>
      <c r="AB2139" s="672"/>
    </row>
    <row r="2140" spans="1:28" ht="14.45" customHeight="1" thickBot="1" x14ac:dyDescent="0.25">
      <c r="A2140" s="322"/>
      <c r="B2140" s="408"/>
      <c r="C2140" s="466"/>
      <c r="D2140" s="392"/>
      <c r="E2140" s="283"/>
      <c r="F2140" s="213"/>
      <c r="G2140" s="70"/>
      <c r="H2140" s="242">
        <v>344</v>
      </c>
      <c r="I2140" s="76" t="s">
        <v>1858</v>
      </c>
      <c r="J2140" s="70">
        <v>400</v>
      </c>
      <c r="K2140" s="559">
        <v>0</v>
      </c>
      <c r="L2140" s="559">
        <v>0</v>
      </c>
      <c r="M2140" s="559">
        <v>0</v>
      </c>
      <c r="N2140" s="72"/>
      <c r="O2140" s="73">
        <f>(K2140+L2140+M2140)/3</f>
        <v>0</v>
      </c>
      <c r="P2140" s="87">
        <f>O2140/J2140/1.44</f>
        <v>0</v>
      </c>
      <c r="Q2140" s="103"/>
      <c r="R2140" s="75"/>
      <c r="S2140" s="78"/>
      <c r="T2140" s="559"/>
      <c r="U2140" s="559"/>
      <c r="V2140" s="559"/>
      <c r="W2140" s="72"/>
      <c r="X2140" s="73"/>
      <c r="Y2140" s="74"/>
      <c r="Z2140" s="646"/>
      <c r="AA2140" s="672"/>
      <c r="AB2140" s="672"/>
    </row>
    <row r="2141" spans="1:28" s="7" customFormat="1" ht="14.45" customHeight="1" x14ac:dyDescent="0.2">
      <c r="A2141" s="270">
        <v>43050</v>
      </c>
      <c r="B2141" s="407">
        <v>0.80902777777777779</v>
      </c>
      <c r="C2141" s="450">
        <v>-1</v>
      </c>
      <c r="D2141" s="263">
        <f>(MAX(K2141:M2141))/J2141/1.44</f>
        <v>0.44625000000000004</v>
      </c>
      <c r="E2141" s="264">
        <f>(MAX(T2141:V2141))/S2141/1.44</f>
        <v>0</v>
      </c>
      <c r="F2141" s="181" t="s">
        <v>1909</v>
      </c>
      <c r="G2141" s="69" t="s">
        <v>3126</v>
      </c>
      <c r="H2141" s="240">
        <v>354</v>
      </c>
      <c r="I2141" s="35" t="s">
        <v>685</v>
      </c>
      <c r="J2141" s="34">
        <v>250</v>
      </c>
      <c r="K2141" s="367">
        <v>160.65</v>
      </c>
      <c r="L2141" s="367">
        <v>140</v>
      </c>
      <c r="M2141" s="367">
        <v>126</v>
      </c>
      <c r="N2141" s="36" t="s">
        <v>3860</v>
      </c>
      <c r="O2141" s="37">
        <f t="shared" si="398"/>
        <v>142.21666666666667</v>
      </c>
      <c r="P2141" s="38">
        <f>O2141/J2141/1.44</f>
        <v>0.39504629629629628</v>
      </c>
      <c r="Q2141" s="77" t="s">
        <v>657</v>
      </c>
      <c r="R2141" s="40" t="s">
        <v>3813</v>
      </c>
      <c r="S2141" s="34">
        <v>160</v>
      </c>
      <c r="T2141" s="367">
        <v>0</v>
      </c>
      <c r="U2141" s="367">
        <v>0</v>
      </c>
      <c r="V2141" s="367">
        <v>0</v>
      </c>
      <c r="W2141" s="36"/>
      <c r="X2141" s="37">
        <f>(T2141+U2141+V2141)/3</f>
        <v>0</v>
      </c>
      <c r="Y2141" s="38">
        <f>X2141/S2141/1.44</f>
        <v>0</v>
      </c>
      <c r="Z2141" s="645" t="s">
        <v>657</v>
      </c>
      <c r="AA2141" s="671">
        <f>P2141+Y2141</f>
        <v>0.39504629629629628</v>
      </c>
      <c r="AB2141" s="671">
        <f t="shared" si="402"/>
        <v>164.9406273148148</v>
      </c>
    </row>
    <row r="2142" spans="1:28" ht="13.15" customHeight="1" x14ac:dyDescent="0.2">
      <c r="A2142" s="265"/>
      <c r="B2142" s="405"/>
      <c r="C2142" s="448"/>
      <c r="D2142" s="266"/>
      <c r="E2142" s="266"/>
      <c r="F2142" s="182"/>
      <c r="G2142" s="24"/>
      <c r="H2142" s="241">
        <v>354</v>
      </c>
      <c r="I2142" s="22" t="s">
        <v>2252</v>
      </c>
      <c r="J2142" s="24">
        <v>250</v>
      </c>
      <c r="K2142" s="371">
        <v>16.8</v>
      </c>
      <c r="L2142" s="371">
        <v>23.80952380952381</v>
      </c>
      <c r="M2142" s="371">
        <v>13.65</v>
      </c>
      <c r="N2142" s="21"/>
      <c r="O2142" s="25">
        <f t="shared" si="398"/>
        <v>18.086507936507935</v>
      </c>
      <c r="P2142" s="26">
        <f t="shared" si="399"/>
        <v>5.0240299823633157E-2</v>
      </c>
      <c r="Q2142" s="26"/>
      <c r="R2142" s="28" t="s">
        <v>1019</v>
      </c>
      <c r="S2142" s="24">
        <v>160</v>
      </c>
      <c r="T2142" s="371">
        <v>0</v>
      </c>
      <c r="U2142" s="371">
        <v>0</v>
      </c>
      <c r="V2142" s="371">
        <v>0</v>
      </c>
      <c r="W2142" s="21"/>
      <c r="X2142" s="25">
        <f>(T2142+U2142+V2142)/3</f>
        <v>0</v>
      </c>
      <c r="Y2142" s="26">
        <f>X2142/S2142/1.44</f>
        <v>0</v>
      </c>
      <c r="Z2142" s="428"/>
      <c r="AA2142" s="673"/>
      <c r="AB2142" s="672"/>
    </row>
    <row r="2143" spans="1:28" ht="13.15" customHeight="1" x14ac:dyDescent="0.2">
      <c r="A2143" s="265"/>
      <c r="B2143" s="405"/>
      <c r="C2143" s="448"/>
      <c r="D2143" s="266"/>
      <c r="E2143" s="266"/>
      <c r="F2143" s="182"/>
      <c r="G2143" s="24"/>
      <c r="H2143" s="241">
        <v>354</v>
      </c>
      <c r="I2143" s="23" t="s">
        <v>3287</v>
      </c>
      <c r="J2143" s="24">
        <v>250</v>
      </c>
      <c r="K2143" s="371">
        <v>84</v>
      </c>
      <c r="L2143" s="371">
        <v>69.523809523809518</v>
      </c>
      <c r="M2143" s="371">
        <v>59.85</v>
      </c>
      <c r="N2143" s="21"/>
      <c r="O2143" s="25">
        <f t="shared" si="398"/>
        <v>71.124603174603166</v>
      </c>
      <c r="P2143" s="26">
        <f t="shared" si="399"/>
        <v>0.19756834215167546</v>
      </c>
      <c r="Q2143" s="26"/>
      <c r="R2143" s="28"/>
      <c r="S2143" s="24"/>
      <c r="T2143" s="371"/>
      <c r="U2143" s="371"/>
      <c r="V2143" s="371"/>
      <c r="W2143" s="21"/>
      <c r="X2143" s="25"/>
      <c r="Y2143" s="26"/>
      <c r="Z2143" s="428"/>
      <c r="AA2143" s="673"/>
      <c r="AB2143" s="672"/>
    </row>
    <row r="2144" spans="1:28" ht="13.15" customHeight="1" x14ac:dyDescent="0.2">
      <c r="A2144" s="265"/>
      <c r="B2144" s="405"/>
      <c r="C2144" s="448"/>
      <c r="D2144" s="266"/>
      <c r="E2144" s="266"/>
      <c r="F2144" s="182"/>
      <c r="G2144" s="24"/>
      <c r="H2144" s="241">
        <v>354</v>
      </c>
      <c r="I2144" s="23" t="s">
        <v>2253</v>
      </c>
      <c r="J2144" s="24">
        <v>250</v>
      </c>
      <c r="K2144" s="371">
        <v>70.350000000000009</v>
      </c>
      <c r="L2144" s="371">
        <v>61.904761904761905</v>
      </c>
      <c r="M2144" s="371">
        <v>61.95</v>
      </c>
      <c r="N2144" s="21"/>
      <c r="O2144" s="25">
        <f t="shared" si="398"/>
        <v>64.734920634920641</v>
      </c>
      <c r="P2144" s="26">
        <f t="shared" si="399"/>
        <v>0.17981922398589067</v>
      </c>
      <c r="Q2144" s="26"/>
      <c r="R2144" s="28"/>
      <c r="S2144" s="24"/>
      <c r="T2144" s="371"/>
      <c r="U2144" s="371"/>
      <c r="V2144" s="371"/>
      <c r="W2144" s="21"/>
      <c r="X2144" s="25"/>
      <c r="Y2144" s="26"/>
      <c r="Z2144" s="428"/>
      <c r="AA2144" s="673"/>
      <c r="AB2144" s="672"/>
    </row>
    <row r="2145" spans="1:28" ht="13.9" customHeight="1" thickBot="1" x14ac:dyDescent="0.25">
      <c r="A2145" s="267"/>
      <c r="B2145" s="406"/>
      <c r="C2145" s="449"/>
      <c r="D2145" s="268"/>
      <c r="E2145" s="269"/>
      <c r="F2145" s="184"/>
      <c r="G2145" s="70"/>
      <c r="H2145" s="242">
        <v>354</v>
      </c>
      <c r="I2145" s="76" t="s">
        <v>621</v>
      </c>
      <c r="J2145" s="70">
        <v>250</v>
      </c>
      <c r="K2145" s="559">
        <v>0</v>
      </c>
      <c r="L2145" s="559">
        <v>0</v>
      </c>
      <c r="M2145" s="559">
        <v>0</v>
      </c>
      <c r="N2145" s="72"/>
      <c r="O2145" s="73"/>
      <c r="P2145" s="74"/>
      <c r="Q2145" s="74"/>
      <c r="R2145" s="75"/>
      <c r="S2145" s="70"/>
      <c r="T2145" s="559"/>
      <c r="U2145" s="559"/>
      <c r="V2145" s="559"/>
      <c r="W2145" s="72"/>
      <c r="X2145" s="73"/>
      <c r="Y2145" s="74"/>
      <c r="Z2145" s="646"/>
      <c r="AA2145" s="676"/>
      <c r="AB2145" s="674"/>
    </row>
    <row r="2146" spans="1:28" ht="14.45" customHeight="1" x14ac:dyDescent="0.2">
      <c r="A2146" s="270">
        <v>43052</v>
      </c>
      <c r="B2146" s="407">
        <v>0.79861111111111116</v>
      </c>
      <c r="C2146" s="450">
        <v>-2</v>
      </c>
      <c r="D2146" s="263">
        <f>(MAX(K2146:M2146))/J2146/1.44</f>
        <v>0.86916666666666675</v>
      </c>
      <c r="E2146" s="264"/>
      <c r="F2146" s="181" t="s">
        <v>1340</v>
      </c>
      <c r="G2146" s="35" t="s">
        <v>3126</v>
      </c>
      <c r="H2146" s="240">
        <v>355</v>
      </c>
      <c r="I2146" s="35" t="s">
        <v>685</v>
      </c>
      <c r="J2146" s="34">
        <v>250</v>
      </c>
      <c r="K2146" s="367">
        <v>281.40000000000003</v>
      </c>
      <c r="L2146" s="367">
        <v>195.23809523809524</v>
      </c>
      <c r="M2146" s="367">
        <v>312.90000000000003</v>
      </c>
      <c r="N2146" s="36" t="s">
        <v>4005</v>
      </c>
      <c r="O2146" s="37">
        <f t="shared" ref="O2146:O2152" si="403">(K2146+L2146+M2146)/3</f>
        <v>263.17936507936514</v>
      </c>
      <c r="P2146" s="38">
        <f t="shared" ref="P2146:P2152" si="404">O2146/J2146/1.44</f>
        <v>0.73105379188712538</v>
      </c>
      <c r="Q2146" s="77"/>
      <c r="R2146" s="40"/>
      <c r="S2146" s="34"/>
      <c r="T2146" s="367"/>
      <c r="U2146" s="367"/>
      <c r="V2146" s="367"/>
      <c r="W2146" s="36"/>
      <c r="X2146" s="37"/>
      <c r="Y2146" s="38"/>
      <c r="Z2146" s="645"/>
      <c r="AA2146" s="672">
        <f>P2146+Y2146</f>
        <v>0.73105379188712538</v>
      </c>
      <c r="AB2146" s="672">
        <f t="shared" si="402"/>
        <v>44.7123070987654</v>
      </c>
    </row>
    <row r="2147" spans="1:28" ht="13.15" customHeight="1" x14ac:dyDescent="0.2">
      <c r="A2147" s="265"/>
      <c r="B2147" s="405"/>
      <c r="C2147" s="448"/>
      <c r="D2147" s="266"/>
      <c r="E2147" s="266"/>
      <c r="F2147" s="181"/>
      <c r="G2147" s="35"/>
      <c r="H2147" s="241">
        <v>355</v>
      </c>
      <c r="I2147" s="35" t="s">
        <v>478</v>
      </c>
      <c r="J2147" s="34">
        <v>250</v>
      </c>
      <c r="K2147" s="367">
        <v>8.4</v>
      </c>
      <c r="L2147" s="367">
        <v>11.428571428571429</v>
      </c>
      <c r="M2147" s="367">
        <v>42</v>
      </c>
      <c r="N2147" s="36"/>
      <c r="O2147" s="25">
        <f t="shared" si="403"/>
        <v>20.609523809523811</v>
      </c>
      <c r="P2147" s="26">
        <f t="shared" si="404"/>
        <v>5.724867724867725E-2</v>
      </c>
      <c r="Q2147" s="38"/>
      <c r="R2147" s="40"/>
      <c r="S2147" s="34"/>
      <c r="T2147" s="367"/>
      <c r="U2147" s="367"/>
      <c r="V2147" s="367"/>
      <c r="W2147" s="36"/>
      <c r="X2147" s="37"/>
      <c r="Y2147" s="38"/>
      <c r="Z2147" s="645"/>
      <c r="AA2147" s="673"/>
      <c r="AB2147" s="672"/>
    </row>
    <row r="2148" spans="1:28" ht="13.15" customHeight="1" x14ac:dyDescent="0.2">
      <c r="A2148" s="265"/>
      <c r="B2148" s="405"/>
      <c r="C2148" s="448"/>
      <c r="D2148" s="266"/>
      <c r="E2148" s="266"/>
      <c r="F2148" s="181"/>
      <c r="G2148" s="35"/>
      <c r="H2148" s="241">
        <v>355</v>
      </c>
      <c r="I2148" s="35" t="s">
        <v>3512</v>
      </c>
      <c r="J2148" s="34">
        <v>250</v>
      </c>
      <c r="K2148" s="367">
        <v>127.05000000000001</v>
      </c>
      <c r="L2148" s="367">
        <v>107.61904761904762</v>
      </c>
      <c r="M2148" s="367">
        <v>120.75</v>
      </c>
      <c r="N2148" s="36"/>
      <c r="O2148" s="25">
        <f t="shared" si="403"/>
        <v>118.47301587301588</v>
      </c>
      <c r="P2148" s="26">
        <f t="shared" si="404"/>
        <v>0.32909171075837745</v>
      </c>
      <c r="Q2148" s="38"/>
      <c r="R2148" s="40"/>
      <c r="S2148" s="34"/>
      <c r="T2148" s="367"/>
      <c r="U2148" s="367"/>
      <c r="V2148" s="367"/>
      <c r="W2148" s="36"/>
      <c r="X2148" s="37"/>
      <c r="Y2148" s="38"/>
      <c r="Z2148" s="645"/>
      <c r="AA2148" s="673"/>
      <c r="AB2148" s="672"/>
    </row>
    <row r="2149" spans="1:28" ht="13.15" customHeight="1" x14ac:dyDescent="0.2">
      <c r="A2149" s="265"/>
      <c r="B2149" s="405"/>
      <c r="C2149" s="448"/>
      <c r="D2149" s="266"/>
      <c r="E2149" s="266"/>
      <c r="F2149" s="181"/>
      <c r="G2149" s="35"/>
      <c r="H2149" s="241">
        <v>355</v>
      </c>
      <c r="I2149" s="35" t="s">
        <v>2254</v>
      </c>
      <c r="J2149" s="34">
        <v>250</v>
      </c>
      <c r="K2149" s="367">
        <v>0</v>
      </c>
      <c r="L2149" s="367">
        <v>0</v>
      </c>
      <c r="M2149" s="367">
        <v>0</v>
      </c>
      <c r="N2149" s="36"/>
      <c r="O2149" s="25">
        <f t="shared" si="403"/>
        <v>0</v>
      </c>
      <c r="P2149" s="26">
        <f t="shared" si="404"/>
        <v>0</v>
      </c>
      <c r="Q2149" s="38"/>
      <c r="R2149" s="40"/>
      <c r="S2149" s="34"/>
      <c r="T2149" s="367"/>
      <c r="U2149" s="367"/>
      <c r="V2149" s="367"/>
      <c r="W2149" s="36"/>
      <c r="X2149" s="37"/>
      <c r="Y2149" s="38"/>
      <c r="Z2149" s="645"/>
      <c r="AA2149" s="673"/>
      <c r="AB2149" s="672"/>
    </row>
    <row r="2150" spans="1:28" ht="13.15" customHeight="1" x14ac:dyDescent="0.2">
      <c r="A2150" s="265"/>
      <c r="B2150" s="405"/>
      <c r="C2150" s="448"/>
      <c r="D2150" s="266"/>
      <c r="E2150" s="266"/>
      <c r="F2150" s="192"/>
      <c r="G2150" s="128"/>
      <c r="H2150" s="244">
        <v>355</v>
      </c>
      <c r="I2150" s="22" t="s">
        <v>629</v>
      </c>
      <c r="J2150" s="24">
        <v>250</v>
      </c>
      <c r="K2150" s="371">
        <v>8.4</v>
      </c>
      <c r="L2150" s="371">
        <v>20</v>
      </c>
      <c r="M2150" s="371">
        <v>12.600000000000001</v>
      </c>
      <c r="N2150" s="21"/>
      <c r="O2150" s="25">
        <f t="shared" si="403"/>
        <v>13.666666666666666</v>
      </c>
      <c r="P2150" s="26">
        <f t="shared" si="404"/>
        <v>3.7962962962962962E-2</v>
      </c>
      <c r="Q2150" s="125"/>
      <c r="R2150" s="126"/>
      <c r="S2150" s="121"/>
      <c r="T2150" s="548"/>
      <c r="U2150" s="548"/>
      <c r="V2150" s="548"/>
      <c r="W2150" s="123"/>
      <c r="X2150" s="124"/>
      <c r="Y2150" s="125"/>
      <c r="Z2150" s="634"/>
      <c r="AA2150" s="673"/>
      <c r="AB2150" s="672"/>
    </row>
    <row r="2151" spans="1:28" ht="13.15" customHeight="1" x14ac:dyDescent="0.2">
      <c r="A2151" s="265"/>
      <c r="B2151" s="405"/>
      <c r="C2151" s="448"/>
      <c r="D2151" s="266"/>
      <c r="E2151" s="266"/>
      <c r="F2151" s="187"/>
      <c r="G2151" s="22"/>
      <c r="H2151" s="244">
        <v>355</v>
      </c>
      <c r="I2151" s="35" t="s">
        <v>3513</v>
      </c>
      <c r="J2151" s="34">
        <v>250</v>
      </c>
      <c r="K2151" s="367">
        <v>0</v>
      </c>
      <c r="L2151" s="367">
        <v>0</v>
      </c>
      <c r="M2151" s="367">
        <v>0</v>
      </c>
      <c r="N2151" s="36"/>
      <c r="O2151" s="25">
        <f t="shared" si="403"/>
        <v>0</v>
      </c>
      <c r="P2151" s="26">
        <f t="shared" si="404"/>
        <v>0</v>
      </c>
      <c r="Q2151" s="26"/>
      <c r="R2151" s="28"/>
      <c r="S2151" s="24"/>
      <c r="T2151" s="371"/>
      <c r="U2151" s="371"/>
      <c r="V2151" s="371"/>
      <c r="W2151" s="21"/>
      <c r="X2151" s="25"/>
      <c r="Y2151" s="26"/>
      <c r="Z2151" s="428"/>
      <c r="AA2151" s="673"/>
      <c r="AB2151" s="672"/>
    </row>
    <row r="2152" spans="1:28" ht="13.9" customHeight="1" thickBot="1" x14ac:dyDescent="0.25">
      <c r="A2152" s="267"/>
      <c r="B2152" s="406"/>
      <c r="C2152" s="449"/>
      <c r="D2152" s="268"/>
      <c r="E2152" s="269"/>
      <c r="F2152" s="189"/>
      <c r="G2152" s="76"/>
      <c r="H2152" s="242">
        <v>355</v>
      </c>
      <c r="I2152" s="76" t="s">
        <v>4365</v>
      </c>
      <c r="J2152" s="70">
        <v>250</v>
      </c>
      <c r="K2152" s="559">
        <v>135.45000000000002</v>
      </c>
      <c r="L2152" s="559">
        <v>144.76190476190476</v>
      </c>
      <c r="M2152" s="559">
        <v>122.85000000000001</v>
      </c>
      <c r="N2152" s="72"/>
      <c r="O2152" s="73">
        <f t="shared" si="403"/>
        <v>134.35396825396825</v>
      </c>
      <c r="P2152" s="74">
        <f t="shared" si="404"/>
        <v>0.37320546737213406</v>
      </c>
      <c r="Q2152" s="74"/>
      <c r="R2152" s="75"/>
      <c r="S2152" s="70"/>
      <c r="T2152" s="559"/>
      <c r="U2152" s="559"/>
      <c r="V2152" s="559"/>
      <c r="W2152" s="72"/>
      <c r="X2152" s="73"/>
      <c r="Y2152" s="74"/>
      <c r="Z2152" s="646"/>
      <c r="AA2152" s="673"/>
      <c r="AB2152" s="672"/>
    </row>
    <row r="2153" spans="1:28" s="7" customFormat="1" ht="14.45" customHeight="1" x14ac:dyDescent="0.2">
      <c r="A2153" s="270">
        <v>43053</v>
      </c>
      <c r="B2153" s="407">
        <v>0.81944444444444453</v>
      </c>
      <c r="C2153" s="450">
        <v>-3</v>
      </c>
      <c r="D2153" s="263">
        <f>(MAX(K2153:M2153))/J2153/1.44</f>
        <v>0.33359375000000002</v>
      </c>
      <c r="E2153" s="264">
        <f>(MAX(T2153:V2153))/S2153/1.44</f>
        <v>0.31536458333333334</v>
      </c>
      <c r="F2153" s="181" t="s">
        <v>1909</v>
      </c>
      <c r="G2153" s="69" t="s">
        <v>3126</v>
      </c>
      <c r="H2153" s="240">
        <v>356</v>
      </c>
      <c r="I2153" s="35" t="s">
        <v>685</v>
      </c>
      <c r="J2153" s="34">
        <v>400</v>
      </c>
      <c r="K2153" s="367">
        <v>177.45000000000002</v>
      </c>
      <c r="L2153" s="367">
        <v>136.19047619047618</v>
      </c>
      <c r="M2153" s="367">
        <v>192.15</v>
      </c>
      <c r="N2153" s="36" t="s">
        <v>4065</v>
      </c>
      <c r="O2153" s="37">
        <f t="shared" si="398"/>
        <v>168.59682539682538</v>
      </c>
      <c r="P2153" s="38">
        <f t="shared" si="399"/>
        <v>0.29270282186948854</v>
      </c>
      <c r="Q2153" s="39" t="s">
        <v>655</v>
      </c>
      <c r="R2153" s="40" t="s">
        <v>686</v>
      </c>
      <c r="S2153" s="34">
        <v>400</v>
      </c>
      <c r="T2153" s="367">
        <v>148.57142857142856</v>
      </c>
      <c r="U2153" s="367">
        <v>177.45000000000002</v>
      </c>
      <c r="V2153" s="367">
        <v>181.65</v>
      </c>
      <c r="W2153" s="36" t="s">
        <v>3841</v>
      </c>
      <c r="X2153" s="37">
        <f>(T2153+U2153+V2153)/3</f>
        <v>169.22380952380954</v>
      </c>
      <c r="Y2153" s="38">
        <f>X2153/S2153/1.44</f>
        <v>0.293791335978836</v>
      </c>
      <c r="Z2153" s="653" t="s">
        <v>655</v>
      </c>
      <c r="AA2153" s="671">
        <f>P2153+Y2153</f>
        <v>0.58649415784832448</v>
      </c>
      <c r="AB2153" s="671">
        <f t="shared" si="402"/>
        <v>219.98510802469136</v>
      </c>
    </row>
    <row r="2154" spans="1:28" ht="13.15" customHeight="1" x14ac:dyDescent="0.2">
      <c r="A2154" s="265"/>
      <c r="B2154" s="405"/>
      <c r="C2154" s="448"/>
      <c r="D2154" s="266"/>
      <c r="E2154" s="266"/>
      <c r="F2154" s="182"/>
      <c r="G2154" s="24"/>
      <c r="H2154" s="241">
        <v>356</v>
      </c>
      <c r="I2154" s="22" t="s">
        <v>1197</v>
      </c>
      <c r="J2154" s="24">
        <v>400</v>
      </c>
      <c r="K2154" s="371">
        <v>0</v>
      </c>
      <c r="L2154" s="371">
        <v>0</v>
      </c>
      <c r="M2154" s="371">
        <v>0</v>
      </c>
      <c r="N2154" s="21"/>
      <c r="O2154" s="25">
        <f t="shared" si="398"/>
        <v>0</v>
      </c>
      <c r="P2154" s="26">
        <f t="shared" si="399"/>
        <v>0</v>
      </c>
      <c r="Q2154" s="26"/>
      <c r="R2154" s="28" t="s">
        <v>1710</v>
      </c>
      <c r="S2154" s="24">
        <v>400</v>
      </c>
      <c r="T2154" s="371">
        <v>12.38095238095238</v>
      </c>
      <c r="U2154" s="371">
        <v>19.95</v>
      </c>
      <c r="V2154" s="371">
        <v>22.05</v>
      </c>
      <c r="W2154" s="21"/>
      <c r="X2154" s="25">
        <f t="shared" ref="X2154:X2163" si="405">(T2154+U2154+V2154)/3</f>
        <v>18.126984126984127</v>
      </c>
      <c r="Y2154" s="26">
        <f t="shared" ref="Y2154:Y2163" si="406">X2154/S2154/1.44</f>
        <v>3.1470458553791887E-2</v>
      </c>
      <c r="Z2154" s="428"/>
      <c r="AA2154" s="673"/>
      <c r="AB2154" s="672"/>
    </row>
    <row r="2155" spans="1:28" ht="13.15" customHeight="1" x14ac:dyDescent="0.2">
      <c r="A2155" s="265"/>
      <c r="B2155" s="405"/>
      <c r="C2155" s="448"/>
      <c r="D2155" s="266"/>
      <c r="E2155" s="266"/>
      <c r="F2155" s="182"/>
      <c r="G2155" s="24"/>
      <c r="H2155" s="241">
        <v>356</v>
      </c>
      <c r="I2155" s="22" t="s">
        <v>523</v>
      </c>
      <c r="J2155" s="24">
        <v>400</v>
      </c>
      <c r="K2155" s="371">
        <v>1.05</v>
      </c>
      <c r="L2155" s="371">
        <v>0</v>
      </c>
      <c r="M2155" s="371">
        <v>0</v>
      </c>
      <c r="N2155" s="21"/>
      <c r="O2155" s="25">
        <f t="shared" si="398"/>
        <v>0.35000000000000003</v>
      </c>
      <c r="P2155" s="26">
        <f t="shared" si="399"/>
        <v>6.0763888888888901E-4</v>
      </c>
      <c r="Q2155" s="26"/>
      <c r="R2155" s="28" t="s">
        <v>1717</v>
      </c>
      <c r="S2155" s="24">
        <v>400</v>
      </c>
      <c r="T2155" s="371">
        <v>24.761904761904759</v>
      </c>
      <c r="U2155" s="371">
        <v>32.550000000000004</v>
      </c>
      <c r="V2155" s="371">
        <v>65.100000000000009</v>
      </c>
      <c r="W2155" s="21"/>
      <c r="X2155" s="25">
        <f t="shared" si="405"/>
        <v>40.803968253968257</v>
      </c>
      <c r="Y2155" s="26">
        <f t="shared" si="406"/>
        <v>7.0840222663139343E-2</v>
      </c>
      <c r="Z2155" s="428"/>
      <c r="AA2155" s="673"/>
      <c r="AB2155" s="672"/>
    </row>
    <row r="2156" spans="1:28" ht="13.15" customHeight="1" x14ac:dyDescent="0.2">
      <c r="A2156" s="265"/>
      <c r="B2156" s="405"/>
      <c r="C2156" s="448"/>
      <c r="D2156" s="266"/>
      <c r="E2156" s="266"/>
      <c r="F2156" s="182"/>
      <c r="G2156" s="24"/>
      <c r="H2156" s="241">
        <v>356</v>
      </c>
      <c r="I2156" s="22" t="s">
        <v>318</v>
      </c>
      <c r="J2156" s="24">
        <v>400</v>
      </c>
      <c r="K2156" s="371">
        <v>6.3000000000000007</v>
      </c>
      <c r="L2156" s="371">
        <v>5.7142857142857144</v>
      </c>
      <c r="M2156" s="371">
        <v>5.25</v>
      </c>
      <c r="N2156" s="21"/>
      <c r="O2156" s="25">
        <f t="shared" si="398"/>
        <v>5.7547619047619056</v>
      </c>
      <c r="P2156" s="26">
        <f t="shared" si="399"/>
        <v>9.9909060846560867E-3</v>
      </c>
      <c r="Q2156" s="26"/>
      <c r="R2156" s="28" t="s">
        <v>319</v>
      </c>
      <c r="S2156" s="24">
        <v>400</v>
      </c>
      <c r="T2156" s="371">
        <v>60.952380952380949</v>
      </c>
      <c r="U2156" s="371">
        <v>78.75</v>
      </c>
      <c r="V2156" s="371">
        <v>69.3</v>
      </c>
      <c r="W2156" s="21"/>
      <c r="X2156" s="25">
        <f t="shared" si="405"/>
        <v>69.667460317460325</v>
      </c>
      <c r="Y2156" s="26">
        <f t="shared" si="406"/>
        <v>0.1209504519400353</v>
      </c>
      <c r="Z2156" s="428"/>
      <c r="AA2156" s="673"/>
      <c r="AB2156" s="672"/>
    </row>
    <row r="2157" spans="1:28" ht="13.15" customHeight="1" x14ac:dyDescent="0.2">
      <c r="A2157" s="265"/>
      <c r="B2157" s="405"/>
      <c r="C2157" s="448"/>
      <c r="D2157" s="266"/>
      <c r="E2157" s="266"/>
      <c r="F2157" s="182"/>
      <c r="G2157" s="24"/>
      <c r="H2157" s="241">
        <v>356</v>
      </c>
      <c r="I2157" s="22" t="s">
        <v>320</v>
      </c>
      <c r="J2157" s="24">
        <v>400</v>
      </c>
      <c r="K2157" s="371">
        <v>0</v>
      </c>
      <c r="L2157" s="371">
        <v>0</v>
      </c>
      <c r="M2157" s="371">
        <v>0</v>
      </c>
      <c r="N2157" s="21"/>
      <c r="O2157" s="25">
        <f t="shared" si="398"/>
        <v>0</v>
      </c>
      <c r="P2157" s="26">
        <f t="shared" si="399"/>
        <v>0</v>
      </c>
      <c r="Q2157" s="26"/>
      <c r="R2157" s="28" t="s">
        <v>321</v>
      </c>
      <c r="S2157" s="24">
        <v>400</v>
      </c>
      <c r="T2157" s="371">
        <v>16.19047619047619</v>
      </c>
      <c r="U2157" s="371">
        <v>13.65</v>
      </c>
      <c r="V2157" s="371">
        <v>0</v>
      </c>
      <c r="W2157" s="21"/>
      <c r="X2157" s="25">
        <f t="shared" si="405"/>
        <v>9.9468253968253961</v>
      </c>
      <c r="Y2157" s="26">
        <f t="shared" si="406"/>
        <v>1.7268794091710758E-2</v>
      </c>
      <c r="Z2157" s="428"/>
      <c r="AA2157" s="673"/>
      <c r="AB2157" s="672"/>
    </row>
    <row r="2158" spans="1:28" ht="13.15" customHeight="1" x14ac:dyDescent="0.2">
      <c r="A2158" s="265"/>
      <c r="B2158" s="405"/>
      <c r="C2158" s="448"/>
      <c r="D2158" s="266"/>
      <c r="E2158" s="266"/>
      <c r="F2158" s="182"/>
      <c r="G2158" s="24"/>
      <c r="H2158" s="241">
        <v>356</v>
      </c>
      <c r="I2158" s="22" t="s">
        <v>322</v>
      </c>
      <c r="J2158" s="24">
        <v>400</v>
      </c>
      <c r="K2158" s="371">
        <v>16.8</v>
      </c>
      <c r="L2158" s="371">
        <v>0</v>
      </c>
      <c r="M2158" s="371">
        <v>19.95</v>
      </c>
      <c r="N2158" s="21"/>
      <c r="O2158" s="25">
        <f t="shared" si="398"/>
        <v>12.25</v>
      </c>
      <c r="P2158" s="26">
        <f t="shared" si="399"/>
        <v>2.1267361111111112E-2</v>
      </c>
      <c r="Q2158" s="26"/>
      <c r="R2158" s="28" t="s">
        <v>1456</v>
      </c>
      <c r="S2158" s="24">
        <v>400</v>
      </c>
      <c r="T2158" s="371">
        <v>0</v>
      </c>
      <c r="U2158" s="371">
        <v>0</v>
      </c>
      <c r="V2158" s="371">
        <v>0</v>
      </c>
      <c r="W2158" s="21"/>
      <c r="X2158" s="25">
        <f t="shared" si="405"/>
        <v>0</v>
      </c>
      <c r="Y2158" s="26">
        <f t="shared" si="406"/>
        <v>0</v>
      </c>
      <c r="Z2158" s="428"/>
      <c r="AA2158" s="673"/>
      <c r="AB2158" s="672"/>
    </row>
    <row r="2159" spans="1:28" ht="13.15" customHeight="1" x14ac:dyDescent="0.2">
      <c r="A2159" s="265"/>
      <c r="B2159" s="405"/>
      <c r="C2159" s="448"/>
      <c r="D2159" s="266"/>
      <c r="E2159" s="266"/>
      <c r="F2159" s="182"/>
      <c r="G2159" s="24"/>
      <c r="H2159" s="241">
        <v>356</v>
      </c>
      <c r="I2159" s="23" t="s">
        <v>866</v>
      </c>
      <c r="J2159" s="24">
        <v>400</v>
      </c>
      <c r="K2159" s="371">
        <v>17.850000000000001</v>
      </c>
      <c r="L2159" s="371">
        <v>56.19047619047619</v>
      </c>
      <c r="M2159" s="371">
        <v>60.900000000000006</v>
      </c>
      <c r="N2159" s="21"/>
      <c r="O2159" s="25">
        <f t="shared" si="398"/>
        <v>44.980158730158735</v>
      </c>
      <c r="P2159" s="26">
        <f t="shared" si="399"/>
        <v>7.8090553350970038E-2</v>
      </c>
      <c r="Q2159" s="26"/>
      <c r="R2159" s="28" t="s">
        <v>200</v>
      </c>
      <c r="S2159" s="24">
        <v>400</v>
      </c>
      <c r="T2159" s="371">
        <v>7.6190476190476186</v>
      </c>
      <c r="U2159" s="371">
        <v>1.05</v>
      </c>
      <c r="V2159" s="371">
        <v>28.35</v>
      </c>
      <c r="W2159" s="21"/>
      <c r="X2159" s="25">
        <f t="shared" si="405"/>
        <v>12.33968253968254</v>
      </c>
      <c r="Y2159" s="26">
        <f t="shared" si="406"/>
        <v>2.1423059964726633E-2</v>
      </c>
      <c r="Z2159" s="428"/>
      <c r="AA2159" s="673"/>
      <c r="AB2159" s="672"/>
    </row>
    <row r="2160" spans="1:28" ht="13.15" customHeight="1" x14ac:dyDescent="0.2">
      <c r="A2160" s="265"/>
      <c r="B2160" s="405"/>
      <c r="C2160" s="448"/>
      <c r="D2160" s="266"/>
      <c r="E2160" s="266"/>
      <c r="F2160" s="182"/>
      <c r="G2160" s="24"/>
      <c r="H2160" s="241">
        <v>356</v>
      </c>
      <c r="I2160" s="22" t="s">
        <v>4368</v>
      </c>
      <c r="J2160" s="24">
        <v>400</v>
      </c>
      <c r="K2160" s="371">
        <v>0</v>
      </c>
      <c r="L2160" s="371">
        <v>0</v>
      </c>
      <c r="M2160" s="371">
        <v>0</v>
      </c>
      <c r="N2160" s="21"/>
      <c r="O2160" s="25">
        <f>(K2160+L2160+M2160)/3</f>
        <v>0</v>
      </c>
      <c r="P2160" s="26">
        <f>O2160/J2160/1.44</f>
        <v>0</v>
      </c>
      <c r="Q2160" s="26"/>
      <c r="R2160" s="28" t="s">
        <v>1734</v>
      </c>
      <c r="S2160" s="24">
        <v>400</v>
      </c>
      <c r="T2160" s="371">
        <v>6.6666666666666661</v>
      </c>
      <c r="U2160" s="371">
        <v>0</v>
      </c>
      <c r="V2160" s="371">
        <v>0</v>
      </c>
      <c r="W2160" s="21"/>
      <c r="X2160" s="25">
        <f t="shared" ref="X2160" si="407">(T2160+U2160+V2160)/3</f>
        <v>2.2222222222222219</v>
      </c>
      <c r="Y2160" s="26">
        <f t="shared" ref="Y2160" si="408">X2160/S2160/1.44</f>
        <v>3.8580246913580245E-3</v>
      </c>
      <c r="Z2160" s="428"/>
      <c r="AA2160" s="673"/>
      <c r="AB2160" s="672"/>
    </row>
    <row r="2161" spans="1:28" ht="13.15" customHeight="1" x14ac:dyDescent="0.2">
      <c r="A2161" s="265"/>
      <c r="B2161" s="405"/>
      <c r="C2161" s="448"/>
      <c r="D2161" s="266"/>
      <c r="E2161" s="266"/>
      <c r="F2161" s="182"/>
      <c r="G2161" s="24"/>
      <c r="H2161" s="241">
        <v>356</v>
      </c>
      <c r="I2161" s="22" t="s">
        <v>4369</v>
      </c>
      <c r="J2161" s="24">
        <v>400</v>
      </c>
      <c r="K2161" s="371">
        <v>0</v>
      </c>
      <c r="L2161" s="371">
        <v>13.333333333333332</v>
      </c>
      <c r="M2161" s="371">
        <v>4.2</v>
      </c>
      <c r="N2161" s="21"/>
      <c r="O2161" s="25">
        <f>(K2161+L2161+M2161)/3</f>
        <v>5.8444444444444441</v>
      </c>
      <c r="P2161" s="26">
        <f>O2161/J2161/1.44</f>
        <v>1.0146604938271605E-2</v>
      </c>
      <c r="Q2161" s="26"/>
      <c r="R2161" s="28"/>
      <c r="S2161" s="24"/>
      <c r="T2161" s="371">
        <v>0</v>
      </c>
      <c r="U2161" s="371">
        <v>0</v>
      </c>
      <c r="V2161" s="371">
        <v>0</v>
      </c>
      <c r="W2161" s="21"/>
      <c r="X2161" s="25"/>
      <c r="Y2161" s="26"/>
      <c r="Z2161" s="428"/>
      <c r="AA2161" s="673"/>
      <c r="AB2161" s="672"/>
    </row>
    <row r="2162" spans="1:28" ht="13.15" customHeight="1" x14ac:dyDescent="0.2">
      <c r="A2162" s="265"/>
      <c r="B2162" s="405"/>
      <c r="C2162" s="448"/>
      <c r="D2162" s="266"/>
      <c r="E2162" s="266"/>
      <c r="F2162" s="182"/>
      <c r="G2162" s="24"/>
      <c r="H2162" s="241">
        <v>356</v>
      </c>
      <c r="I2162" s="22" t="s">
        <v>4366</v>
      </c>
      <c r="J2162" s="24">
        <v>400</v>
      </c>
      <c r="K2162" s="371">
        <v>70.350000000000009</v>
      </c>
      <c r="L2162" s="371">
        <v>45.714285714285715</v>
      </c>
      <c r="M2162" s="371">
        <v>24.150000000000002</v>
      </c>
      <c r="N2162" s="21"/>
      <c r="O2162" s="25">
        <f t="shared" si="398"/>
        <v>46.738095238095241</v>
      </c>
      <c r="P2162" s="26">
        <f t="shared" si="399"/>
        <v>8.1142526455026467E-2</v>
      </c>
      <c r="Q2162" s="26"/>
      <c r="R2162" s="28" t="s">
        <v>3072</v>
      </c>
      <c r="S2162" s="24">
        <v>400</v>
      </c>
      <c r="T2162" s="371">
        <v>0.95238095238095233</v>
      </c>
      <c r="U2162" s="371">
        <v>0</v>
      </c>
      <c r="V2162" s="371">
        <v>0</v>
      </c>
      <c r="W2162" s="21"/>
      <c r="X2162" s="25">
        <f t="shared" si="405"/>
        <v>0.31746031746031744</v>
      </c>
      <c r="Y2162" s="26">
        <f t="shared" si="406"/>
        <v>5.5114638447971778E-4</v>
      </c>
      <c r="Z2162" s="428"/>
      <c r="AA2162" s="673"/>
      <c r="AB2162" s="672"/>
    </row>
    <row r="2163" spans="1:28" ht="13.9" customHeight="1" thickBot="1" x14ac:dyDescent="0.25">
      <c r="A2163" s="267"/>
      <c r="B2163" s="406"/>
      <c r="C2163" s="449"/>
      <c r="D2163" s="268"/>
      <c r="E2163" s="269"/>
      <c r="F2163" s="184"/>
      <c r="G2163" s="70"/>
      <c r="H2163" s="242">
        <v>356</v>
      </c>
      <c r="I2163" s="76" t="s">
        <v>4367</v>
      </c>
      <c r="J2163" s="70">
        <v>400</v>
      </c>
      <c r="K2163" s="559">
        <v>0</v>
      </c>
      <c r="L2163" s="559">
        <v>0</v>
      </c>
      <c r="M2163" s="559">
        <v>0</v>
      </c>
      <c r="N2163" s="72"/>
      <c r="O2163" s="73">
        <f t="shared" si="398"/>
        <v>0</v>
      </c>
      <c r="P2163" s="74">
        <f t="shared" si="399"/>
        <v>0</v>
      </c>
      <c r="Q2163" s="74"/>
      <c r="R2163" s="75" t="s">
        <v>574</v>
      </c>
      <c r="S2163" s="70">
        <v>400</v>
      </c>
      <c r="T2163" s="559">
        <v>0</v>
      </c>
      <c r="U2163" s="559">
        <v>0</v>
      </c>
      <c r="V2163" s="559">
        <v>0</v>
      </c>
      <c r="W2163" s="72"/>
      <c r="X2163" s="73">
        <f t="shared" si="405"/>
        <v>0</v>
      </c>
      <c r="Y2163" s="74">
        <f t="shared" si="406"/>
        <v>0</v>
      </c>
      <c r="Z2163" s="646"/>
      <c r="AA2163" s="676"/>
      <c r="AB2163" s="674"/>
    </row>
    <row r="2164" spans="1:28" ht="14.45" customHeight="1" x14ac:dyDescent="0.2">
      <c r="A2164" s="260">
        <v>43042</v>
      </c>
      <c r="B2164" s="403">
        <v>0.88888888888888884</v>
      </c>
      <c r="C2164" s="464">
        <v>0</v>
      </c>
      <c r="D2164" s="263">
        <f>(MAX(K2164:M2164))/J2164/1.44</f>
        <v>0.21145833333333339</v>
      </c>
      <c r="E2164" s="264"/>
      <c r="F2164" s="181" t="s">
        <v>1909</v>
      </c>
      <c r="G2164" s="69" t="s">
        <v>3126</v>
      </c>
      <c r="H2164" s="240">
        <v>357</v>
      </c>
      <c r="I2164" s="35" t="s">
        <v>685</v>
      </c>
      <c r="J2164" s="34">
        <v>400</v>
      </c>
      <c r="K2164" s="367">
        <v>112.35000000000001</v>
      </c>
      <c r="L2164" s="367">
        <v>85.714285714285708</v>
      </c>
      <c r="M2164" s="367">
        <v>121.80000000000001</v>
      </c>
      <c r="N2164" s="36" t="s">
        <v>3827</v>
      </c>
      <c r="O2164" s="37">
        <f t="shared" si="398"/>
        <v>106.62142857142858</v>
      </c>
      <c r="P2164" s="38">
        <f t="shared" si="399"/>
        <v>0.18510664682539685</v>
      </c>
      <c r="Q2164" s="77" t="s">
        <v>492</v>
      </c>
      <c r="R2164" s="40"/>
      <c r="S2164" s="34"/>
      <c r="T2164" s="367"/>
      <c r="U2164" s="367"/>
      <c r="V2164" s="367"/>
      <c r="W2164" s="36"/>
      <c r="X2164" s="37"/>
      <c r="Y2164" s="38"/>
      <c r="Z2164" s="645"/>
      <c r="AA2164" s="672">
        <f>P2164+Y2164</f>
        <v>0.18510664682539685</v>
      </c>
      <c r="AB2164" s="672">
        <f t="shared" si="402"/>
        <v>216.76163194444445</v>
      </c>
    </row>
    <row r="2165" spans="1:28" ht="14.45" customHeight="1" x14ac:dyDescent="0.2">
      <c r="A2165" s="260"/>
      <c r="B2165" s="403"/>
      <c r="C2165" s="454"/>
      <c r="D2165" s="301"/>
      <c r="E2165" s="301"/>
      <c r="F2165" s="181"/>
      <c r="G2165" s="69"/>
      <c r="H2165" s="240">
        <v>357</v>
      </c>
      <c r="I2165" s="35" t="s">
        <v>3624</v>
      </c>
      <c r="J2165" s="34">
        <v>400</v>
      </c>
      <c r="K2165" s="367">
        <v>0</v>
      </c>
      <c r="L2165" s="367">
        <v>0</v>
      </c>
      <c r="M2165" s="367">
        <v>0</v>
      </c>
      <c r="N2165" s="36"/>
      <c r="O2165" s="37"/>
      <c r="P2165" s="38"/>
      <c r="Q2165" s="77"/>
      <c r="R2165" s="40"/>
      <c r="S2165" s="34"/>
      <c r="T2165" s="367"/>
      <c r="U2165" s="367"/>
      <c r="V2165" s="367"/>
      <c r="W2165" s="36"/>
      <c r="X2165" s="37"/>
      <c r="Y2165" s="38"/>
      <c r="Z2165" s="645"/>
      <c r="AA2165" s="672"/>
      <c r="AB2165" s="672"/>
    </row>
    <row r="2166" spans="1:28" ht="13.15" customHeight="1" x14ac:dyDescent="0.2">
      <c r="A2166" s="265"/>
      <c r="B2166" s="405"/>
      <c r="C2166" s="448"/>
      <c r="D2166" s="266"/>
      <c r="E2166" s="266"/>
      <c r="F2166" s="187"/>
      <c r="G2166" s="24"/>
      <c r="H2166" s="241">
        <v>357</v>
      </c>
      <c r="I2166" s="22" t="s">
        <v>3625</v>
      </c>
      <c r="J2166" s="24">
        <v>400</v>
      </c>
      <c r="K2166" s="371">
        <v>1.05</v>
      </c>
      <c r="L2166" s="371">
        <v>2.8571428571428572</v>
      </c>
      <c r="M2166" s="371">
        <v>2.1</v>
      </c>
      <c r="N2166" s="21"/>
      <c r="O2166" s="25">
        <f t="shared" ref="O2166:O2175" si="409">(K2166+L2166+M2166)/3</f>
        <v>2.0023809523809528</v>
      </c>
      <c r="P2166" s="26">
        <f t="shared" ref="P2166:P2175" si="410">O2166/J2166/1.44</f>
        <v>3.4763558201058209E-3</v>
      </c>
      <c r="Q2166" s="26"/>
      <c r="R2166" s="28"/>
      <c r="S2166" s="24"/>
      <c r="T2166" s="371"/>
      <c r="U2166" s="371"/>
      <c r="V2166" s="371"/>
      <c r="W2166" s="21"/>
      <c r="X2166" s="25"/>
      <c r="Y2166" s="26"/>
      <c r="Z2166" s="428"/>
      <c r="AA2166" s="673"/>
      <c r="AB2166" s="672"/>
    </row>
    <row r="2167" spans="1:28" ht="13.15" customHeight="1" x14ac:dyDescent="0.2">
      <c r="A2167" s="265"/>
      <c r="B2167" s="405"/>
      <c r="C2167" s="448"/>
      <c r="D2167" s="266"/>
      <c r="E2167" s="266"/>
      <c r="F2167" s="187"/>
      <c r="G2167" s="24"/>
      <c r="H2167" s="241">
        <v>357</v>
      </c>
      <c r="I2167" s="22" t="s">
        <v>3626</v>
      </c>
      <c r="J2167" s="24">
        <v>400</v>
      </c>
      <c r="K2167" s="371">
        <v>79.8</v>
      </c>
      <c r="L2167" s="371">
        <v>32.38095238095238</v>
      </c>
      <c r="M2167" s="371">
        <v>37.800000000000004</v>
      </c>
      <c r="N2167" s="21"/>
      <c r="O2167" s="25">
        <f t="shared" si="409"/>
        <v>49.993650793650794</v>
      </c>
      <c r="P2167" s="26">
        <f t="shared" si="410"/>
        <v>8.6794532627865961E-2</v>
      </c>
      <c r="Q2167" s="26"/>
      <c r="R2167" s="28"/>
      <c r="S2167" s="24"/>
      <c r="T2167" s="371"/>
      <c r="U2167" s="371"/>
      <c r="V2167" s="371"/>
      <c r="W2167" s="21"/>
      <c r="X2167" s="25"/>
      <c r="Y2167" s="26"/>
      <c r="Z2167" s="428"/>
      <c r="AA2167" s="673"/>
      <c r="AB2167" s="672"/>
    </row>
    <row r="2168" spans="1:28" ht="13.15" customHeight="1" x14ac:dyDescent="0.2">
      <c r="A2168" s="265"/>
      <c r="B2168" s="405"/>
      <c r="C2168" s="448"/>
      <c r="D2168" s="266"/>
      <c r="E2168" s="266"/>
      <c r="F2168" s="187"/>
      <c r="G2168" s="24"/>
      <c r="H2168" s="241">
        <v>357</v>
      </c>
      <c r="I2168" s="22" t="s">
        <v>3627</v>
      </c>
      <c r="J2168" s="24">
        <v>400</v>
      </c>
      <c r="K2168" s="371">
        <v>0</v>
      </c>
      <c r="L2168" s="371">
        <v>0</v>
      </c>
      <c r="M2168" s="371">
        <v>0</v>
      </c>
      <c r="N2168" s="21"/>
      <c r="O2168" s="25">
        <f t="shared" si="409"/>
        <v>0</v>
      </c>
      <c r="P2168" s="26">
        <f t="shared" si="410"/>
        <v>0</v>
      </c>
      <c r="Q2168" s="26"/>
      <c r="R2168" s="28"/>
      <c r="S2168" s="24"/>
      <c r="T2168" s="371"/>
      <c r="U2168" s="371"/>
      <c r="V2168" s="371"/>
      <c r="W2168" s="21"/>
      <c r="X2168" s="25"/>
      <c r="Y2168" s="26"/>
      <c r="Z2168" s="428"/>
      <c r="AA2168" s="673"/>
      <c r="AB2168" s="672"/>
    </row>
    <row r="2169" spans="1:28" ht="13.15" customHeight="1" x14ac:dyDescent="0.2">
      <c r="A2169" s="265"/>
      <c r="B2169" s="405"/>
      <c r="C2169" s="448"/>
      <c r="D2169" s="266"/>
      <c r="E2169" s="266"/>
      <c r="F2169" s="187"/>
      <c r="G2169" s="24"/>
      <c r="H2169" s="241">
        <v>357</v>
      </c>
      <c r="I2169" s="22" t="s">
        <v>3628</v>
      </c>
      <c r="J2169" s="24">
        <v>400</v>
      </c>
      <c r="K2169" s="371">
        <v>8.4</v>
      </c>
      <c r="L2169" s="371">
        <v>13.333333333333332</v>
      </c>
      <c r="M2169" s="371">
        <v>11.55</v>
      </c>
      <c r="N2169" s="21"/>
      <c r="O2169" s="25">
        <f t="shared" si="409"/>
        <v>11.094444444444443</v>
      </c>
      <c r="P2169" s="26">
        <f t="shared" si="410"/>
        <v>1.9261188271604935E-2</v>
      </c>
      <c r="Q2169" s="26"/>
      <c r="R2169" s="28"/>
      <c r="S2169" s="24"/>
      <c r="T2169" s="371"/>
      <c r="U2169" s="371"/>
      <c r="V2169" s="371"/>
      <c r="W2169" s="21"/>
      <c r="X2169" s="25"/>
      <c r="Y2169" s="26"/>
      <c r="Z2169" s="428"/>
      <c r="AA2169" s="673"/>
      <c r="AB2169" s="672"/>
    </row>
    <row r="2170" spans="1:28" ht="13.15" customHeight="1" x14ac:dyDescent="0.2">
      <c r="A2170" s="265"/>
      <c r="B2170" s="405"/>
      <c r="C2170" s="448"/>
      <c r="D2170" s="266"/>
      <c r="E2170" s="266"/>
      <c r="F2170" s="187"/>
      <c r="G2170" s="24"/>
      <c r="H2170" s="241">
        <v>357</v>
      </c>
      <c r="I2170" s="22" t="s">
        <v>3629</v>
      </c>
      <c r="J2170" s="24">
        <v>400</v>
      </c>
      <c r="K2170" s="371">
        <v>0</v>
      </c>
      <c r="L2170" s="371">
        <v>0</v>
      </c>
      <c r="M2170" s="371">
        <v>0</v>
      </c>
      <c r="N2170" s="21"/>
      <c r="O2170" s="25">
        <f t="shared" si="409"/>
        <v>0</v>
      </c>
      <c r="P2170" s="26">
        <f t="shared" si="410"/>
        <v>0</v>
      </c>
      <c r="Q2170" s="26"/>
      <c r="R2170" s="28"/>
      <c r="S2170" s="24"/>
      <c r="T2170" s="371"/>
      <c r="U2170" s="371"/>
      <c r="V2170" s="371"/>
      <c r="W2170" s="21"/>
      <c r="X2170" s="25"/>
      <c r="Y2170" s="26"/>
      <c r="Z2170" s="428"/>
      <c r="AA2170" s="673"/>
      <c r="AB2170" s="672"/>
    </row>
    <row r="2171" spans="1:28" ht="13.15" customHeight="1" x14ac:dyDescent="0.2">
      <c r="A2171" s="265"/>
      <c r="B2171" s="405"/>
      <c r="C2171" s="448"/>
      <c r="D2171" s="266"/>
      <c r="E2171" s="266"/>
      <c r="F2171" s="187"/>
      <c r="G2171" s="24"/>
      <c r="H2171" s="241">
        <v>357</v>
      </c>
      <c r="I2171" s="22" t="s">
        <v>3630</v>
      </c>
      <c r="J2171" s="24">
        <v>400</v>
      </c>
      <c r="K2171" s="371">
        <v>0</v>
      </c>
      <c r="L2171" s="371">
        <v>0</v>
      </c>
      <c r="M2171" s="371">
        <v>0</v>
      </c>
      <c r="N2171" s="21"/>
      <c r="O2171" s="25">
        <f t="shared" si="409"/>
        <v>0</v>
      </c>
      <c r="P2171" s="26">
        <f t="shared" si="410"/>
        <v>0</v>
      </c>
      <c r="Q2171" s="26"/>
      <c r="R2171" s="28"/>
      <c r="S2171" s="24"/>
      <c r="T2171" s="371"/>
      <c r="U2171" s="371"/>
      <c r="V2171" s="371"/>
      <c r="W2171" s="21"/>
      <c r="X2171" s="25"/>
      <c r="Y2171" s="26"/>
      <c r="Z2171" s="428"/>
      <c r="AA2171" s="673"/>
      <c r="AB2171" s="672"/>
    </row>
    <row r="2172" spans="1:28" ht="13.15" customHeight="1" x14ac:dyDescent="0.2">
      <c r="A2172" s="265"/>
      <c r="B2172" s="405"/>
      <c r="C2172" s="448"/>
      <c r="D2172" s="266"/>
      <c r="E2172" s="266"/>
      <c r="F2172" s="192"/>
      <c r="G2172" s="121"/>
      <c r="H2172" s="244">
        <v>357</v>
      </c>
      <c r="I2172" s="128" t="s">
        <v>3631</v>
      </c>
      <c r="J2172" s="121">
        <v>400</v>
      </c>
      <c r="K2172" s="548">
        <v>0</v>
      </c>
      <c r="L2172" s="548">
        <v>0</v>
      </c>
      <c r="M2172" s="548">
        <v>0</v>
      </c>
      <c r="N2172" s="123"/>
      <c r="O2172" s="124">
        <f t="shared" si="409"/>
        <v>0</v>
      </c>
      <c r="P2172" s="125">
        <f t="shared" si="410"/>
        <v>0</v>
      </c>
      <c r="Q2172" s="125"/>
      <c r="R2172" s="126"/>
      <c r="S2172" s="121"/>
      <c r="T2172" s="548"/>
      <c r="U2172" s="548"/>
      <c r="V2172" s="548"/>
      <c r="W2172" s="123"/>
      <c r="X2172" s="124"/>
      <c r="Y2172" s="125"/>
      <c r="Z2172" s="634"/>
      <c r="AA2172" s="673"/>
      <c r="AB2172" s="672"/>
    </row>
    <row r="2173" spans="1:28" ht="13.15" customHeight="1" x14ac:dyDescent="0.2">
      <c r="A2173" s="265"/>
      <c r="B2173" s="405"/>
      <c r="C2173" s="448"/>
      <c r="D2173" s="266"/>
      <c r="E2173" s="266"/>
      <c r="F2173" s="192"/>
      <c r="G2173" s="121"/>
      <c r="H2173" s="244">
        <v>357</v>
      </c>
      <c r="I2173" s="128" t="s">
        <v>3632</v>
      </c>
      <c r="J2173" s="121">
        <v>400</v>
      </c>
      <c r="K2173" s="548">
        <v>0</v>
      </c>
      <c r="L2173" s="548">
        <v>0</v>
      </c>
      <c r="M2173" s="548">
        <v>0</v>
      </c>
      <c r="N2173" s="123"/>
      <c r="O2173" s="124">
        <f t="shared" si="409"/>
        <v>0</v>
      </c>
      <c r="P2173" s="125">
        <f t="shared" si="410"/>
        <v>0</v>
      </c>
      <c r="Q2173" s="125"/>
      <c r="R2173" s="126"/>
      <c r="S2173" s="121"/>
      <c r="T2173" s="548"/>
      <c r="U2173" s="548"/>
      <c r="V2173" s="548"/>
      <c r="W2173" s="123"/>
      <c r="X2173" s="124"/>
      <c r="Y2173" s="125"/>
      <c r="Z2173" s="634"/>
      <c r="AA2173" s="673"/>
      <c r="AB2173" s="672"/>
    </row>
    <row r="2174" spans="1:28" ht="13.15" customHeight="1" x14ac:dyDescent="0.2">
      <c r="A2174" s="265"/>
      <c r="B2174" s="405"/>
      <c r="C2174" s="448"/>
      <c r="D2174" s="266"/>
      <c r="E2174" s="266"/>
      <c r="F2174" s="187"/>
      <c r="G2174" s="24"/>
      <c r="H2174" s="244">
        <v>357</v>
      </c>
      <c r="I2174" s="22" t="s">
        <v>3633</v>
      </c>
      <c r="J2174" s="121">
        <v>400</v>
      </c>
      <c r="K2174" s="371">
        <v>0</v>
      </c>
      <c r="L2174" s="371">
        <v>0</v>
      </c>
      <c r="M2174" s="371">
        <v>0</v>
      </c>
      <c r="N2174" s="21"/>
      <c r="O2174" s="25">
        <f t="shared" si="409"/>
        <v>0</v>
      </c>
      <c r="P2174" s="26">
        <f t="shared" si="410"/>
        <v>0</v>
      </c>
      <c r="Q2174" s="26"/>
      <c r="R2174" s="28"/>
      <c r="S2174" s="24"/>
      <c r="T2174" s="371"/>
      <c r="U2174" s="371"/>
      <c r="V2174" s="371"/>
      <c r="W2174" s="21"/>
      <c r="X2174" s="25"/>
      <c r="Y2174" s="26"/>
      <c r="Z2174" s="428"/>
      <c r="AA2174" s="673"/>
      <c r="AB2174" s="672"/>
    </row>
    <row r="2175" spans="1:28" ht="13.9" customHeight="1" thickBot="1" x14ac:dyDescent="0.25">
      <c r="A2175" s="267"/>
      <c r="B2175" s="406"/>
      <c r="C2175" s="449"/>
      <c r="D2175" s="268"/>
      <c r="E2175" s="269"/>
      <c r="F2175" s="189"/>
      <c r="G2175" s="70"/>
      <c r="H2175" s="242">
        <v>357</v>
      </c>
      <c r="I2175" s="76" t="s">
        <v>3634</v>
      </c>
      <c r="J2175" s="70">
        <v>400</v>
      </c>
      <c r="K2175" s="559">
        <v>0</v>
      </c>
      <c r="L2175" s="559">
        <v>0</v>
      </c>
      <c r="M2175" s="559">
        <v>0</v>
      </c>
      <c r="N2175" s="72"/>
      <c r="O2175" s="73">
        <f t="shared" si="409"/>
        <v>0</v>
      </c>
      <c r="P2175" s="74">
        <f t="shared" si="410"/>
        <v>0</v>
      </c>
      <c r="Q2175" s="74"/>
      <c r="R2175" s="75"/>
      <c r="S2175" s="70"/>
      <c r="T2175" s="559"/>
      <c r="U2175" s="559"/>
      <c r="V2175" s="559"/>
      <c r="W2175" s="72"/>
      <c r="X2175" s="73"/>
      <c r="Y2175" s="74"/>
      <c r="Z2175" s="646"/>
      <c r="AA2175" s="673"/>
      <c r="AB2175" s="672"/>
    </row>
    <row r="2176" spans="1:28" ht="14.45" customHeight="1" x14ac:dyDescent="0.2">
      <c r="A2176" s="270">
        <v>43053</v>
      </c>
      <c r="B2176" s="407">
        <v>0.60416666666666663</v>
      </c>
      <c r="C2176" s="450">
        <v>-3</v>
      </c>
      <c r="D2176" s="263">
        <f>(MAX(K2176:M2176))/J2176/1.44</f>
        <v>0</v>
      </c>
      <c r="E2176" s="272">
        <f>(MAX(T2176:V2176))/S2176/1.44</f>
        <v>4.010416666666667E-2</v>
      </c>
      <c r="F2176" s="181" t="s">
        <v>1909</v>
      </c>
      <c r="G2176" s="69" t="s">
        <v>3126</v>
      </c>
      <c r="H2176" s="240">
        <v>358</v>
      </c>
      <c r="I2176" s="35" t="s">
        <v>4370</v>
      </c>
      <c r="J2176" s="34">
        <v>400</v>
      </c>
      <c r="K2176" s="367">
        <v>0</v>
      </c>
      <c r="L2176" s="367">
        <v>0</v>
      </c>
      <c r="M2176" s="367">
        <v>0</v>
      </c>
      <c r="N2176" s="36"/>
      <c r="O2176" s="37">
        <f t="shared" ref="O2176:O2181" si="411">(K2176+L2176+M2176)/3</f>
        <v>0</v>
      </c>
      <c r="P2176" s="38">
        <f t="shared" ref="P2176:P2181" si="412">O2176/J2176/1.44</f>
        <v>0</v>
      </c>
      <c r="Q2176" s="77" t="s">
        <v>655</v>
      </c>
      <c r="R2176" s="40" t="s">
        <v>686</v>
      </c>
      <c r="S2176" s="34">
        <v>400</v>
      </c>
      <c r="T2176" s="367">
        <v>10.476190476190476</v>
      </c>
      <c r="U2176" s="367">
        <v>23.1</v>
      </c>
      <c r="V2176" s="367">
        <v>12.600000000000001</v>
      </c>
      <c r="W2176" s="36" t="s">
        <v>4371</v>
      </c>
      <c r="X2176" s="37">
        <f>(T2176+U2176+V2176)/3</f>
        <v>15.392063492063492</v>
      </c>
      <c r="Y2176" s="38">
        <f>X2176/S2176/1.44</f>
        <v>2.6722332451499121E-2</v>
      </c>
      <c r="Z2176" s="645" t="s">
        <v>655</v>
      </c>
      <c r="AA2176" s="671">
        <f>P2176+Y2176</f>
        <v>2.6722332451499121E-2</v>
      </c>
      <c r="AB2176" s="671">
        <f t="shared" si="402"/>
        <v>517.78371913580247</v>
      </c>
    </row>
    <row r="2177" spans="1:28" ht="13.9" customHeight="1" x14ac:dyDescent="0.2">
      <c r="A2177" s="265"/>
      <c r="B2177" s="405"/>
      <c r="C2177" s="448"/>
      <c r="D2177" s="277"/>
      <c r="E2177" s="290"/>
      <c r="F2177" s="212"/>
      <c r="G2177" s="24"/>
      <c r="H2177" s="241">
        <v>358</v>
      </c>
      <c r="I2177" s="22" t="s">
        <v>3220</v>
      </c>
      <c r="J2177" s="24">
        <v>400</v>
      </c>
      <c r="K2177" s="371">
        <v>0</v>
      </c>
      <c r="L2177" s="371">
        <v>0</v>
      </c>
      <c r="M2177" s="371">
        <v>0</v>
      </c>
      <c r="N2177" s="21"/>
      <c r="O2177" s="37">
        <f t="shared" si="411"/>
        <v>0</v>
      </c>
      <c r="P2177" s="38">
        <f t="shared" si="412"/>
        <v>0</v>
      </c>
      <c r="Q2177" s="26"/>
      <c r="R2177" s="28" t="s">
        <v>3109</v>
      </c>
      <c r="S2177" s="24">
        <v>400</v>
      </c>
      <c r="T2177" s="371">
        <v>0</v>
      </c>
      <c r="U2177" s="371">
        <v>0</v>
      </c>
      <c r="V2177" s="371">
        <v>0</v>
      </c>
      <c r="W2177" s="21"/>
      <c r="X2177" s="25">
        <f>(T2177+U2177+V2177)/3</f>
        <v>0</v>
      </c>
      <c r="Y2177" s="26">
        <f>X2177/S2177/1.44</f>
        <v>0</v>
      </c>
      <c r="Z2177" s="428"/>
      <c r="AA2177" s="672"/>
      <c r="AB2177" s="672"/>
    </row>
    <row r="2178" spans="1:28" ht="13.9" customHeight="1" x14ac:dyDescent="0.2">
      <c r="A2178" s="265"/>
      <c r="B2178" s="405"/>
      <c r="C2178" s="448"/>
      <c r="D2178" s="277"/>
      <c r="E2178" s="290"/>
      <c r="F2178" s="250"/>
      <c r="G2178" s="121"/>
      <c r="H2178" s="241">
        <v>358</v>
      </c>
      <c r="I2178" s="128" t="s">
        <v>3221</v>
      </c>
      <c r="J2178" s="24">
        <v>400</v>
      </c>
      <c r="K2178" s="548">
        <v>0</v>
      </c>
      <c r="L2178" s="548">
        <v>0</v>
      </c>
      <c r="M2178" s="548">
        <v>0</v>
      </c>
      <c r="N2178" s="123"/>
      <c r="O2178" s="37">
        <f t="shared" si="411"/>
        <v>0</v>
      </c>
      <c r="P2178" s="38">
        <f t="shared" si="412"/>
        <v>0</v>
      </c>
      <c r="Q2178" s="125"/>
      <c r="R2178" s="126" t="s">
        <v>3110</v>
      </c>
      <c r="S2178" s="121">
        <v>400</v>
      </c>
      <c r="T2178" s="548">
        <v>0</v>
      </c>
      <c r="U2178" s="548">
        <v>0</v>
      </c>
      <c r="V2178" s="548">
        <v>0</v>
      </c>
      <c r="W2178" s="123"/>
      <c r="X2178" s="25">
        <f>(T2178+U2178+V2178)/3</f>
        <v>0</v>
      </c>
      <c r="Y2178" s="26">
        <f>X2178/S2178/1.44</f>
        <v>0</v>
      </c>
      <c r="Z2178" s="634"/>
      <c r="AA2178" s="672"/>
      <c r="AB2178" s="672"/>
    </row>
    <row r="2179" spans="1:28" ht="13.9" customHeight="1" thickBot="1" x14ac:dyDescent="0.25">
      <c r="A2179" s="267"/>
      <c r="B2179" s="406"/>
      <c r="C2179" s="449"/>
      <c r="D2179" s="268"/>
      <c r="E2179" s="312"/>
      <c r="F2179" s="213"/>
      <c r="G2179" s="70"/>
      <c r="H2179" s="242">
        <v>358</v>
      </c>
      <c r="I2179" s="76"/>
      <c r="J2179" s="70">
        <v>400</v>
      </c>
      <c r="K2179" s="559">
        <v>0</v>
      </c>
      <c r="L2179" s="559">
        <v>0</v>
      </c>
      <c r="M2179" s="559">
        <v>0</v>
      </c>
      <c r="N2179" s="72"/>
      <c r="O2179" s="73">
        <f t="shared" si="411"/>
        <v>0</v>
      </c>
      <c r="P2179" s="74">
        <f t="shared" si="412"/>
        <v>0</v>
      </c>
      <c r="Q2179" s="74"/>
      <c r="R2179" s="75" t="s">
        <v>2096</v>
      </c>
      <c r="S2179" s="70">
        <v>400</v>
      </c>
      <c r="T2179" s="559">
        <v>0</v>
      </c>
      <c r="U2179" s="559">
        <v>0</v>
      </c>
      <c r="V2179" s="559">
        <v>0</v>
      </c>
      <c r="W2179" s="72"/>
      <c r="X2179" s="73">
        <f>(T2179+U2179+V2179)/3</f>
        <v>0</v>
      </c>
      <c r="Y2179" s="74">
        <f>X2179/S2179/1.44</f>
        <v>0</v>
      </c>
      <c r="Z2179" s="646"/>
      <c r="AA2179" s="674"/>
      <c r="AB2179" s="674"/>
    </row>
    <row r="2180" spans="1:28" ht="14.45" customHeight="1" thickBot="1" x14ac:dyDescent="0.25">
      <c r="A2180" s="256"/>
      <c r="B2180" s="408"/>
      <c r="C2180" s="447"/>
      <c r="D2180" s="282">
        <f>(MAX(K2180:M2180))/J2180/1.44</f>
        <v>0</v>
      </c>
      <c r="E2180" s="283"/>
      <c r="F2180" s="191" t="s">
        <v>1909</v>
      </c>
      <c r="G2180" s="92" t="s">
        <v>1825</v>
      </c>
      <c r="H2180" s="239">
        <v>359</v>
      </c>
      <c r="I2180" s="90" t="s">
        <v>685</v>
      </c>
      <c r="J2180" s="92">
        <v>250</v>
      </c>
      <c r="K2180" s="620">
        <v>0</v>
      </c>
      <c r="L2180" s="620">
        <v>0</v>
      </c>
      <c r="M2180" s="620">
        <v>0</v>
      </c>
      <c r="N2180" s="93"/>
      <c r="O2180" s="94">
        <f t="shared" si="411"/>
        <v>0</v>
      </c>
      <c r="P2180" s="95">
        <f t="shared" si="412"/>
        <v>0</v>
      </c>
      <c r="Q2180" s="96" t="s">
        <v>983</v>
      </c>
      <c r="R2180" s="97"/>
      <c r="S2180" s="92"/>
      <c r="T2180" s="620"/>
      <c r="U2180" s="620"/>
      <c r="V2180" s="620"/>
      <c r="W2180" s="93"/>
      <c r="X2180" s="94"/>
      <c r="Y2180" s="95"/>
      <c r="Z2180" s="635"/>
      <c r="AA2180" s="672">
        <f>P2180+Y2180</f>
        <v>0</v>
      </c>
      <c r="AB2180" s="672">
        <f t="shared" si="402"/>
        <v>166.25</v>
      </c>
    </row>
    <row r="2181" spans="1:28" ht="14.45" customHeight="1" thickBot="1" x14ac:dyDescent="0.25">
      <c r="A2181" s="256"/>
      <c r="B2181" s="408"/>
      <c r="C2181" s="447"/>
      <c r="D2181" s="282">
        <f>(MAX(K2181:M2181))/J2181/1.44</f>
        <v>0</v>
      </c>
      <c r="E2181" s="298"/>
      <c r="F2181" s="191" t="s">
        <v>1909</v>
      </c>
      <c r="G2181" s="83" t="s">
        <v>1825</v>
      </c>
      <c r="H2181" s="245">
        <v>360</v>
      </c>
      <c r="I2181" s="84" t="s">
        <v>685</v>
      </c>
      <c r="J2181" s="83">
        <v>250</v>
      </c>
      <c r="K2181" s="554">
        <v>0</v>
      </c>
      <c r="L2181" s="554">
        <v>0</v>
      </c>
      <c r="M2181" s="554">
        <v>0</v>
      </c>
      <c r="N2181" s="85"/>
      <c r="O2181" s="94">
        <f t="shared" si="411"/>
        <v>0</v>
      </c>
      <c r="P2181" s="95">
        <f t="shared" si="412"/>
        <v>0</v>
      </c>
      <c r="Q2181" s="105" t="s">
        <v>984</v>
      </c>
      <c r="R2181" s="89"/>
      <c r="S2181" s="83"/>
      <c r="T2181" s="554"/>
      <c r="U2181" s="554"/>
      <c r="V2181" s="554"/>
      <c r="W2181" s="85"/>
      <c r="X2181" s="94"/>
      <c r="Y2181" s="95"/>
      <c r="Z2181" s="637"/>
      <c r="AA2181" s="675">
        <f>P2181+Y2181</f>
        <v>0</v>
      </c>
      <c r="AB2181" s="675">
        <f t="shared" si="402"/>
        <v>166.25</v>
      </c>
    </row>
    <row r="2182" spans="1:28" ht="14.45" customHeight="1" x14ac:dyDescent="0.2">
      <c r="A2182" s="260">
        <v>43058</v>
      </c>
      <c r="B2182" s="403">
        <v>0.82291666666666663</v>
      </c>
      <c r="C2182" s="464">
        <v>3</v>
      </c>
      <c r="D2182" s="291">
        <f>(MAX(K2182:M2182))/J2182/1.44</f>
        <v>0.41562500000000002</v>
      </c>
      <c r="E2182" s="272"/>
      <c r="F2182" s="249" t="s">
        <v>569</v>
      </c>
      <c r="G2182" s="35" t="s">
        <v>3126</v>
      </c>
      <c r="H2182" s="240">
        <v>361</v>
      </c>
      <c r="I2182" s="35" t="s">
        <v>685</v>
      </c>
      <c r="J2182" s="34">
        <v>100</v>
      </c>
      <c r="K2182" s="367">
        <v>59.85</v>
      </c>
      <c r="L2182" s="367">
        <v>39.047619047619044</v>
      </c>
      <c r="M2182" s="367">
        <v>57.75</v>
      </c>
      <c r="N2182" s="36" t="s">
        <v>3846</v>
      </c>
      <c r="O2182" s="37">
        <f t="shared" ref="O2182:O2187" si="413">(K2182+L2182+M2182)/3</f>
        <v>52.215873015873022</v>
      </c>
      <c r="P2182" s="38">
        <f t="shared" ref="P2182:P2187" si="414">O2182/J2182/1.44</f>
        <v>0.36261022927689601</v>
      </c>
      <c r="Q2182" s="77"/>
      <c r="R2182" s="40"/>
      <c r="S2182" s="34"/>
      <c r="T2182" s="367"/>
      <c r="U2182" s="367"/>
      <c r="V2182" s="367"/>
      <c r="W2182" s="36"/>
      <c r="X2182" s="37"/>
      <c r="Y2182" s="38"/>
      <c r="Z2182" s="645"/>
      <c r="AA2182" s="672">
        <f>P2182+Y2182</f>
        <v>0.36261022927689601</v>
      </c>
      <c r="AB2182" s="672">
        <f t="shared" si="402"/>
        <v>42.386419753086415</v>
      </c>
    </row>
    <row r="2183" spans="1:28" ht="13.15" customHeight="1" x14ac:dyDescent="0.2">
      <c r="A2183" s="265"/>
      <c r="B2183" s="405"/>
      <c r="C2183" s="448"/>
      <c r="D2183" s="277"/>
      <c r="E2183" s="306"/>
      <c r="F2183" s="212"/>
      <c r="G2183" s="22"/>
      <c r="H2183" s="241">
        <v>361</v>
      </c>
      <c r="I2183" s="22" t="s">
        <v>1674</v>
      </c>
      <c r="J2183" s="24">
        <v>100</v>
      </c>
      <c r="K2183" s="371">
        <v>7.3500000000000005</v>
      </c>
      <c r="L2183" s="371">
        <v>1.9047619047619047</v>
      </c>
      <c r="M2183" s="371">
        <v>4.2</v>
      </c>
      <c r="N2183" s="21"/>
      <c r="O2183" s="37">
        <f t="shared" si="413"/>
        <v>4.484920634920635</v>
      </c>
      <c r="P2183" s="38">
        <f t="shared" si="414"/>
        <v>3.1145282186948852E-2</v>
      </c>
      <c r="Q2183" s="26"/>
      <c r="R2183" s="28"/>
      <c r="S2183" s="24"/>
      <c r="T2183" s="371"/>
      <c r="U2183" s="371"/>
      <c r="V2183" s="371"/>
      <c r="W2183" s="21"/>
      <c r="X2183" s="25"/>
      <c r="Y2183" s="26"/>
      <c r="Z2183" s="428"/>
      <c r="AA2183" s="672"/>
      <c r="AB2183" s="672"/>
    </row>
    <row r="2184" spans="1:28" ht="13.15" customHeight="1" x14ac:dyDescent="0.2">
      <c r="A2184" s="265"/>
      <c r="B2184" s="405"/>
      <c r="C2184" s="448"/>
      <c r="D2184" s="277"/>
      <c r="E2184" s="306"/>
      <c r="F2184" s="212"/>
      <c r="G2184" s="22"/>
      <c r="H2184" s="241">
        <v>361</v>
      </c>
      <c r="I2184" s="22" t="s">
        <v>1675</v>
      </c>
      <c r="J2184" s="24">
        <v>100</v>
      </c>
      <c r="K2184" s="371">
        <v>4.2</v>
      </c>
      <c r="L2184" s="371">
        <v>9.5238095238095237</v>
      </c>
      <c r="M2184" s="371">
        <v>10.5</v>
      </c>
      <c r="N2184" s="21"/>
      <c r="O2184" s="37">
        <f t="shared" si="413"/>
        <v>8.0746031746031743</v>
      </c>
      <c r="P2184" s="38">
        <f t="shared" si="414"/>
        <v>5.6073633156966493E-2</v>
      </c>
      <c r="Q2184" s="26"/>
      <c r="R2184" s="28"/>
      <c r="S2184" s="24"/>
      <c r="T2184" s="371"/>
      <c r="U2184" s="371"/>
      <c r="V2184" s="371"/>
      <c r="W2184" s="21"/>
      <c r="X2184" s="25"/>
      <c r="Y2184" s="26"/>
      <c r="Z2184" s="428"/>
      <c r="AA2184" s="672"/>
      <c r="AB2184" s="672"/>
    </row>
    <row r="2185" spans="1:28" ht="13.15" customHeight="1" x14ac:dyDescent="0.2">
      <c r="A2185" s="265"/>
      <c r="B2185" s="405"/>
      <c r="C2185" s="448"/>
      <c r="D2185" s="277"/>
      <c r="E2185" s="306"/>
      <c r="F2185" s="212"/>
      <c r="G2185" s="22"/>
      <c r="H2185" s="241">
        <v>361</v>
      </c>
      <c r="I2185" s="22" t="s">
        <v>3175</v>
      </c>
      <c r="J2185" s="24">
        <v>100</v>
      </c>
      <c r="K2185" s="371">
        <v>25.200000000000003</v>
      </c>
      <c r="L2185" s="371">
        <v>13.333333333333332</v>
      </c>
      <c r="M2185" s="371">
        <v>24.150000000000002</v>
      </c>
      <c r="N2185" s="21"/>
      <c r="O2185" s="37">
        <f t="shared" si="413"/>
        <v>20.894444444444446</v>
      </c>
      <c r="P2185" s="38">
        <f t="shared" si="414"/>
        <v>0.14510030864197532</v>
      </c>
      <c r="Q2185" s="26"/>
      <c r="R2185" s="28"/>
      <c r="S2185" s="24"/>
      <c r="T2185" s="371"/>
      <c r="U2185" s="371"/>
      <c r="V2185" s="371"/>
      <c r="W2185" s="21"/>
      <c r="X2185" s="25"/>
      <c r="Y2185" s="26"/>
      <c r="Z2185" s="428"/>
      <c r="AA2185" s="672"/>
      <c r="AB2185" s="672"/>
    </row>
    <row r="2186" spans="1:28" ht="13.15" customHeight="1" x14ac:dyDescent="0.2">
      <c r="A2186" s="265"/>
      <c r="B2186" s="405"/>
      <c r="C2186" s="448"/>
      <c r="D2186" s="277"/>
      <c r="E2186" s="306"/>
      <c r="F2186" s="250"/>
      <c r="G2186" s="128"/>
      <c r="H2186" s="244">
        <v>361</v>
      </c>
      <c r="I2186" s="128" t="s">
        <v>2344</v>
      </c>
      <c r="J2186" s="121">
        <v>100</v>
      </c>
      <c r="K2186" s="548">
        <v>11.55</v>
      </c>
      <c r="L2186" s="548">
        <v>6.6666666666666661</v>
      </c>
      <c r="M2186" s="548">
        <v>11.55</v>
      </c>
      <c r="N2186" s="123"/>
      <c r="O2186" s="37">
        <f t="shared" si="413"/>
        <v>9.9222222222222225</v>
      </c>
      <c r="P2186" s="38">
        <f t="shared" si="414"/>
        <v>6.8904320987654324E-2</v>
      </c>
      <c r="Q2186" s="125"/>
      <c r="R2186" s="126"/>
      <c r="S2186" s="121"/>
      <c r="T2186" s="548"/>
      <c r="U2186" s="548"/>
      <c r="V2186" s="548"/>
      <c r="W2186" s="123"/>
      <c r="X2186" s="25"/>
      <c r="Y2186" s="26"/>
      <c r="Z2186" s="634"/>
      <c r="AA2186" s="672"/>
      <c r="AB2186" s="672"/>
    </row>
    <row r="2187" spans="1:28" ht="13.9" customHeight="1" thickBot="1" x14ac:dyDescent="0.25">
      <c r="A2187" s="267"/>
      <c r="B2187" s="406"/>
      <c r="C2187" s="449"/>
      <c r="D2187" s="268"/>
      <c r="E2187" s="283"/>
      <c r="F2187" s="213"/>
      <c r="G2187" s="76"/>
      <c r="H2187" s="242">
        <v>361</v>
      </c>
      <c r="I2187" s="76" t="s">
        <v>3019</v>
      </c>
      <c r="J2187" s="70">
        <v>100</v>
      </c>
      <c r="K2187" s="559">
        <v>4.2</v>
      </c>
      <c r="L2187" s="559">
        <v>4.7619047619047619</v>
      </c>
      <c r="M2187" s="559">
        <v>4.2</v>
      </c>
      <c r="N2187" s="72"/>
      <c r="O2187" s="73">
        <f t="shared" si="413"/>
        <v>4.3873015873015868</v>
      </c>
      <c r="P2187" s="74">
        <f t="shared" si="414"/>
        <v>3.04673721340388E-2</v>
      </c>
      <c r="Q2187" s="74"/>
      <c r="R2187" s="75"/>
      <c r="S2187" s="70"/>
      <c r="T2187" s="559"/>
      <c r="U2187" s="559"/>
      <c r="V2187" s="559"/>
      <c r="W2187" s="72"/>
      <c r="X2187" s="73"/>
      <c r="Y2187" s="74"/>
      <c r="Z2187" s="646"/>
      <c r="AA2187" s="672"/>
      <c r="AB2187" s="672"/>
    </row>
    <row r="2188" spans="1:28" s="7" customFormat="1" ht="14.45" customHeight="1" x14ac:dyDescent="0.2">
      <c r="A2188" s="260">
        <v>43058</v>
      </c>
      <c r="B2188" s="403">
        <v>0.81597222222222221</v>
      </c>
      <c r="C2188" s="464">
        <v>3</v>
      </c>
      <c r="D2188" s="263">
        <f>(MAX(K2188:M2188))/J2188/1.44</f>
        <v>0.37369791666666674</v>
      </c>
      <c r="E2188" s="272"/>
      <c r="F2188" s="249" t="s">
        <v>569</v>
      </c>
      <c r="G2188" s="69" t="s">
        <v>3126</v>
      </c>
      <c r="H2188" s="240">
        <v>362</v>
      </c>
      <c r="I2188" s="35" t="s">
        <v>685</v>
      </c>
      <c r="J2188" s="34">
        <v>160</v>
      </c>
      <c r="K2188" s="367">
        <v>46.2</v>
      </c>
      <c r="L2188" s="367">
        <v>40.952380952380949</v>
      </c>
      <c r="M2188" s="367">
        <v>86.100000000000009</v>
      </c>
      <c r="N2188" s="36" t="s">
        <v>4112</v>
      </c>
      <c r="O2188" s="37">
        <f t="shared" si="398"/>
        <v>57.750793650793661</v>
      </c>
      <c r="P2188" s="38">
        <f t="shared" si="399"/>
        <v>0.25065448633156973</v>
      </c>
      <c r="Q2188" s="77"/>
      <c r="R2188" s="40"/>
      <c r="S2188" s="34"/>
      <c r="T2188" s="367"/>
      <c r="U2188" s="367"/>
      <c r="V2188" s="367"/>
      <c r="W2188" s="36"/>
      <c r="X2188" s="37"/>
      <c r="Y2188" s="38"/>
      <c r="Z2188" s="645"/>
      <c r="AA2188" s="671">
        <f>P2188+Y2188</f>
        <v>0.25065448633156973</v>
      </c>
      <c r="AB2188" s="671">
        <f t="shared" ref="AB2188:AB2245" si="415">IF(AA2188 &gt;1,0,(((J2188+S2188)*0.95)-((J2188+S2188)*0.95)*AA2188)*0.7)</f>
        <v>79.730362654320984</v>
      </c>
    </row>
    <row r="2189" spans="1:28" ht="13.9" customHeight="1" x14ac:dyDescent="0.2">
      <c r="A2189" s="265"/>
      <c r="B2189" s="405"/>
      <c r="C2189" s="448"/>
      <c r="D2189" s="266"/>
      <c r="E2189" s="306"/>
      <c r="F2189" s="208"/>
      <c r="G2189" s="24"/>
      <c r="H2189" s="241">
        <v>362</v>
      </c>
      <c r="I2189" s="22" t="s">
        <v>3020</v>
      </c>
      <c r="J2189" s="24">
        <v>160</v>
      </c>
      <c r="K2189" s="371">
        <v>8.4</v>
      </c>
      <c r="L2189" s="371">
        <v>8.5714285714285712</v>
      </c>
      <c r="M2189" s="371">
        <v>3.1500000000000004</v>
      </c>
      <c r="N2189" s="21"/>
      <c r="O2189" s="25">
        <f t="shared" si="398"/>
        <v>6.7071428571428582</v>
      </c>
      <c r="P2189" s="26">
        <f t="shared" si="399"/>
        <v>2.9110863095238099E-2</v>
      </c>
      <c r="Q2189" s="26"/>
      <c r="R2189" s="28"/>
      <c r="S2189" s="30"/>
      <c r="T2189" s="371"/>
      <c r="U2189" s="371"/>
      <c r="V2189" s="371"/>
      <c r="W2189" s="21"/>
      <c r="X2189" s="25"/>
      <c r="Y2189" s="26"/>
      <c r="Z2189" s="428"/>
      <c r="AA2189" s="673"/>
      <c r="AB2189" s="672"/>
    </row>
    <row r="2190" spans="1:28" ht="13.9" customHeight="1" x14ac:dyDescent="0.2">
      <c r="A2190" s="265"/>
      <c r="B2190" s="405"/>
      <c r="C2190" s="448"/>
      <c r="D2190" s="266"/>
      <c r="E2190" s="306"/>
      <c r="F2190" s="208"/>
      <c r="G2190" s="24"/>
      <c r="H2190" s="241">
        <v>362</v>
      </c>
      <c r="I2190" s="22" t="s">
        <v>2345</v>
      </c>
      <c r="J2190" s="24">
        <v>160</v>
      </c>
      <c r="K2190" s="371">
        <v>5.25</v>
      </c>
      <c r="L2190" s="371">
        <v>1.9047619047619047</v>
      </c>
      <c r="M2190" s="371">
        <v>5.25</v>
      </c>
      <c r="N2190" s="21"/>
      <c r="O2190" s="25">
        <f t="shared" si="398"/>
        <v>4.1349206349206353</v>
      </c>
      <c r="P2190" s="26">
        <f t="shared" si="399"/>
        <v>1.7946704144620813E-2</v>
      </c>
      <c r="Q2190" s="26"/>
      <c r="R2190" s="28"/>
      <c r="S2190" s="30"/>
      <c r="T2190" s="371"/>
      <c r="U2190" s="371"/>
      <c r="V2190" s="371"/>
      <c r="W2190" s="21"/>
      <c r="X2190" s="25"/>
      <c r="Y2190" s="26"/>
      <c r="Z2190" s="428"/>
      <c r="AA2190" s="673"/>
      <c r="AB2190" s="672"/>
    </row>
    <row r="2191" spans="1:28" ht="13.9" customHeight="1" x14ac:dyDescent="0.2">
      <c r="A2191" s="265"/>
      <c r="B2191" s="405"/>
      <c r="C2191" s="448"/>
      <c r="D2191" s="266"/>
      <c r="E2191" s="306"/>
      <c r="F2191" s="208"/>
      <c r="G2191" s="24"/>
      <c r="H2191" s="241">
        <v>362</v>
      </c>
      <c r="I2191" s="22" t="s">
        <v>1937</v>
      </c>
      <c r="J2191" s="24">
        <v>160</v>
      </c>
      <c r="K2191" s="371">
        <v>31.5</v>
      </c>
      <c r="L2191" s="371">
        <v>26.666666666666664</v>
      </c>
      <c r="M2191" s="371">
        <v>66.150000000000006</v>
      </c>
      <c r="N2191" s="21"/>
      <c r="O2191" s="25">
        <f t="shared" si="398"/>
        <v>41.43888888888889</v>
      </c>
      <c r="P2191" s="26">
        <f t="shared" si="399"/>
        <v>0.17985628858024694</v>
      </c>
      <c r="Q2191" s="26"/>
      <c r="R2191" s="28"/>
      <c r="S2191" s="30"/>
      <c r="T2191" s="371"/>
      <c r="U2191" s="371"/>
      <c r="V2191" s="371"/>
      <c r="W2191" s="21"/>
      <c r="X2191" s="25"/>
      <c r="Y2191" s="26"/>
      <c r="Z2191" s="428"/>
      <c r="AA2191" s="673"/>
      <c r="AB2191" s="672"/>
    </row>
    <row r="2192" spans="1:28" ht="13.9" customHeight="1" x14ac:dyDescent="0.2">
      <c r="A2192" s="265"/>
      <c r="B2192" s="405"/>
      <c r="C2192" s="448"/>
      <c r="D2192" s="266"/>
      <c r="E2192" s="306"/>
      <c r="F2192" s="210"/>
      <c r="G2192" s="121"/>
      <c r="H2192" s="244">
        <v>362</v>
      </c>
      <c r="I2192" s="128" t="s">
        <v>3176</v>
      </c>
      <c r="J2192" s="121">
        <v>160</v>
      </c>
      <c r="K2192" s="548">
        <v>2.1</v>
      </c>
      <c r="L2192" s="548">
        <v>5.7142857142857144</v>
      </c>
      <c r="M2192" s="548">
        <v>7.3500000000000005</v>
      </c>
      <c r="N2192" s="123"/>
      <c r="O2192" s="124">
        <f>(K2192+L2192+M2192)/3</f>
        <v>5.0547619047619046</v>
      </c>
      <c r="P2192" s="125">
        <f>O2192/J2192/1.44</f>
        <v>2.1939070767195767E-2</v>
      </c>
      <c r="Q2192" s="125"/>
      <c r="R2192" s="126"/>
      <c r="S2192" s="127"/>
      <c r="T2192" s="548"/>
      <c r="U2192" s="548"/>
      <c r="V2192" s="548"/>
      <c r="W2192" s="123"/>
      <c r="X2192" s="25"/>
      <c r="Y2192" s="26"/>
      <c r="Z2192" s="634"/>
      <c r="AA2192" s="673"/>
      <c r="AB2192" s="672"/>
    </row>
    <row r="2193" spans="1:28" ht="13.9" customHeight="1" thickBot="1" x14ac:dyDescent="0.25">
      <c r="A2193" s="267"/>
      <c r="B2193" s="406"/>
      <c r="C2193" s="449"/>
      <c r="D2193" s="268"/>
      <c r="E2193" s="283"/>
      <c r="F2193" s="209"/>
      <c r="G2193" s="70"/>
      <c r="H2193" s="242">
        <v>362</v>
      </c>
      <c r="I2193" s="76" t="s">
        <v>84</v>
      </c>
      <c r="J2193" s="70">
        <v>160</v>
      </c>
      <c r="K2193" s="559">
        <v>0</v>
      </c>
      <c r="L2193" s="559">
        <v>0</v>
      </c>
      <c r="M2193" s="559">
        <v>0</v>
      </c>
      <c r="N2193" s="72"/>
      <c r="O2193" s="73">
        <f t="shared" si="398"/>
        <v>0</v>
      </c>
      <c r="P2193" s="74">
        <f t="shared" si="399"/>
        <v>0</v>
      </c>
      <c r="Q2193" s="74"/>
      <c r="R2193" s="75"/>
      <c r="S2193" s="78"/>
      <c r="T2193" s="559"/>
      <c r="U2193" s="559"/>
      <c r="V2193" s="559"/>
      <c r="W2193" s="72"/>
      <c r="X2193" s="73"/>
      <c r="Y2193" s="74"/>
      <c r="Z2193" s="646"/>
      <c r="AA2193" s="676"/>
      <c r="AB2193" s="674"/>
    </row>
    <row r="2194" spans="1:28" s="7" customFormat="1" ht="14.45" customHeight="1" thickBot="1" x14ac:dyDescent="0.25">
      <c r="A2194" s="288">
        <v>43039</v>
      </c>
      <c r="B2194" s="404">
        <v>0.53125</v>
      </c>
      <c r="C2194" s="462">
        <v>-1</v>
      </c>
      <c r="D2194" s="282">
        <f>(MAX(K2194:M2194))/J2194/1.44</f>
        <v>0.15393518518518517</v>
      </c>
      <c r="E2194" s="298"/>
      <c r="F2194" s="191" t="s">
        <v>1909</v>
      </c>
      <c r="G2194" s="104" t="s">
        <v>3126</v>
      </c>
      <c r="H2194" s="245">
        <v>363</v>
      </c>
      <c r="I2194" s="84" t="s">
        <v>685</v>
      </c>
      <c r="J2194" s="83">
        <v>180</v>
      </c>
      <c r="K2194" s="554">
        <v>39.9</v>
      </c>
      <c r="L2194" s="554">
        <v>34.285714285714285</v>
      </c>
      <c r="M2194" s="554">
        <v>29.400000000000002</v>
      </c>
      <c r="N2194" s="85" t="s">
        <v>4221</v>
      </c>
      <c r="O2194" s="86">
        <f t="shared" si="398"/>
        <v>34.528571428571432</v>
      </c>
      <c r="P2194" s="87">
        <f t="shared" si="399"/>
        <v>0.1332120811287478</v>
      </c>
      <c r="Q2194" s="105"/>
      <c r="R2194" s="89"/>
      <c r="S2194" s="112"/>
      <c r="T2194" s="554"/>
      <c r="U2194" s="554"/>
      <c r="V2194" s="554"/>
      <c r="W2194" s="85"/>
      <c r="X2194" s="94"/>
      <c r="Y2194" s="95"/>
      <c r="Z2194" s="637"/>
      <c r="AA2194" s="672">
        <f>P2194+Y2194</f>
        <v>0.1332120811287478</v>
      </c>
      <c r="AB2194" s="672">
        <f t="shared" si="415"/>
        <v>103.75451388888888</v>
      </c>
    </row>
    <row r="2195" spans="1:28" s="7" customFormat="1" ht="14.45" customHeight="1" thickBot="1" x14ac:dyDescent="0.25">
      <c r="A2195" s="288">
        <v>43039</v>
      </c>
      <c r="B2195" s="404">
        <v>0.52083333333333337</v>
      </c>
      <c r="C2195" s="462">
        <v>0</v>
      </c>
      <c r="D2195" s="282">
        <f>(MAX(K2195:M2195))/J2195/1.44</f>
        <v>0.21081349206349206</v>
      </c>
      <c r="E2195" s="298"/>
      <c r="F2195" s="189" t="s">
        <v>1909</v>
      </c>
      <c r="G2195" s="102" t="s">
        <v>3126</v>
      </c>
      <c r="H2195" s="242">
        <v>364</v>
      </c>
      <c r="I2195" s="76" t="s">
        <v>685</v>
      </c>
      <c r="J2195" s="70">
        <v>160</v>
      </c>
      <c r="K2195" s="559">
        <v>36.75</v>
      </c>
      <c r="L2195" s="559">
        <v>48.571428571428569</v>
      </c>
      <c r="M2195" s="559">
        <v>22.05</v>
      </c>
      <c r="N2195" s="72" t="s">
        <v>3942</v>
      </c>
      <c r="O2195" s="73">
        <f t="shared" si="398"/>
        <v>35.790476190476191</v>
      </c>
      <c r="P2195" s="74">
        <f t="shared" si="399"/>
        <v>0.15534060846560846</v>
      </c>
      <c r="Q2195" s="103" t="s">
        <v>655</v>
      </c>
      <c r="R2195" s="75"/>
      <c r="S2195" s="78"/>
      <c r="T2195" s="559"/>
      <c r="U2195" s="559"/>
      <c r="V2195" s="559"/>
      <c r="W2195" s="72"/>
      <c r="X2195" s="94"/>
      <c r="Y2195" s="95"/>
      <c r="Z2195" s="646"/>
      <c r="AA2195" s="675">
        <f>P2195+Y2195</f>
        <v>0.15534060846560846</v>
      </c>
      <c r="AB2195" s="675">
        <f t="shared" si="415"/>
        <v>89.871759259259264</v>
      </c>
    </row>
    <row r="2196" spans="1:28" s="7" customFormat="1" ht="14.45" customHeight="1" x14ac:dyDescent="0.2">
      <c r="A2196" s="260">
        <v>43028</v>
      </c>
      <c r="B2196" s="403">
        <v>0.76388888888888884</v>
      </c>
      <c r="C2196" s="454">
        <v>3</v>
      </c>
      <c r="D2196" s="263">
        <f>(MAX(K2196:M2196))/J2196/1.44</f>
        <v>0.23974867724867727</v>
      </c>
      <c r="E2196" s="272"/>
      <c r="F2196" s="193" t="s">
        <v>569</v>
      </c>
      <c r="G2196" s="114" t="s">
        <v>3126</v>
      </c>
      <c r="H2196" s="243">
        <v>365</v>
      </c>
      <c r="I2196" s="113" t="s">
        <v>685</v>
      </c>
      <c r="J2196" s="115">
        <v>160</v>
      </c>
      <c r="K2196" s="565">
        <v>53.550000000000004</v>
      </c>
      <c r="L2196" s="565">
        <v>55.238095238095234</v>
      </c>
      <c r="M2196" s="565">
        <v>31.5</v>
      </c>
      <c r="N2196" s="116" t="s">
        <v>3866</v>
      </c>
      <c r="O2196" s="117">
        <f t="shared" si="398"/>
        <v>46.76269841269842</v>
      </c>
      <c r="P2196" s="118">
        <f t="shared" si="399"/>
        <v>0.20296310074955912</v>
      </c>
      <c r="Q2196" s="142"/>
      <c r="R2196" s="113"/>
      <c r="S2196" s="116"/>
      <c r="T2196" s="565"/>
      <c r="U2196" s="565"/>
      <c r="V2196" s="565"/>
      <c r="W2196" s="116"/>
      <c r="X2196" s="117"/>
      <c r="Y2196" s="118"/>
      <c r="Z2196" s="636"/>
      <c r="AA2196" s="672">
        <f>P2196+Y2196</f>
        <v>0.20296310074955912</v>
      </c>
      <c r="AB2196" s="672">
        <f t="shared" si="415"/>
        <v>84.804726080246908</v>
      </c>
    </row>
    <row r="2197" spans="1:28" s="7" customFormat="1" ht="13.9" customHeight="1" x14ac:dyDescent="0.2">
      <c r="A2197" s="265"/>
      <c r="B2197" s="405"/>
      <c r="C2197" s="448"/>
      <c r="D2197" s="266"/>
      <c r="E2197" s="308"/>
      <c r="F2197" s="187"/>
      <c r="G2197" s="22"/>
      <c r="H2197" s="241">
        <v>365</v>
      </c>
      <c r="I2197" s="22" t="s">
        <v>3178</v>
      </c>
      <c r="J2197" s="34">
        <v>160</v>
      </c>
      <c r="K2197" s="371">
        <v>0</v>
      </c>
      <c r="L2197" s="371">
        <v>0</v>
      </c>
      <c r="M2197" s="371">
        <v>0</v>
      </c>
      <c r="N2197" s="21"/>
      <c r="O2197" s="25">
        <f t="shared" ref="O2197:O2216" si="416">(K2197+L2197+M2197)/3</f>
        <v>0</v>
      </c>
      <c r="P2197" s="26">
        <f t="shared" ref="P2197:P2233" si="417">O2197/J2197/1.44</f>
        <v>0</v>
      </c>
      <c r="Q2197" s="26"/>
      <c r="R2197" s="22"/>
      <c r="S2197" s="21"/>
      <c r="T2197" s="371"/>
      <c r="U2197" s="371"/>
      <c r="V2197" s="371"/>
      <c r="W2197" s="21"/>
      <c r="X2197" s="25"/>
      <c r="Y2197" s="26"/>
      <c r="Z2197" s="428"/>
      <c r="AA2197" s="673"/>
      <c r="AB2197" s="672"/>
    </row>
    <row r="2198" spans="1:28" s="7" customFormat="1" ht="13.9" customHeight="1" x14ac:dyDescent="0.2">
      <c r="A2198" s="265"/>
      <c r="B2198" s="405"/>
      <c r="C2198" s="448"/>
      <c r="D2198" s="266"/>
      <c r="E2198" s="308"/>
      <c r="F2198" s="187"/>
      <c r="G2198" s="22"/>
      <c r="H2198" s="241">
        <v>365</v>
      </c>
      <c r="I2198" s="22" t="s">
        <v>60</v>
      </c>
      <c r="J2198" s="24">
        <v>160</v>
      </c>
      <c r="K2198" s="371">
        <v>0</v>
      </c>
      <c r="L2198" s="371">
        <v>0</v>
      </c>
      <c r="M2198" s="371">
        <v>0</v>
      </c>
      <c r="N2198" s="21"/>
      <c r="O2198" s="25">
        <f t="shared" si="416"/>
        <v>0</v>
      </c>
      <c r="P2198" s="26">
        <f t="shared" si="417"/>
        <v>0</v>
      </c>
      <c r="Q2198" s="26"/>
      <c r="R2198" s="22"/>
      <c r="S2198" s="21"/>
      <c r="T2198" s="371"/>
      <c r="U2198" s="371"/>
      <c r="V2198" s="371"/>
      <c r="W2198" s="21"/>
      <c r="X2198" s="25"/>
      <c r="Y2198" s="26"/>
      <c r="Z2198" s="428"/>
      <c r="AA2198" s="673"/>
      <c r="AB2198" s="672"/>
    </row>
    <row r="2199" spans="1:28" s="7" customFormat="1" ht="13.9" customHeight="1" x14ac:dyDescent="0.2">
      <c r="A2199" s="265"/>
      <c r="B2199" s="405"/>
      <c r="C2199" s="448"/>
      <c r="D2199" s="266"/>
      <c r="E2199" s="308"/>
      <c r="F2199" s="187"/>
      <c r="G2199" s="22"/>
      <c r="H2199" s="241">
        <v>365</v>
      </c>
      <c r="I2199" s="22" t="s">
        <v>1737</v>
      </c>
      <c r="J2199" s="24">
        <v>160</v>
      </c>
      <c r="K2199" s="371">
        <v>0</v>
      </c>
      <c r="L2199" s="371">
        <v>0</v>
      </c>
      <c r="M2199" s="371">
        <v>0</v>
      </c>
      <c r="N2199" s="21"/>
      <c r="O2199" s="25">
        <f t="shared" si="416"/>
        <v>0</v>
      </c>
      <c r="P2199" s="26">
        <f t="shared" si="417"/>
        <v>0</v>
      </c>
      <c r="Q2199" s="26"/>
      <c r="R2199" s="22"/>
      <c r="S2199" s="21"/>
      <c r="T2199" s="371"/>
      <c r="U2199" s="371"/>
      <c r="V2199" s="371"/>
      <c r="W2199" s="21"/>
      <c r="X2199" s="25"/>
      <c r="Y2199" s="26"/>
      <c r="Z2199" s="428"/>
      <c r="AA2199" s="673"/>
      <c r="AB2199" s="672"/>
    </row>
    <row r="2200" spans="1:28" s="7" customFormat="1" ht="13.9" customHeight="1" x14ac:dyDescent="0.2">
      <c r="A2200" s="265"/>
      <c r="B2200" s="405"/>
      <c r="C2200" s="448"/>
      <c r="D2200" s="266"/>
      <c r="E2200" s="308"/>
      <c r="F2200" s="187"/>
      <c r="G2200" s="22"/>
      <c r="H2200" s="241">
        <v>365</v>
      </c>
      <c r="I2200" s="22" t="s">
        <v>3177</v>
      </c>
      <c r="J2200" s="24">
        <v>160</v>
      </c>
      <c r="K2200" s="371">
        <v>25.200000000000003</v>
      </c>
      <c r="L2200" s="371">
        <v>32.38095238095238</v>
      </c>
      <c r="M2200" s="371">
        <v>23.1</v>
      </c>
      <c r="N2200" s="21"/>
      <c r="O2200" s="25">
        <f t="shared" si="416"/>
        <v>26.893650793650796</v>
      </c>
      <c r="P2200" s="26">
        <f t="shared" si="417"/>
        <v>0.11672591490299825</v>
      </c>
      <c r="Q2200" s="26"/>
      <c r="R2200" s="22"/>
      <c r="S2200" s="21"/>
      <c r="T2200" s="371"/>
      <c r="U2200" s="371"/>
      <c r="V2200" s="371"/>
      <c r="W2200" s="21"/>
      <c r="X2200" s="25"/>
      <c r="Y2200" s="26"/>
      <c r="Z2200" s="428"/>
      <c r="AA2200" s="673"/>
      <c r="AB2200" s="672"/>
    </row>
    <row r="2201" spans="1:28" s="7" customFormat="1" ht="13.9" customHeight="1" thickBot="1" x14ac:dyDescent="0.25">
      <c r="A2201" s="267"/>
      <c r="B2201" s="406"/>
      <c r="C2201" s="449"/>
      <c r="D2201" s="268"/>
      <c r="E2201" s="309"/>
      <c r="F2201" s="189"/>
      <c r="G2201" s="76"/>
      <c r="H2201" s="242">
        <v>365</v>
      </c>
      <c r="I2201" s="76" t="s">
        <v>3179</v>
      </c>
      <c r="J2201" s="34">
        <v>160</v>
      </c>
      <c r="K2201" s="559">
        <v>37.800000000000004</v>
      </c>
      <c r="L2201" s="559">
        <v>22.857142857142858</v>
      </c>
      <c r="M2201" s="559">
        <v>24.150000000000002</v>
      </c>
      <c r="N2201" s="72"/>
      <c r="O2201" s="73">
        <f t="shared" si="416"/>
        <v>28.269047619047623</v>
      </c>
      <c r="P2201" s="74">
        <f t="shared" si="417"/>
        <v>0.1226955191798942</v>
      </c>
      <c r="Q2201" s="74"/>
      <c r="R2201" s="76"/>
      <c r="S2201" s="72"/>
      <c r="T2201" s="559"/>
      <c r="U2201" s="559"/>
      <c r="V2201" s="559"/>
      <c r="W2201" s="72"/>
      <c r="X2201" s="73"/>
      <c r="Y2201" s="74"/>
      <c r="Z2201" s="646"/>
      <c r="AA2201" s="673"/>
      <c r="AB2201" s="672"/>
    </row>
    <row r="2202" spans="1:28" s="7" customFormat="1" ht="14.45" customHeight="1" x14ac:dyDescent="0.2">
      <c r="A2202" s="313">
        <v>43039</v>
      </c>
      <c r="B2202" s="407">
        <v>0.53472222222222221</v>
      </c>
      <c r="C2202" s="471">
        <v>0</v>
      </c>
      <c r="D2202" s="271">
        <f>(MAX(K2202:M2202))/J2202/1.44</f>
        <v>4.2328042328042333E-2</v>
      </c>
      <c r="E2202" s="272"/>
      <c r="F2202" s="193" t="s">
        <v>569</v>
      </c>
      <c r="G2202" s="114" t="s">
        <v>3126</v>
      </c>
      <c r="H2202" s="243">
        <v>366</v>
      </c>
      <c r="I2202" s="113" t="s">
        <v>685</v>
      </c>
      <c r="J2202" s="115">
        <v>250</v>
      </c>
      <c r="K2202" s="565">
        <v>12.600000000000001</v>
      </c>
      <c r="L2202" s="565">
        <v>15.238095238095237</v>
      </c>
      <c r="M2202" s="565">
        <v>13.65</v>
      </c>
      <c r="N2202" s="116" t="s">
        <v>4005</v>
      </c>
      <c r="O2202" s="117">
        <f t="shared" si="416"/>
        <v>13.829365079365081</v>
      </c>
      <c r="P2202" s="118">
        <f t="shared" si="417"/>
        <v>3.8414902998236335E-2</v>
      </c>
      <c r="Q2202" s="142" t="s">
        <v>494</v>
      </c>
      <c r="R2202" s="120"/>
      <c r="S2202" s="130"/>
      <c r="T2202" s="565"/>
      <c r="U2202" s="565"/>
      <c r="V2202" s="565"/>
      <c r="W2202" s="116"/>
      <c r="X2202" s="117"/>
      <c r="Y2202" s="118"/>
      <c r="Z2202" s="636"/>
      <c r="AA2202" s="671">
        <f>P2202+Y2202</f>
        <v>3.8414902998236335E-2</v>
      </c>
      <c r="AB2202" s="671">
        <f t="shared" si="415"/>
        <v>159.86352237654319</v>
      </c>
    </row>
    <row r="2203" spans="1:28" s="7" customFormat="1" ht="13.15" customHeight="1" x14ac:dyDescent="0.2">
      <c r="A2203" s="265"/>
      <c r="B2203" s="405"/>
      <c r="C2203" s="448"/>
      <c r="D2203" s="266"/>
      <c r="E2203" s="308"/>
      <c r="F2203" s="187"/>
      <c r="G2203" s="48"/>
      <c r="H2203" s="241">
        <v>366</v>
      </c>
      <c r="I2203" s="22" t="s">
        <v>1459</v>
      </c>
      <c r="J2203" s="24">
        <v>250</v>
      </c>
      <c r="K2203" s="371">
        <v>10.5</v>
      </c>
      <c r="L2203" s="371">
        <v>9.5238095238095237</v>
      </c>
      <c r="M2203" s="371">
        <v>5.25</v>
      </c>
      <c r="N2203" s="21"/>
      <c r="O2203" s="124">
        <f t="shared" si="416"/>
        <v>8.4246031746031758</v>
      </c>
      <c r="P2203" s="125">
        <f t="shared" si="417"/>
        <v>2.3401675485008822E-2</v>
      </c>
      <c r="Q2203" s="68"/>
      <c r="R2203" s="28"/>
      <c r="S2203" s="30"/>
      <c r="T2203" s="371"/>
      <c r="U2203" s="371"/>
      <c r="V2203" s="371"/>
      <c r="W2203" s="21"/>
      <c r="X2203" s="25"/>
      <c r="Y2203" s="26"/>
      <c r="Z2203" s="428"/>
      <c r="AA2203" s="672"/>
      <c r="AB2203" s="672"/>
    </row>
    <row r="2204" spans="1:28" s="7" customFormat="1" ht="13.15" customHeight="1" x14ac:dyDescent="0.2">
      <c r="A2204" s="265"/>
      <c r="B2204" s="405"/>
      <c r="C2204" s="448"/>
      <c r="D2204" s="266"/>
      <c r="E2204" s="308"/>
      <c r="F2204" s="187"/>
      <c r="G2204" s="48"/>
      <c r="H2204" s="241">
        <v>366</v>
      </c>
      <c r="I2204" s="22" t="s">
        <v>1460</v>
      </c>
      <c r="J2204" s="24">
        <v>250</v>
      </c>
      <c r="K2204" s="371">
        <v>0</v>
      </c>
      <c r="L2204" s="371">
        <v>0</v>
      </c>
      <c r="M2204" s="371">
        <v>0</v>
      </c>
      <c r="N2204" s="21"/>
      <c r="O2204" s="124">
        <f t="shared" si="416"/>
        <v>0</v>
      </c>
      <c r="P2204" s="125">
        <f t="shared" si="417"/>
        <v>0</v>
      </c>
      <c r="Q2204" s="68"/>
      <c r="R2204" s="28"/>
      <c r="S2204" s="30"/>
      <c r="T2204" s="371"/>
      <c r="U2204" s="371"/>
      <c r="V2204" s="371"/>
      <c r="W2204" s="21"/>
      <c r="X2204" s="25"/>
      <c r="Y2204" s="26"/>
      <c r="Z2204" s="428"/>
      <c r="AA2204" s="672"/>
      <c r="AB2204" s="672"/>
    </row>
    <row r="2205" spans="1:28" s="7" customFormat="1" ht="13.15" customHeight="1" x14ac:dyDescent="0.2">
      <c r="A2205" s="265"/>
      <c r="B2205" s="405"/>
      <c r="C2205" s="448"/>
      <c r="D2205" s="266"/>
      <c r="E2205" s="308"/>
      <c r="F2205" s="192"/>
      <c r="G2205" s="169"/>
      <c r="H2205" s="244">
        <v>366</v>
      </c>
      <c r="I2205" s="128" t="s">
        <v>1461</v>
      </c>
      <c r="J2205" s="121">
        <v>250</v>
      </c>
      <c r="K2205" s="548">
        <v>5.25</v>
      </c>
      <c r="L2205" s="548">
        <v>4.7619047619047619</v>
      </c>
      <c r="M2205" s="548">
        <v>6.3000000000000007</v>
      </c>
      <c r="N2205" s="123"/>
      <c r="O2205" s="124">
        <f t="shared" si="416"/>
        <v>5.4373015873015875</v>
      </c>
      <c r="P2205" s="125">
        <f t="shared" si="417"/>
        <v>1.510361552028219E-2</v>
      </c>
      <c r="Q2205" s="139"/>
      <c r="R2205" s="126"/>
      <c r="S2205" s="127"/>
      <c r="T2205" s="548"/>
      <c r="U2205" s="548"/>
      <c r="V2205" s="548"/>
      <c r="W2205" s="123"/>
      <c r="X2205" s="25"/>
      <c r="Y2205" s="26"/>
      <c r="Z2205" s="634"/>
      <c r="AA2205" s="672"/>
      <c r="AB2205" s="672"/>
    </row>
    <row r="2206" spans="1:28" s="7" customFormat="1" ht="13.15" customHeight="1" x14ac:dyDescent="0.2">
      <c r="A2206" s="265"/>
      <c r="B2206" s="405"/>
      <c r="C2206" s="448"/>
      <c r="D2206" s="266"/>
      <c r="E2206" s="308"/>
      <c r="F2206" s="192"/>
      <c r="G2206" s="169"/>
      <c r="H2206" s="244">
        <v>366</v>
      </c>
      <c r="I2206" s="128" t="s">
        <v>4222</v>
      </c>
      <c r="J2206" s="121">
        <v>250</v>
      </c>
      <c r="K2206" s="548">
        <v>0</v>
      </c>
      <c r="L2206" s="548">
        <v>0</v>
      </c>
      <c r="M2206" s="548">
        <v>0</v>
      </c>
      <c r="N2206" s="123"/>
      <c r="O2206" s="124">
        <f t="shared" si="416"/>
        <v>0</v>
      </c>
      <c r="P2206" s="125">
        <f t="shared" si="417"/>
        <v>0</v>
      </c>
      <c r="Q2206" s="139"/>
      <c r="R2206" s="126"/>
      <c r="S2206" s="127"/>
      <c r="T2206" s="548"/>
      <c r="U2206" s="548"/>
      <c r="V2206" s="548"/>
      <c r="W2206" s="123"/>
      <c r="X2206" s="25"/>
      <c r="Y2206" s="26"/>
      <c r="Z2206" s="634"/>
      <c r="AA2206" s="672"/>
      <c r="AB2206" s="672"/>
    </row>
    <row r="2207" spans="1:28" s="7" customFormat="1" ht="13.9" customHeight="1" thickBot="1" x14ac:dyDescent="0.25">
      <c r="A2207" s="267"/>
      <c r="B2207" s="406"/>
      <c r="C2207" s="449"/>
      <c r="D2207" s="268"/>
      <c r="E2207" s="309"/>
      <c r="F2207" s="189"/>
      <c r="G2207" s="102"/>
      <c r="H2207" s="242">
        <v>366</v>
      </c>
      <c r="I2207" s="76" t="s">
        <v>3526</v>
      </c>
      <c r="J2207" s="70">
        <v>250</v>
      </c>
      <c r="K2207" s="559">
        <v>0</v>
      </c>
      <c r="L2207" s="559">
        <v>0</v>
      </c>
      <c r="M2207" s="559">
        <v>0</v>
      </c>
      <c r="N2207" s="72"/>
      <c r="O2207" s="73">
        <f t="shared" si="416"/>
        <v>0</v>
      </c>
      <c r="P2207" s="74">
        <f t="shared" si="417"/>
        <v>0</v>
      </c>
      <c r="Q2207" s="103"/>
      <c r="R2207" s="75"/>
      <c r="S2207" s="78"/>
      <c r="T2207" s="559"/>
      <c r="U2207" s="559"/>
      <c r="V2207" s="559"/>
      <c r="W2207" s="72"/>
      <c r="X2207" s="73"/>
      <c r="Y2207" s="74"/>
      <c r="Z2207" s="646"/>
      <c r="AA2207" s="674"/>
      <c r="AB2207" s="674"/>
    </row>
    <row r="2208" spans="1:28" s="7" customFormat="1" ht="14.45" customHeight="1" x14ac:dyDescent="0.2">
      <c r="A2208" s="270">
        <v>43034</v>
      </c>
      <c r="B2208" s="407">
        <v>0.50347222222222221</v>
      </c>
      <c r="C2208" s="450">
        <v>1</v>
      </c>
      <c r="D2208" s="263">
        <f>(MAX(K2208:M2208))/J2208/1.44</f>
        <v>0.21419270833333337</v>
      </c>
      <c r="E2208" s="272"/>
      <c r="F2208" s="193" t="s">
        <v>569</v>
      </c>
      <c r="G2208" s="114" t="s">
        <v>3126</v>
      </c>
      <c r="H2208" s="243">
        <v>367</v>
      </c>
      <c r="I2208" s="113" t="s">
        <v>685</v>
      </c>
      <c r="J2208" s="115">
        <v>160</v>
      </c>
      <c r="K2208" s="565">
        <v>49.35</v>
      </c>
      <c r="L2208" s="565">
        <v>27.619047619047617</v>
      </c>
      <c r="M2208" s="565">
        <v>33.6</v>
      </c>
      <c r="N2208" s="116" t="s">
        <v>3942</v>
      </c>
      <c r="O2208" s="117">
        <f t="shared" si="416"/>
        <v>36.856349206349201</v>
      </c>
      <c r="P2208" s="118">
        <f t="shared" si="417"/>
        <v>0.15996679343033507</v>
      </c>
      <c r="Q2208" s="142" t="s">
        <v>494</v>
      </c>
      <c r="R2208" s="120"/>
      <c r="S2208" s="130"/>
      <c r="T2208" s="565"/>
      <c r="U2208" s="565"/>
      <c r="V2208" s="565"/>
      <c r="W2208" s="116"/>
      <c r="X2208" s="117"/>
      <c r="Y2208" s="118"/>
      <c r="Z2208" s="636"/>
      <c r="AA2208" s="672">
        <f>P2208+Y2208</f>
        <v>0.15996679343033507</v>
      </c>
      <c r="AB2208" s="672">
        <f t="shared" si="415"/>
        <v>89.379533179012341</v>
      </c>
    </row>
    <row r="2209" spans="1:28" s="7" customFormat="1" ht="13.15" customHeight="1" x14ac:dyDescent="0.2">
      <c r="A2209" s="265"/>
      <c r="B2209" s="405"/>
      <c r="C2209" s="448"/>
      <c r="D2209" s="310"/>
      <c r="E2209" s="308"/>
      <c r="F2209" s="181"/>
      <c r="G2209" s="35"/>
      <c r="H2209" s="240">
        <v>367</v>
      </c>
      <c r="I2209" s="35" t="s">
        <v>53</v>
      </c>
      <c r="J2209" s="34">
        <v>160</v>
      </c>
      <c r="K2209" s="367">
        <v>33.6</v>
      </c>
      <c r="L2209" s="367">
        <v>14.285714285714285</v>
      </c>
      <c r="M2209" s="367">
        <v>16.8</v>
      </c>
      <c r="N2209" s="36"/>
      <c r="O2209" s="37">
        <f t="shared" si="416"/>
        <v>21.56190476190476</v>
      </c>
      <c r="P2209" s="38">
        <f t="shared" si="417"/>
        <v>9.3584656084656076E-2</v>
      </c>
      <c r="Q2209" s="38"/>
      <c r="R2209" s="40"/>
      <c r="S2209" s="81"/>
      <c r="T2209" s="367"/>
      <c r="U2209" s="367"/>
      <c r="V2209" s="367"/>
      <c r="W2209" s="36"/>
      <c r="X2209" s="37"/>
      <c r="Y2209" s="38"/>
      <c r="Z2209" s="645"/>
      <c r="AA2209" s="673"/>
      <c r="AB2209" s="672"/>
    </row>
    <row r="2210" spans="1:28" s="7" customFormat="1" ht="13.15" customHeight="1" x14ac:dyDescent="0.2">
      <c r="A2210" s="265"/>
      <c r="B2210" s="405"/>
      <c r="C2210" s="448"/>
      <c r="D2210" s="289"/>
      <c r="E2210" s="308"/>
      <c r="F2210" s="195"/>
      <c r="G2210" s="132"/>
      <c r="H2210" s="244">
        <v>367</v>
      </c>
      <c r="I2210" s="128" t="s">
        <v>4087</v>
      </c>
      <c r="J2210" s="34">
        <v>160</v>
      </c>
      <c r="K2210" s="548">
        <v>12.600000000000001</v>
      </c>
      <c r="L2210" s="548">
        <v>15.238095238095237</v>
      </c>
      <c r="M2210" s="548">
        <v>9.4500000000000011</v>
      </c>
      <c r="N2210" s="123"/>
      <c r="O2210" s="25">
        <f>(K2210+L2210+M2210)/3</f>
        <v>12.429365079365079</v>
      </c>
      <c r="P2210" s="26">
        <f>O2210/J2210/1.44</f>
        <v>5.3946897045855376E-2</v>
      </c>
      <c r="Q2210" s="135"/>
      <c r="R2210" s="137"/>
      <c r="S2210" s="138"/>
      <c r="T2210" s="618"/>
      <c r="U2210" s="618"/>
      <c r="V2210" s="618"/>
      <c r="W2210" s="133"/>
      <c r="X2210" s="37"/>
      <c r="Y2210" s="38"/>
      <c r="Z2210" s="638"/>
      <c r="AA2210" s="673"/>
      <c r="AB2210" s="672"/>
    </row>
    <row r="2211" spans="1:28" s="7" customFormat="1" ht="13.15" customHeight="1" x14ac:dyDescent="0.2">
      <c r="A2211" s="265"/>
      <c r="B2211" s="405"/>
      <c r="C2211" s="448"/>
      <c r="D2211" s="289"/>
      <c r="E2211" s="308"/>
      <c r="F2211" s="192"/>
      <c r="G2211" s="128"/>
      <c r="H2211" s="244">
        <v>367</v>
      </c>
      <c r="I2211" s="128" t="s">
        <v>2839</v>
      </c>
      <c r="J2211" s="34">
        <v>160</v>
      </c>
      <c r="K2211" s="548">
        <v>0</v>
      </c>
      <c r="L2211" s="548">
        <v>0</v>
      </c>
      <c r="M2211" s="548">
        <v>4.2</v>
      </c>
      <c r="N2211" s="123"/>
      <c r="O2211" s="25">
        <f t="shared" si="416"/>
        <v>1.4000000000000001</v>
      </c>
      <c r="P2211" s="26">
        <f t="shared" si="417"/>
        <v>6.0763888888888899E-3</v>
      </c>
      <c r="Q2211" s="125"/>
      <c r="R2211" s="126"/>
      <c r="S2211" s="127"/>
      <c r="T2211" s="548"/>
      <c r="U2211" s="548"/>
      <c r="V2211" s="548"/>
      <c r="W2211" s="123"/>
      <c r="X2211" s="25"/>
      <c r="Y2211" s="26"/>
      <c r="Z2211" s="634"/>
      <c r="AA2211" s="673"/>
      <c r="AB2211" s="672"/>
    </row>
    <row r="2212" spans="1:28" s="7" customFormat="1" ht="13.9" customHeight="1" thickBot="1" x14ac:dyDescent="0.25">
      <c r="A2212" s="267"/>
      <c r="B2212" s="406"/>
      <c r="C2212" s="449"/>
      <c r="D2212" s="282"/>
      <c r="E2212" s="309"/>
      <c r="F2212" s="189"/>
      <c r="G2212" s="76"/>
      <c r="H2212" s="242">
        <v>367</v>
      </c>
      <c r="I2212" s="76" t="s">
        <v>4088</v>
      </c>
      <c r="J2212" s="70">
        <v>160</v>
      </c>
      <c r="K2212" s="559">
        <v>8.4</v>
      </c>
      <c r="L2212" s="559">
        <v>2.8571428571428572</v>
      </c>
      <c r="M2212" s="559">
        <v>2.1</v>
      </c>
      <c r="N2212" s="72"/>
      <c r="O2212" s="73">
        <f t="shared" si="416"/>
        <v>4.4523809523809526</v>
      </c>
      <c r="P2212" s="74">
        <f t="shared" si="417"/>
        <v>1.9324570105820109E-2</v>
      </c>
      <c r="Q2212" s="74"/>
      <c r="R2212" s="75"/>
      <c r="S2212" s="78"/>
      <c r="T2212" s="559"/>
      <c r="U2212" s="559"/>
      <c r="V2212" s="559"/>
      <c r="W2212" s="72"/>
      <c r="X2212" s="73"/>
      <c r="Y2212" s="74"/>
      <c r="Z2212" s="646"/>
      <c r="AA2212" s="673"/>
      <c r="AB2212" s="672"/>
    </row>
    <row r="2213" spans="1:28" s="7" customFormat="1" ht="13.9" customHeight="1" x14ac:dyDescent="0.2">
      <c r="A2213" s="260">
        <v>43054</v>
      </c>
      <c r="B2213" s="403">
        <v>0.81944444444444453</v>
      </c>
      <c r="C2213" s="464">
        <v>-4</v>
      </c>
      <c r="D2213" s="291">
        <f>(MAX(K2213:M2213))/J2213/1.44</f>
        <v>4.6666666666666676E-2</v>
      </c>
      <c r="E2213" s="264">
        <f>(MAX(T2213:V2213))/S2213/1.44</f>
        <v>5.5416666666666663E-2</v>
      </c>
      <c r="F2213" s="248" t="s">
        <v>569</v>
      </c>
      <c r="G2213" s="113" t="s">
        <v>3126</v>
      </c>
      <c r="H2213" s="243">
        <v>368</v>
      </c>
      <c r="I2213" s="113" t="s">
        <v>685</v>
      </c>
      <c r="J2213" s="115">
        <v>250</v>
      </c>
      <c r="K2213" s="565">
        <v>13.65</v>
      </c>
      <c r="L2213" s="565">
        <v>5.7142857142857144</v>
      </c>
      <c r="M2213" s="565">
        <v>16.8</v>
      </c>
      <c r="N2213" s="116" t="s">
        <v>4027</v>
      </c>
      <c r="O2213" s="117">
        <f t="shared" si="416"/>
        <v>12.054761904761904</v>
      </c>
      <c r="P2213" s="118">
        <f t="shared" si="417"/>
        <v>3.3485449735449729E-2</v>
      </c>
      <c r="Q2213" s="118"/>
      <c r="R2213" s="120" t="s">
        <v>686</v>
      </c>
      <c r="S2213" s="116">
        <v>250</v>
      </c>
      <c r="T2213" s="565">
        <v>15.238095238095237</v>
      </c>
      <c r="U2213" s="565">
        <v>19.95</v>
      </c>
      <c r="V2213" s="565">
        <v>15.75</v>
      </c>
      <c r="W2213" s="116" t="s">
        <v>4175</v>
      </c>
      <c r="X2213" s="37">
        <f t="shared" ref="X2213:X2232" si="418">(T2213+U2213+V2213)/3</f>
        <v>16.979365079365078</v>
      </c>
      <c r="Y2213" s="38">
        <f t="shared" ref="Y2213:Y2232" si="419">X2213/S2213/1.44</f>
        <v>4.7164902998236329E-2</v>
      </c>
      <c r="Z2213" s="636"/>
      <c r="AA2213" s="671">
        <f>P2213+Y2213</f>
        <v>8.0650352733686065E-2</v>
      </c>
      <c r="AB2213" s="671">
        <f t="shared" si="415"/>
        <v>305.6837577160494</v>
      </c>
    </row>
    <row r="2214" spans="1:28" s="7" customFormat="1" ht="13.9" customHeight="1" x14ac:dyDescent="0.2">
      <c r="A2214" s="323"/>
      <c r="B2214" s="405"/>
      <c r="C2214" s="448"/>
      <c r="D2214" s="289"/>
      <c r="E2214" s="278"/>
      <c r="F2214" s="212"/>
      <c r="G2214" s="22"/>
      <c r="H2214" s="241">
        <v>368</v>
      </c>
      <c r="I2214" s="22" t="s">
        <v>2255</v>
      </c>
      <c r="J2214" s="24">
        <v>250</v>
      </c>
      <c r="K2214" s="371">
        <v>9.4500000000000011</v>
      </c>
      <c r="L2214" s="371">
        <v>2.8571428571428572</v>
      </c>
      <c r="M2214" s="371">
        <v>7.3500000000000005</v>
      </c>
      <c r="N2214" s="21"/>
      <c r="O2214" s="25">
        <f t="shared" si="416"/>
        <v>6.5523809523809531</v>
      </c>
      <c r="P2214" s="26">
        <f t="shared" si="417"/>
        <v>1.8201058201058204E-2</v>
      </c>
      <c r="Q2214" s="26"/>
      <c r="R2214" s="28" t="s">
        <v>2255</v>
      </c>
      <c r="S2214" s="21">
        <v>250</v>
      </c>
      <c r="T2214" s="371">
        <v>1.9047619047619047</v>
      </c>
      <c r="U2214" s="371">
        <v>2.1</v>
      </c>
      <c r="V2214" s="371">
        <v>9.4500000000000011</v>
      </c>
      <c r="W2214" s="21"/>
      <c r="X2214" s="25">
        <f t="shared" si="418"/>
        <v>4.484920634920635</v>
      </c>
      <c r="Y2214" s="26">
        <f t="shared" si="419"/>
        <v>1.2458112874779543E-2</v>
      </c>
      <c r="Z2214" s="428"/>
      <c r="AA2214" s="673"/>
      <c r="AB2214" s="672"/>
    </row>
    <row r="2215" spans="1:28" s="7" customFormat="1" ht="13.9" customHeight="1" x14ac:dyDescent="0.2">
      <c r="A2215" s="323"/>
      <c r="B2215" s="405"/>
      <c r="C2215" s="448"/>
      <c r="D2215" s="289"/>
      <c r="E2215" s="278"/>
      <c r="F2215" s="212"/>
      <c r="G2215" s="22"/>
      <c r="H2215" s="241">
        <v>368</v>
      </c>
      <c r="I2215" s="22" t="s">
        <v>2256</v>
      </c>
      <c r="J2215" s="24">
        <v>250</v>
      </c>
      <c r="K2215" s="371">
        <v>0</v>
      </c>
      <c r="L2215" s="371">
        <v>0</v>
      </c>
      <c r="M2215" s="371">
        <v>0</v>
      </c>
      <c r="N2215" s="21"/>
      <c r="O2215" s="25">
        <f t="shared" si="416"/>
        <v>0</v>
      </c>
      <c r="P2215" s="26">
        <f t="shared" si="417"/>
        <v>0</v>
      </c>
      <c r="Q2215" s="26"/>
      <c r="R2215" s="28" t="s">
        <v>2256</v>
      </c>
      <c r="S2215" s="21">
        <v>250</v>
      </c>
      <c r="T2215" s="371">
        <v>5.7142857142857144</v>
      </c>
      <c r="U2215" s="371">
        <v>3.1500000000000004</v>
      </c>
      <c r="V2215" s="371">
        <v>2.1</v>
      </c>
      <c r="W2215" s="21"/>
      <c r="X2215" s="25">
        <f t="shared" si="418"/>
        <v>3.6547619047619047</v>
      </c>
      <c r="Y2215" s="26">
        <f t="shared" si="419"/>
        <v>1.0152116402116402E-2</v>
      </c>
      <c r="Z2215" s="428"/>
      <c r="AA2215" s="673"/>
      <c r="AB2215" s="672"/>
    </row>
    <row r="2216" spans="1:28" s="7" customFormat="1" ht="13.9" customHeight="1" thickBot="1" x14ac:dyDescent="0.25">
      <c r="A2216" s="324"/>
      <c r="B2216" s="406"/>
      <c r="C2216" s="449"/>
      <c r="D2216" s="282"/>
      <c r="E2216" s="269"/>
      <c r="F2216" s="213"/>
      <c r="G2216" s="76"/>
      <c r="H2216" s="242">
        <v>368</v>
      </c>
      <c r="I2216" s="76" t="s">
        <v>2257</v>
      </c>
      <c r="J2216" s="70">
        <v>250</v>
      </c>
      <c r="K2216" s="559">
        <v>8.4</v>
      </c>
      <c r="L2216" s="559">
        <v>2.8571428571428572</v>
      </c>
      <c r="M2216" s="559">
        <v>9.4500000000000011</v>
      </c>
      <c r="N2216" s="72"/>
      <c r="O2216" s="86">
        <f t="shared" si="416"/>
        <v>6.9023809523809527</v>
      </c>
      <c r="P2216" s="87">
        <f t="shared" si="417"/>
        <v>1.9173280423280425E-2</v>
      </c>
      <c r="Q2216" s="74"/>
      <c r="R2216" s="75" t="s">
        <v>2257</v>
      </c>
      <c r="S2216" s="72">
        <v>250</v>
      </c>
      <c r="T2216" s="559">
        <v>7.6190476190476186</v>
      </c>
      <c r="U2216" s="559">
        <v>16.8</v>
      </c>
      <c r="V2216" s="559">
        <v>4.2</v>
      </c>
      <c r="W2216" s="72"/>
      <c r="X2216" s="73">
        <f t="shared" si="418"/>
        <v>9.5396825396825395</v>
      </c>
      <c r="Y2216" s="74">
        <f t="shared" si="419"/>
        <v>2.6499118165784832E-2</v>
      </c>
      <c r="Z2216" s="646"/>
      <c r="AA2216" s="676"/>
      <c r="AB2216" s="674"/>
    </row>
    <row r="2217" spans="1:28" s="7" customFormat="1" ht="13.9" customHeight="1" x14ac:dyDescent="0.2">
      <c r="A2217" s="260">
        <v>43028</v>
      </c>
      <c r="B2217" s="403">
        <v>0.77777777777777779</v>
      </c>
      <c r="C2217" s="454">
        <v>3</v>
      </c>
      <c r="D2217" s="291">
        <f>(MAX(K2217:M2217))/J2217/1.44</f>
        <v>0.57421875</v>
      </c>
      <c r="E2217" s="264"/>
      <c r="F2217" s="248" t="s">
        <v>569</v>
      </c>
      <c r="G2217" s="113" t="s">
        <v>3126</v>
      </c>
      <c r="H2217" s="243">
        <v>369</v>
      </c>
      <c r="I2217" s="113" t="s">
        <v>685</v>
      </c>
      <c r="J2217" s="115">
        <v>160</v>
      </c>
      <c r="K2217" s="565">
        <v>132.30000000000001</v>
      </c>
      <c r="L2217" s="565">
        <v>110.47619047619047</v>
      </c>
      <c r="M2217" s="565">
        <v>120.75</v>
      </c>
      <c r="N2217" s="116" t="s">
        <v>4027</v>
      </c>
      <c r="O2217" s="117">
        <f t="shared" ref="O2217:O2219" si="420">(K2217+L2217+M2217)/3</f>
        <v>121.17539682539683</v>
      </c>
      <c r="P2217" s="118">
        <f t="shared" ref="P2217:P2219" si="421">O2217/J2217/1.44</f>
        <v>0.52593488205467376</v>
      </c>
      <c r="Q2217" s="118"/>
      <c r="R2217" s="120"/>
      <c r="S2217" s="116"/>
      <c r="T2217" s="565"/>
      <c r="U2217" s="565"/>
      <c r="V2217" s="565"/>
      <c r="W2217" s="116"/>
      <c r="X2217" s="37"/>
      <c r="Y2217" s="38"/>
      <c r="Z2217" s="636"/>
      <c r="AA2217" s="672">
        <f>P2217+Y2217</f>
        <v>0.52593488205467376</v>
      </c>
      <c r="AB2217" s="672">
        <f t="shared" si="415"/>
        <v>50.440528549382712</v>
      </c>
    </row>
    <row r="2218" spans="1:28" s="7" customFormat="1" ht="13.9" customHeight="1" x14ac:dyDescent="0.2">
      <c r="A2218" s="323"/>
      <c r="B2218" s="405"/>
      <c r="C2218" s="448"/>
      <c r="D2218" s="289"/>
      <c r="E2218" s="278"/>
      <c r="F2218" s="212"/>
      <c r="G2218" s="22"/>
      <c r="H2218" s="241">
        <v>369</v>
      </c>
      <c r="I2218" s="22" t="s">
        <v>4028</v>
      </c>
      <c r="J2218" s="24">
        <v>160</v>
      </c>
      <c r="K2218" s="371">
        <v>1.05</v>
      </c>
      <c r="L2218" s="371">
        <v>0.95238095238095233</v>
      </c>
      <c r="M2218" s="371">
        <v>0</v>
      </c>
      <c r="N2218" s="21"/>
      <c r="O2218" s="25">
        <f t="shared" si="420"/>
        <v>0.66746031746031742</v>
      </c>
      <c r="P2218" s="26">
        <f t="shared" si="421"/>
        <v>2.8969631834215169E-3</v>
      </c>
      <c r="Q2218" s="26"/>
      <c r="R2218" s="28"/>
      <c r="S2218" s="21"/>
      <c r="T2218" s="371"/>
      <c r="U2218" s="371"/>
      <c r="V2218" s="371"/>
      <c r="W2218" s="21"/>
      <c r="X2218" s="25"/>
      <c r="Y2218" s="26"/>
      <c r="Z2218" s="428"/>
      <c r="AA2218" s="673"/>
      <c r="AB2218" s="672"/>
    </row>
    <row r="2219" spans="1:28" s="7" customFormat="1" ht="13.9" customHeight="1" x14ac:dyDescent="0.2">
      <c r="A2219" s="323"/>
      <c r="B2219" s="405"/>
      <c r="C2219" s="448"/>
      <c r="D2219" s="289"/>
      <c r="E2219" s="278"/>
      <c r="F2219" s="212"/>
      <c r="G2219" s="22"/>
      <c r="H2219" s="241">
        <v>369</v>
      </c>
      <c r="I2219" s="22" t="s">
        <v>4029</v>
      </c>
      <c r="J2219" s="24">
        <v>160</v>
      </c>
      <c r="K2219" s="371">
        <v>132.30000000000001</v>
      </c>
      <c r="L2219" s="371">
        <v>109.52380952380952</v>
      </c>
      <c r="M2219" s="371">
        <v>120.75</v>
      </c>
      <c r="N2219" s="21"/>
      <c r="O2219" s="25">
        <f t="shared" si="420"/>
        <v>120.85793650793651</v>
      </c>
      <c r="P2219" s="26">
        <f t="shared" si="421"/>
        <v>0.52455701609347449</v>
      </c>
      <c r="Q2219" s="26"/>
      <c r="R2219" s="28"/>
      <c r="S2219" s="21"/>
      <c r="T2219" s="371"/>
      <c r="U2219" s="371"/>
      <c r="V2219" s="371"/>
      <c r="W2219" s="21"/>
      <c r="X2219" s="25"/>
      <c r="Y2219" s="26"/>
      <c r="Z2219" s="428"/>
      <c r="AA2219" s="673"/>
      <c r="AB2219" s="672"/>
    </row>
    <row r="2220" spans="1:28" s="7" customFormat="1" ht="13.9" customHeight="1" thickBot="1" x14ac:dyDescent="0.25">
      <c r="A2220" s="324"/>
      <c r="B2220" s="406"/>
      <c r="C2220" s="449"/>
      <c r="D2220" s="282"/>
      <c r="E2220" s="269"/>
      <c r="F2220" s="213"/>
      <c r="G2220" s="76"/>
      <c r="H2220" s="242">
        <v>369</v>
      </c>
      <c r="I2220" s="76"/>
      <c r="J2220" s="70"/>
      <c r="K2220" s="559"/>
      <c r="L2220" s="559"/>
      <c r="M2220" s="559"/>
      <c r="N2220" s="72"/>
      <c r="O2220" s="86"/>
      <c r="P2220" s="87"/>
      <c r="Q2220" s="74"/>
      <c r="R2220" s="75"/>
      <c r="S2220" s="72"/>
      <c r="T2220" s="559"/>
      <c r="U2220" s="559"/>
      <c r="V2220" s="559"/>
      <c r="W2220" s="72"/>
      <c r="X2220" s="73"/>
      <c r="Y2220" s="74"/>
      <c r="Z2220" s="646"/>
      <c r="AA2220" s="673"/>
      <c r="AB2220" s="672"/>
    </row>
    <row r="2221" spans="1:28" s="7" customFormat="1" ht="14.45" customHeight="1" x14ac:dyDescent="0.2">
      <c r="A2221" s="260">
        <v>43028</v>
      </c>
      <c r="B2221" s="403">
        <v>0.77083333333333337</v>
      </c>
      <c r="C2221" s="454">
        <v>3</v>
      </c>
      <c r="D2221" s="291">
        <f>(MAX(K2221:M2221))/J2221/1.44</f>
        <v>0.92604166666666665</v>
      </c>
      <c r="E2221" s="272"/>
      <c r="F2221" s="193" t="s">
        <v>1909</v>
      </c>
      <c r="G2221" s="114" t="s">
        <v>3126</v>
      </c>
      <c r="H2221" s="243">
        <v>370</v>
      </c>
      <c r="I2221" s="113" t="s">
        <v>685</v>
      </c>
      <c r="J2221" s="115">
        <v>100</v>
      </c>
      <c r="K2221" s="565">
        <v>133.35</v>
      </c>
      <c r="L2221" s="565">
        <v>118.09523809523809</v>
      </c>
      <c r="M2221" s="565">
        <v>132.30000000000001</v>
      </c>
      <c r="N2221" s="116" t="s">
        <v>4030</v>
      </c>
      <c r="O2221" s="117">
        <f t="shared" si="398"/>
        <v>127.91507936507936</v>
      </c>
      <c r="P2221" s="118">
        <f t="shared" si="417"/>
        <v>0.8882991622574955</v>
      </c>
      <c r="Q2221" s="119" t="s">
        <v>657</v>
      </c>
      <c r="R2221" s="120"/>
      <c r="S2221" s="130"/>
      <c r="T2221" s="565"/>
      <c r="U2221" s="565"/>
      <c r="V2221" s="565"/>
      <c r="W2221" s="116"/>
      <c r="X2221" s="117"/>
      <c r="Y2221" s="118"/>
      <c r="Z2221" s="636"/>
      <c r="AA2221" s="671">
        <f>P2221+Y2221</f>
        <v>0.8882991622574955</v>
      </c>
      <c r="AB2221" s="671">
        <f t="shared" si="415"/>
        <v>7.4281057098765464</v>
      </c>
    </row>
    <row r="2222" spans="1:28" ht="13.9" customHeight="1" x14ac:dyDescent="0.2">
      <c r="A2222" s="265"/>
      <c r="B2222" s="405"/>
      <c r="C2222" s="448"/>
      <c r="D2222" s="266"/>
      <c r="E2222" s="266"/>
      <c r="F2222" s="182"/>
      <c r="G2222" s="24"/>
      <c r="H2222" s="241">
        <v>370</v>
      </c>
      <c r="I2222" s="22" t="s">
        <v>765</v>
      </c>
      <c r="J2222" s="24">
        <v>100</v>
      </c>
      <c r="K2222" s="371">
        <v>4.2</v>
      </c>
      <c r="L2222" s="371">
        <v>1.9047619047619047</v>
      </c>
      <c r="M2222" s="371">
        <v>2.1</v>
      </c>
      <c r="N2222" s="21"/>
      <c r="O2222" s="25">
        <f t="shared" si="398"/>
        <v>2.7349206349206345</v>
      </c>
      <c r="P2222" s="26">
        <f t="shared" si="417"/>
        <v>1.8992504409171072E-2</v>
      </c>
      <c r="Q2222" s="26"/>
      <c r="R2222" s="28"/>
      <c r="S2222" s="30"/>
      <c r="T2222" s="371"/>
      <c r="U2222" s="371"/>
      <c r="V2222" s="371"/>
      <c r="W2222" s="21"/>
      <c r="X2222" s="25"/>
      <c r="Y2222" s="26"/>
      <c r="Z2222" s="428"/>
      <c r="AA2222" s="673"/>
      <c r="AB2222" s="672"/>
    </row>
    <row r="2223" spans="1:28" ht="13.9" customHeight="1" x14ac:dyDescent="0.2">
      <c r="A2223" s="265"/>
      <c r="B2223" s="405"/>
      <c r="C2223" s="448"/>
      <c r="D2223" s="266"/>
      <c r="E2223" s="266"/>
      <c r="F2223" s="182"/>
      <c r="G2223" s="24"/>
      <c r="H2223" s="241">
        <v>370</v>
      </c>
      <c r="I2223" s="22" t="s">
        <v>1173</v>
      </c>
      <c r="J2223" s="24">
        <v>100</v>
      </c>
      <c r="K2223" s="371">
        <v>0</v>
      </c>
      <c r="L2223" s="371">
        <v>0</v>
      </c>
      <c r="M2223" s="371">
        <v>0</v>
      </c>
      <c r="N2223" s="21"/>
      <c r="O2223" s="25">
        <f t="shared" ref="O2223:O2224" si="422">(K2223+L2223+M2223)/3</f>
        <v>0</v>
      </c>
      <c r="P2223" s="26">
        <f t="shared" ref="P2223:P2224" si="423">O2223/J2223/1.44</f>
        <v>0</v>
      </c>
      <c r="Q2223" s="26"/>
      <c r="R2223" s="28"/>
      <c r="S2223" s="30"/>
      <c r="T2223" s="371"/>
      <c r="U2223" s="371"/>
      <c r="V2223" s="371"/>
      <c r="W2223" s="21"/>
      <c r="X2223" s="25"/>
      <c r="Y2223" s="26"/>
      <c r="Z2223" s="428"/>
      <c r="AA2223" s="673"/>
      <c r="AB2223" s="672"/>
    </row>
    <row r="2224" spans="1:28" ht="13.9" customHeight="1" x14ac:dyDescent="0.2">
      <c r="A2224" s="265"/>
      <c r="B2224" s="405"/>
      <c r="C2224" s="448"/>
      <c r="D2224" s="266"/>
      <c r="E2224" s="266"/>
      <c r="F2224" s="182"/>
      <c r="G2224" s="24"/>
      <c r="H2224" s="241">
        <v>370</v>
      </c>
      <c r="I2224" s="22" t="s">
        <v>4031</v>
      </c>
      <c r="J2224" s="24">
        <v>100</v>
      </c>
      <c r="K2224" s="371">
        <v>45.15</v>
      </c>
      <c r="L2224" s="371">
        <v>30.476190476190474</v>
      </c>
      <c r="M2224" s="371">
        <v>43.050000000000004</v>
      </c>
      <c r="N2224" s="21"/>
      <c r="O2224" s="25">
        <f t="shared" si="422"/>
        <v>39.558730158730157</v>
      </c>
      <c r="P2224" s="26">
        <f t="shared" si="423"/>
        <v>0.27471340388007054</v>
      </c>
      <c r="Q2224" s="26"/>
      <c r="R2224" s="28"/>
      <c r="S2224" s="30"/>
      <c r="T2224" s="371"/>
      <c r="U2224" s="371"/>
      <c r="V2224" s="371"/>
      <c r="W2224" s="21"/>
      <c r="X2224" s="25"/>
      <c r="Y2224" s="26"/>
      <c r="Z2224" s="428"/>
      <c r="AA2224" s="673"/>
      <c r="AB2224" s="672"/>
    </row>
    <row r="2225" spans="1:28" ht="13.9" customHeight="1" x14ac:dyDescent="0.2">
      <c r="A2225" s="265"/>
      <c r="B2225" s="405"/>
      <c r="C2225" s="448"/>
      <c r="D2225" s="266"/>
      <c r="E2225" s="266"/>
      <c r="F2225" s="182"/>
      <c r="G2225" s="24"/>
      <c r="H2225" s="241">
        <v>370</v>
      </c>
      <c r="I2225" s="22" t="s">
        <v>4032</v>
      </c>
      <c r="J2225" s="24">
        <v>100</v>
      </c>
      <c r="K2225" s="371">
        <v>82.95</v>
      </c>
      <c r="L2225" s="371">
        <v>87.61904761904762</v>
      </c>
      <c r="M2225" s="371">
        <v>85.05</v>
      </c>
      <c r="N2225" s="21"/>
      <c r="O2225" s="25">
        <f t="shared" si="398"/>
        <v>85.206349206349216</v>
      </c>
      <c r="P2225" s="26">
        <f t="shared" si="417"/>
        <v>0.59171075837742515</v>
      </c>
      <c r="Q2225" s="26"/>
      <c r="R2225" s="28"/>
      <c r="S2225" s="30"/>
      <c r="T2225" s="371"/>
      <c r="U2225" s="371"/>
      <c r="V2225" s="371"/>
      <c r="W2225" s="21"/>
      <c r="X2225" s="25"/>
      <c r="Y2225" s="26"/>
      <c r="Z2225" s="428"/>
      <c r="AA2225" s="673"/>
      <c r="AB2225" s="672"/>
    </row>
    <row r="2226" spans="1:28" ht="13.9" customHeight="1" thickBot="1" x14ac:dyDescent="0.25">
      <c r="A2226" s="267"/>
      <c r="B2226" s="406"/>
      <c r="C2226" s="449"/>
      <c r="D2226" s="268"/>
      <c r="E2226" s="269"/>
      <c r="F2226" s="184"/>
      <c r="G2226" s="70"/>
      <c r="H2226" s="242">
        <v>370</v>
      </c>
      <c r="I2226" s="22" t="s">
        <v>4033</v>
      </c>
      <c r="J2226" s="70">
        <v>100</v>
      </c>
      <c r="K2226" s="559">
        <v>0</v>
      </c>
      <c r="L2226" s="559">
        <v>0</v>
      </c>
      <c r="M2226" s="559">
        <v>0</v>
      </c>
      <c r="N2226" s="72"/>
      <c r="O2226" s="73">
        <f t="shared" si="398"/>
        <v>0</v>
      </c>
      <c r="P2226" s="74">
        <f t="shared" si="417"/>
        <v>0</v>
      </c>
      <c r="Q2226" s="74"/>
      <c r="R2226" s="75"/>
      <c r="S2226" s="78"/>
      <c r="T2226" s="559"/>
      <c r="U2226" s="559"/>
      <c r="V2226" s="559"/>
      <c r="W2226" s="72"/>
      <c r="X2226" s="73"/>
      <c r="Y2226" s="74"/>
      <c r="Z2226" s="646"/>
      <c r="AA2226" s="676"/>
      <c r="AB2226" s="674"/>
    </row>
    <row r="2227" spans="1:28" ht="14.45" customHeight="1" thickBot="1" x14ac:dyDescent="0.25">
      <c r="A2227" s="256"/>
      <c r="B2227" s="408"/>
      <c r="C2227" s="447"/>
      <c r="D2227" s="282">
        <f>(MAX(K2227:M2227))/J2227/1.44</f>
        <v>0</v>
      </c>
      <c r="E2227" s="283"/>
      <c r="F2227" s="179" t="s">
        <v>1909</v>
      </c>
      <c r="G2227" s="92" t="s">
        <v>1825</v>
      </c>
      <c r="H2227" s="239">
        <v>371</v>
      </c>
      <c r="I2227" s="90" t="s">
        <v>685</v>
      </c>
      <c r="J2227" s="92">
        <v>250</v>
      </c>
      <c r="K2227" s="620">
        <v>0</v>
      </c>
      <c r="L2227" s="620">
        <v>0</v>
      </c>
      <c r="M2227" s="620">
        <v>0</v>
      </c>
      <c r="N2227" s="93"/>
      <c r="O2227" s="94">
        <f t="shared" ref="O2227:O2233" si="424">(K2227+L2227+M2227)/3</f>
        <v>0</v>
      </c>
      <c r="P2227" s="95">
        <f t="shared" si="417"/>
        <v>0</v>
      </c>
      <c r="Q2227" s="96"/>
      <c r="R2227" s="97"/>
      <c r="S2227" s="98"/>
      <c r="T2227" s="620"/>
      <c r="U2227" s="620"/>
      <c r="V2227" s="620"/>
      <c r="W2227" s="93"/>
      <c r="X2227" s="86"/>
      <c r="Y2227" s="87"/>
      <c r="Z2227" s="635"/>
      <c r="AA2227" s="672">
        <f>P2227+Y2227</f>
        <v>0</v>
      </c>
      <c r="AB2227" s="672">
        <f t="shared" si="415"/>
        <v>166.25</v>
      </c>
    </row>
    <row r="2228" spans="1:28" x14ac:dyDescent="0.2">
      <c r="A2228" s="270">
        <v>43052</v>
      </c>
      <c r="B2228" s="407">
        <v>0.77083333333333337</v>
      </c>
      <c r="C2228" s="450">
        <v>-2</v>
      </c>
      <c r="D2228" s="291">
        <f>(MAX(K2228:M2228))/J2228/1.44</f>
        <v>0</v>
      </c>
      <c r="E2228" s="325">
        <f>(MAX(T2228:V2228))/S2228/1.44</f>
        <v>0.48416666666666669</v>
      </c>
      <c r="F2228" s="193" t="s">
        <v>1909</v>
      </c>
      <c r="G2228" s="115" t="s">
        <v>3136</v>
      </c>
      <c r="H2228" s="243">
        <v>372</v>
      </c>
      <c r="I2228" s="113" t="s">
        <v>3560</v>
      </c>
      <c r="J2228" s="163">
        <v>250</v>
      </c>
      <c r="K2228" s="565">
        <v>0</v>
      </c>
      <c r="L2228" s="565">
        <v>0</v>
      </c>
      <c r="M2228" s="565">
        <v>0</v>
      </c>
      <c r="N2228" s="116"/>
      <c r="O2228" s="167">
        <f t="shared" si="424"/>
        <v>0</v>
      </c>
      <c r="P2228" s="168">
        <f t="shared" si="417"/>
        <v>0</v>
      </c>
      <c r="Q2228" s="142"/>
      <c r="R2228" s="120" t="s">
        <v>3561</v>
      </c>
      <c r="S2228" s="116">
        <v>250</v>
      </c>
      <c r="T2228" s="565">
        <v>148.57142857142856</v>
      </c>
      <c r="U2228" s="565">
        <v>174.3</v>
      </c>
      <c r="V2228" s="565">
        <v>126</v>
      </c>
      <c r="W2228" s="116" t="s">
        <v>3821</v>
      </c>
      <c r="X2228" s="167">
        <f t="shared" si="418"/>
        <v>149.62380952380951</v>
      </c>
      <c r="Y2228" s="168">
        <f t="shared" si="419"/>
        <v>0.41562169312169311</v>
      </c>
      <c r="Z2228" s="636"/>
      <c r="AA2228" s="671">
        <f>P2228+Y2228</f>
        <v>0.41562169312169311</v>
      </c>
      <c r="AB2228" s="671">
        <f t="shared" si="415"/>
        <v>194.30578703703702</v>
      </c>
    </row>
    <row r="2229" spans="1:28" x14ac:dyDescent="0.2">
      <c r="A2229" s="260"/>
      <c r="B2229" s="403"/>
      <c r="C2229" s="454"/>
      <c r="D2229" s="289"/>
      <c r="E2229" s="301"/>
      <c r="F2229" s="187"/>
      <c r="G2229" s="24"/>
      <c r="H2229" s="240">
        <v>372</v>
      </c>
      <c r="I2229" s="22" t="s">
        <v>204</v>
      </c>
      <c r="J2229" s="24">
        <v>250</v>
      </c>
      <c r="K2229" s="371">
        <v>0</v>
      </c>
      <c r="L2229" s="371">
        <v>0</v>
      </c>
      <c r="M2229" s="371">
        <v>0</v>
      </c>
      <c r="N2229" s="21"/>
      <c r="O2229" s="25">
        <f t="shared" si="424"/>
        <v>0</v>
      </c>
      <c r="P2229" s="26">
        <f t="shared" si="417"/>
        <v>0</v>
      </c>
      <c r="Q2229" s="68"/>
      <c r="R2229" s="28" t="s">
        <v>4451</v>
      </c>
      <c r="S2229" s="21">
        <v>250</v>
      </c>
      <c r="T2229" s="371">
        <v>0</v>
      </c>
      <c r="U2229" s="371">
        <v>8.4</v>
      </c>
      <c r="V2229" s="371">
        <v>1.05</v>
      </c>
      <c r="W2229" s="21"/>
      <c r="X2229" s="25">
        <f t="shared" si="418"/>
        <v>3.1500000000000004</v>
      </c>
      <c r="Y2229" s="26">
        <f t="shared" si="419"/>
        <v>8.7500000000000008E-3</v>
      </c>
      <c r="Z2229" s="428"/>
      <c r="AA2229" s="672"/>
      <c r="AB2229" s="672"/>
    </row>
    <row r="2230" spans="1:28" x14ac:dyDescent="0.2">
      <c r="A2230" s="260"/>
      <c r="B2230" s="403"/>
      <c r="C2230" s="454"/>
      <c r="D2230" s="289"/>
      <c r="E2230" s="301"/>
      <c r="F2230" s="187"/>
      <c r="G2230" s="24"/>
      <c r="H2230" s="240">
        <v>372</v>
      </c>
      <c r="I2230" s="22" t="s">
        <v>4452</v>
      </c>
      <c r="J2230" s="24">
        <v>250</v>
      </c>
      <c r="K2230" s="371">
        <v>3.1500000000000004</v>
      </c>
      <c r="L2230" s="371">
        <v>0.95238095238095233</v>
      </c>
      <c r="M2230" s="371">
        <v>3.1500000000000004</v>
      </c>
      <c r="N2230" s="21"/>
      <c r="O2230" s="25">
        <f t="shared" si="424"/>
        <v>2.4174603174603178</v>
      </c>
      <c r="P2230" s="26">
        <f>O2230/J2230/1.44</f>
        <v>6.7151675485008829E-3</v>
      </c>
      <c r="Q2230" s="68"/>
      <c r="R2230" s="28" t="s">
        <v>1533</v>
      </c>
      <c r="S2230" s="21">
        <v>250</v>
      </c>
      <c r="T2230" s="371">
        <v>0.95238095238095233</v>
      </c>
      <c r="U2230" s="371">
        <v>0</v>
      </c>
      <c r="V2230" s="371">
        <v>0</v>
      </c>
      <c r="W2230" s="21"/>
      <c r="X2230" s="25">
        <f>(T2230+U2230+V2230)/3</f>
        <v>0.31746031746031744</v>
      </c>
      <c r="Y2230" s="26">
        <f>X2230/S2230/1.44</f>
        <v>8.8183421516754856E-4</v>
      </c>
      <c r="Z2230" s="428"/>
      <c r="AA2230" s="672"/>
      <c r="AB2230" s="672"/>
    </row>
    <row r="2231" spans="1:28" x14ac:dyDescent="0.2">
      <c r="A2231" s="260"/>
      <c r="B2231" s="403"/>
      <c r="C2231" s="454"/>
      <c r="D2231" s="289"/>
      <c r="E2231" s="301"/>
      <c r="F2231" s="187"/>
      <c r="G2231" s="24"/>
      <c r="H2231" s="240">
        <v>372</v>
      </c>
      <c r="I2231" s="22" t="s">
        <v>3816</v>
      </c>
      <c r="J2231" s="34">
        <v>250</v>
      </c>
      <c r="K2231" s="371">
        <v>0</v>
      </c>
      <c r="L2231" s="371">
        <v>0</v>
      </c>
      <c r="M2231" s="371">
        <v>0</v>
      </c>
      <c r="N2231" s="21"/>
      <c r="O2231" s="25">
        <f>(K2231+L2231+M2231)/3</f>
        <v>0</v>
      </c>
      <c r="P2231" s="26">
        <f>O2231/J2231/1.44</f>
        <v>0</v>
      </c>
      <c r="Q2231" s="68"/>
      <c r="R2231" s="28" t="s">
        <v>3816</v>
      </c>
      <c r="S2231" s="21">
        <v>250</v>
      </c>
      <c r="T2231" s="371">
        <v>0</v>
      </c>
      <c r="U2231" s="371">
        <v>0</v>
      </c>
      <c r="V2231" s="371">
        <v>0</v>
      </c>
      <c r="W2231" s="21"/>
      <c r="X2231" s="25"/>
      <c r="Y2231" s="26"/>
      <c r="Z2231" s="428"/>
      <c r="AA2231" s="672"/>
      <c r="AB2231" s="672"/>
    </row>
    <row r="2232" spans="1:28" x14ac:dyDescent="0.2">
      <c r="A2232" s="260"/>
      <c r="B2232" s="403"/>
      <c r="C2232" s="454"/>
      <c r="D2232" s="289"/>
      <c r="E2232" s="301"/>
      <c r="F2232" s="187"/>
      <c r="G2232" s="24"/>
      <c r="H2232" s="241">
        <v>372</v>
      </c>
      <c r="I2232" s="22" t="s">
        <v>2227</v>
      </c>
      <c r="J2232" s="34">
        <v>250</v>
      </c>
      <c r="K2232" s="371">
        <v>53.550000000000004</v>
      </c>
      <c r="L2232" s="371">
        <v>14.285714285714285</v>
      </c>
      <c r="M2232" s="371">
        <v>12.600000000000001</v>
      </c>
      <c r="N2232" s="21"/>
      <c r="O2232" s="37">
        <f t="shared" si="424"/>
        <v>26.81190476190476</v>
      </c>
      <c r="P2232" s="38">
        <f t="shared" si="417"/>
        <v>7.4477513227513226E-2</v>
      </c>
      <c r="Q2232" s="68"/>
      <c r="R2232" s="28" t="s">
        <v>3722</v>
      </c>
      <c r="S2232" s="21">
        <v>250</v>
      </c>
      <c r="T2232" s="371">
        <v>121.9047619047619</v>
      </c>
      <c r="U2232" s="371">
        <v>145.95000000000002</v>
      </c>
      <c r="V2232" s="371">
        <v>123.9</v>
      </c>
      <c r="W2232" s="21"/>
      <c r="X2232" s="25">
        <f t="shared" si="418"/>
        <v>130.58492063492065</v>
      </c>
      <c r="Y2232" s="26">
        <f t="shared" si="419"/>
        <v>0.36273589065255735</v>
      </c>
      <c r="Z2232" s="428"/>
      <c r="AA2232" s="672"/>
      <c r="AB2232" s="672"/>
    </row>
    <row r="2233" spans="1:28" ht="13.9" customHeight="1" thickBot="1" x14ac:dyDescent="0.25">
      <c r="A2233" s="267"/>
      <c r="B2233" s="406"/>
      <c r="C2233" s="449"/>
      <c r="D2233" s="268"/>
      <c r="E2233" s="279"/>
      <c r="F2233" s="191"/>
      <c r="G2233" s="83"/>
      <c r="H2233" s="245">
        <v>372</v>
      </c>
      <c r="I2233" s="84" t="s">
        <v>3721</v>
      </c>
      <c r="J2233" s="83">
        <v>250</v>
      </c>
      <c r="K2233" s="554">
        <v>0</v>
      </c>
      <c r="L2233" s="554">
        <v>0</v>
      </c>
      <c r="M2233" s="554">
        <v>0</v>
      </c>
      <c r="N2233" s="85"/>
      <c r="O2233" s="86">
        <f t="shared" si="424"/>
        <v>0</v>
      </c>
      <c r="P2233" s="87">
        <f t="shared" si="417"/>
        <v>0</v>
      </c>
      <c r="Q2233" s="87"/>
      <c r="R2233" s="89"/>
      <c r="S2233" s="85"/>
      <c r="T2233" s="554"/>
      <c r="U2233" s="554"/>
      <c r="V2233" s="554"/>
      <c r="W2233" s="85"/>
      <c r="X2233" s="86"/>
      <c r="Y2233" s="87"/>
      <c r="Z2233" s="637"/>
      <c r="AA2233" s="674"/>
      <c r="AB2233" s="674"/>
    </row>
    <row r="2234" spans="1:28" s="7" customFormat="1" ht="13.9" customHeight="1" x14ac:dyDescent="0.2">
      <c r="A2234" s="260">
        <v>43026</v>
      </c>
      <c r="B2234" s="403">
        <v>0.8125</v>
      </c>
      <c r="C2234" s="454">
        <v>2</v>
      </c>
      <c r="D2234" s="263">
        <f>(MAX(K2234:M2234))/J2234/1.44</f>
        <v>0.23263888888888892</v>
      </c>
      <c r="E2234" s="264">
        <f>(MAX(T2234:V2234))/S2234/1.44</f>
        <v>0.32543881750230957</v>
      </c>
      <c r="F2234" s="181" t="s">
        <v>1909</v>
      </c>
      <c r="G2234" s="69" t="s">
        <v>3136</v>
      </c>
      <c r="H2234" s="240">
        <v>373</v>
      </c>
      <c r="I2234" s="35" t="s">
        <v>685</v>
      </c>
      <c r="J2234" s="34">
        <v>630</v>
      </c>
      <c r="K2234" s="367">
        <v>175.35</v>
      </c>
      <c r="L2234" s="367">
        <v>154.28571428571428</v>
      </c>
      <c r="M2234" s="367">
        <v>211.05</v>
      </c>
      <c r="N2234" s="77" t="s">
        <v>3872</v>
      </c>
      <c r="O2234" s="37">
        <f t="shared" ref="O2234:O2244" si="425">(K2234+L2234+M2234)/3</f>
        <v>180.22857142857143</v>
      </c>
      <c r="P2234" s="38">
        <f t="shared" ref="P2234:P2244" si="426">O2234/J2234/1.44</f>
        <v>0.19866465104560344</v>
      </c>
      <c r="Q2234" s="39" t="s">
        <v>492</v>
      </c>
      <c r="R2234" s="40" t="s">
        <v>686</v>
      </c>
      <c r="S2234" s="34">
        <v>630</v>
      </c>
      <c r="T2234" s="367">
        <v>295.23809523809524</v>
      </c>
      <c r="U2234" s="367">
        <v>288.75</v>
      </c>
      <c r="V2234" s="367">
        <v>256.2</v>
      </c>
      <c r="W2234" s="36" t="s">
        <v>3873</v>
      </c>
      <c r="X2234" s="37">
        <f t="shared" ref="X2234:X2730" si="427">(T2234+U2234+V2234)/3</f>
        <v>280.06269841269841</v>
      </c>
      <c r="Y2234" s="38">
        <f t="shared" ref="Y2234:Y2730" si="428">X2234/S2234/1.44</f>
        <v>0.30871108731558466</v>
      </c>
      <c r="Z2234" s="653" t="s">
        <v>492</v>
      </c>
      <c r="AA2234" s="672">
        <f>P2234+Y2234</f>
        <v>0.5073757383611881</v>
      </c>
      <c r="AB2234" s="672">
        <f t="shared" si="415"/>
        <v>412.76986882716045</v>
      </c>
    </row>
    <row r="2235" spans="1:28" s="7" customFormat="1" ht="13.15" customHeight="1" x14ac:dyDescent="0.2">
      <c r="A2235" s="265"/>
      <c r="B2235" s="405"/>
      <c r="C2235" s="448"/>
      <c r="D2235" s="266"/>
      <c r="E2235" s="266"/>
      <c r="F2235" s="182"/>
      <c r="G2235" s="24"/>
      <c r="H2235" s="241">
        <v>373</v>
      </c>
      <c r="I2235" s="22" t="s">
        <v>717</v>
      </c>
      <c r="J2235" s="24">
        <v>630</v>
      </c>
      <c r="K2235" s="371">
        <v>0</v>
      </c>
      <c r="L2235" s="371">
        <v>0</v>
      </c>
      <c r="M2235" s="371">
        <v>0</v>
      </c>
      <c r="N2235" s="21"/>
      <c r="O2235" s="25">
        <f t="shared" si="425"/>
        <v>0</v>
      </c>
      <c r="P2235" s="26">
        <f t="shared" si="426"/>
        <v>0</v>
      </c>
      <c r="Q2235" s="27"/>
      <c r="R2235" s="22" t="s">
        <v>3729</v>
      </c>
      <c r="S2235" s="24">
        <v>630</v>
      </c>
      <c r="T2235" s="371">
        <v>60</v>
      </c>
      <c r="U2235" s="371">
        <v>43.050000000000004</v>
      </c>
      <c r="V2235" s="371">
        <v>44.1</v>
      </c>
      <c r="W2235" s="21"/>
      <c r="X2235" s="25">
        <f t="shared" si="427"/>
        <v>49.050000000000004</v>
      </c>
      <c r="Y2235" s="26">
        <f t="shared" si="428"/>
        <v>5.406746031746032E-2</v>
      </c>
      <c r="Z2235" s="654"/>
      <c r="AA2235" s="673"/>
      <c r="AB2235" s="672"/>
    </row>
    <row r="2236" spans="1:28" s="7" customFormat="1" ht="13.15" customHeight="1" x14ac:dyDescent="0.2">
      <c r="A2236" s="265"/>
      <c r="B2236" s="405"/>
      <c r="C2236" s="448"/>
      <c r="D2236" s="266"/>
      <c r="E2236" s="266"/>
      <c r="F2236" s="182"/>
      <c r="G2236" s="24"/>
      <c r="H2236" s="241">
        <v>373</v>
      </c>
      <c r="I2236" s="22" t="s">
        <v>3723</v>
      </c>
      <c r="J2236" s="24">
        <v>630</v>
      </c>
      <c r="K2236" s="371">
        <v>0</v>
      </c>
      <c r="L2236" s="371">
        <v>0</v>
      </c>
      <c r="M2236" s="371">
        <v>0</v>
      </c>
      <c r="N2236" s="21"/>
      <c r="O2236" s="25">
        <f t="shared" si="425"/>
        <v>0</v>
      </c>
      <c r="P2236" s="26">
        <f t="shared" si="426"/>
        <v>0</v>
      </c>
      <c r="Q2236" s="27"/>
      <c r="R2236" s="22" t="s">
        <v>3726</v>
      </c>
      <c r="S2236" s="24">
        <v>630</v>
      </c>
      <c r="T2236" s="371">
        <v>80.952380952380949</v>
      </c>
      <c r="U2236" s="371">
        <v>117.60000000000001</v>
      </c>
      <c r="V2236" s="371">
        <v>79.8</v>
      </c>
      <c r="W2236" s="21"/>
      <c r="X2236" s="25">
        <f t="shared" si="427"/>
        <v>92.784126984126985</v>
      </c>
      <c r="Y2236" s="26">
        <f t="shared" si="428"/>
        <v>0.10227527224881722</v>
      </c>
      <c r="Z2236" s="654"/>
      <c r="AA2236" s="673"/>
      <c r="AB2236" s="672"/>
    </row>
    <row r="2237" spans="1:28" s="7" customFormat="1" ht="13.15" customHeight="1" x14ac:dyDescent="0.2">
      <c r="A2237" s="265"/>
      <c r="B2237" s="405"/>
      <c r="C2237" s="448"/>
      <c r="D2237" s="266"/>
      <c r="E2237" s="266"/>
      <c r="F2237" s="182"/>
      <c r="G2237" s="24"/>
      <c r="H2237" s="241">
        <v>373</v>
      </c>
      <c r="I2237" s="22" t="s">
        <v>3022</v>
      </c>
      <c r="J2237" s="24">
        <v>630</v>
      </c>
      <c r="K2237" s="371">
        <v>0</v>
      </c>
      <c r="L2237" s="371">
        <v>0</v>
      </c>
      <c r="M2237" s="371">
        <v>0</v>
      </c>
      <c r="N2237" s="21"/>
      <c r="O2237" s="25">
        <f t="shared" si="425"/>
        <v>0</v>
      </c>
      <c r="P2237" s="26">
        <f t="shared" si="426"/>
        <v>0</v>
      </c>
      <c r="Q2237" s="27"/>
      <c r="R2237" s="23" t="s">
        <v>3024</v>
      </c>
      <c r="S2237" s="24">
        <v>630</v>
      </c>
      <c r="T2237" s="371">
        <v>2.8571428571428572</v>
      </c>
      <c r="U2237" s="371">
        <v>1.05</v>
      </c>
      <c r="V2237" s="371">
        <v>3.1500000000000004</v>
      </c>
      <c r="W2237" s="21"/>
      <c r="X2237" s="25">
        <f t="shared" si="427"/>
        <v>2.3523809523809525</v>
      </c>
      <c r="Y2237" s="26">
        <f t="shared" si="428"/>
        <v>2.5930125136474345E-3</v>
      </c>
      <c r="Z2237" s="654"/>
      <c r="AA2237" s="673"/>
      <c r="AB2237" s="672"/>
    </row>
    <row r="2238" spans="1:28" s="7" customFormat="1" ht="13.15" customHeight="1" x14ac:dyDescent="0.2">
      <c r="A2238" s="265"/>
      <c r="B2238" s="405"/>
      <c r="C2238" s="448"/>
      <c r="D2238" s="266"/>
      <c r="E2238" s="266"/>
      <c r="F2238" s="182"/>
      <c r="G2238" s="24"/>
      <c r="H2238" s="241">
        <v>373</v>
      </c>
      <c r="I2238" s="22" t="s">
        <v>1307</v>
      </c>
      <c r="J2238" s="24">
        <v>630</v>
      </c>
      <c r="K2238" s="371">
        <v>102.9</v>
      </c>
      <c r="L2238" s="371">
        <v>96.19047619047619</v>
      </c>
      <c r="M2238" s="371">
        <v>113.4</v>
      </c>
      <c r="N2238" s="21"/>
      <c r="O2238" s="25">
        <f t="shared" si="425"/>
        <v>104.16349206349207</v>
      </c>
      <c r="P2238" s="26">
        <f t="shared" si="426"/>
        <v>0.11481866409115088</v>
      </c>
      <c r="Q2238" s="27"/>
      <c r="R2238" s="22" t="s">
        <v>1307</v>
      </c>
      <c r="S2238" s="24">
        <v>630</v>
      </c>
      <c r="T2238" s="371">
        <v>0</v>
      </c>
      <c r="U2238" s="371">
        <v>0</v>
      </c>
      <c r="V2238" s="371">
        <v>0</v>
      </c>
      <c r="W2238" s="21"/>
      <c r="X2238" s="25">
        <f t="shared" si="427"/>
        <v>0</v>
      </c>
      <c r="Y2238" s="26">
        <f t="shared" si="428"/>
        <v>0</v>
      </c>
      <c r="Z2238" s="654"/>
      <c r="AA2238" s="673"/>
      <c r="AB2238" s="672"/>
    </row>
    <row r="2239" spans="1:28" s="7" customFormat="1" ht="13.15" customHeight="1" x14ac:dyDescent="0.2">
      <c r="A2239" s="265"/>
      <c r="B2239" s="405"/>
      <c r="C2239" s="448"/>
      <c r="D2239" s="266"/>
      <c r="E2239" s="266"/>
      <c r="F2239" s="182"/>
      <c r="G2239" s="24"/>
      <c r="H2239" s="241">
        <v>373</v>
      </c>
      <c r="I2239" s="22" t="s">
        <v>88</v>
      </c>
      <c r="J2239" s="24">
        <v>630</v>
      </c>
      <c r="K2239" s="371">
        <v>4.2</v>
      </c>
      <c r="L2239" s="371">
        <v>10.476190476190476</v>
      </c>
      <c r="M2239" s="371">
        <v>9.4500000000000011</v>
      </c>
      <c r="N2239" s="21"/>
      <c r="O2239" s="25">
        <f t="shared" si="425"/>
        <v>8.0420634920634928</v>
      </c>
      <c r="P2239" s="26">
        <f t="shared" si="426"/>
        <v>8.8647084348142564E-3</v>
      </c>
      <c r="Q2239" s="27"/>
      <c r="R2239" s="22" t="s">
        <v>88</v>
      </c>
      <c r="S2239" s="24">
        <v>630</v>
      </c>
      <c r="T2239" s="371">
        <v>27.619047619047617</v>
      </c>
      <c r="U2239" s="371">
        <v>32.550000000000004</v>
      </c>
      <c r="V2239" s="371">
        <v>28.35</v>
      </c>
      <c r="W2239" s="21"/>
      <c r="X2239" s="25">
        <f t="shared" si="427"/>
        <v>29.50634920634921</v>
      </c>
      <c r="Y2239" s="26">
        <f t="shared" si="428"/>
        <v>3.2524635368550714E-2</v>
      </c>
      <c r="Z2239" s="654"/>
      <c r="AA2239" s="673"/>
      <c r="AB2239" s="672"/>
    </row>
    <row r="2240" spans="1:28" s="7" customFormat="1" ht="13.15" customHeight="1" x14ac:dyDescent="0.2">
      <c r="A2240" s="265"/>
      <c r="B2240" s="405"/>
      <c r="C2240" s="448"/>
      <c r="D2240" s="266"/>
      <c r="E2240" s="266"/>
      <c r="F2240" s="182"/>
      <c r="G2240" s="24"/>
      <c r="H2240" s="241">
        <v>373</v>
      </c>
      <c r="I2240" s="23" t="s">
        <v>3021</v>
      </c>
      <c r="J2240" s="24">
        <v>630</v>
      </c>
      <c r="K2240" s="371">
        <v>0</v>
      </c>
      <c r="L2240" s="371">
        <v>0</v>
      </c>
      <c r="M2240" s="371">
        <v>0</v>
      </c>
      <c r="N2240" s="21"/>
      <c r="O2240" s="25">
        <f t="shared" si="425"/>
        <v>0</v>
      </c>
      <c r="P2240" s="26">
        <f t="shared" si="426"/>
        <v>0</v>
      </c>
      <c r="Q2240" s="27"/>
      <c r="R2240" s="28" t="s">
        <v>3727</v>
      </c>
      <c r="S2240" s="24">
        <v>630</v>
      </c>
      <c r="T2240" s="371">
        <v>53.333333333333329</v>
      </c>
      <c r="U2240" s="371">
        <v>29.400000000000002</v>
      </c>
      <c r="V2240" s="371">
        <v>24.150000000000002</v>
      </c>
      <c r="W2240" s="21"/>
      <c r="X2240" s="25">
        <f t="shared" si="427"/>
        <v>35.62777777777778</v>
      </c>
      <c r="Y2240" s="26">
        <f t="shared" si="428"/>
        <v>3.9272241818538119E-2</v>
      </c>
      <c r="Z2240" s="654"/>
      <c r="AA2240" s="673"/>
      <c r="AB2240" s="672"/>
    </row>
    <row r="2241" spans="1:28" s="7" customFormat="1" ht="13.15" customHeight="1" x14ac:dyDescent="0.2">
      <c r="A2241" s="265"/>
      <c r="B2241" s="405"/>
      <c r="C2241" s="448"/>
      <c r="D2241" s="266"/>
      <c r="E2241" s="266"/>
      <c r="F2241" s="182"/>
      <c r="G2241" s="24"/>
      <c r="H2241" s="241">
        <v>373</v>
      </c>
      <c r="I2241" s="22" t="s">
        <v>3724</v>
      </c>
      <c r="J2241" s="24">
        <v>630</v>
      </c>
      <c r="K2241" s="371">
        <v>12.600000000000001</v>
      </c>
      <c r="L2241" s="371">
        <v>1.9047619047619047</v>
      </c>
      <c r="M2241" s="371">
        <v>1.05</v>
      </c>
      <c r="N2241" s="21"/>
      <c r="O2241" s="25">
        <f t="shared" si="425"/>
        <v>5.184920634920636</v>
      </c>
      <c r="P2241" s="26">
        <f t="shared" si="426"/>
        <v>5.7153005235015836E-3</v>
      </c>
      <c r="Q2241" s="27"/>
      <c r="R2241" s="28" t="s">
        <v>3728</v>
      </c>
      <c r="S2241" s="24">
        <v>630</v>
      </c>
      <c r="T2241" s="371">
        <v>0</v>
      </c>
      <c r="U2241" s="371">
        <v>0</v>
      </c>
      <c r="V2241" s="371">
        <v>0</v>
      </c>
      <c r="W2241" s="21"/>
      <c r="X2241" s="25">
        <f t="shared" si="427"/>
        <v>0</v>
      </c>
      <c r="Y2241" s="26">
        <f t="shared" si="428"/>
        <v>0</v>
      </c>
      <c r="Z2241" s="654"/>
      <c r="AA2241" s="673"/>
      <c r="AB2241" s="672"/>
    </row>
    <row r="2242" spans="1:28" s="7" customFormat="1" ht="13.15" customHeight="1" x14ac:dyDescent="0.2">
      <c r="A2242" s="265"/>
      <c r="B2242" s="405"/>
      <c r="C2242" s="448"/>
      <c r="D2242" s="266"/>
      <c r="E2242" s="266"/>
      <c r="F2242" s="186"/>
      <c r="G2242" s="121"/>
      <c r="H2242" s="244">
        <v>373</v>
      </c>
      <c r="I2242" s="128" t="s">
        <v>3725</v>
      </c>
      <c r="J2242" s="121">
        <v>630</v>
      </c>
      <c r="K2242" s="548">
        <v>18.900000000000002</v>
      </c>
      <c r="L2242" s="548">
        <v>14.285714285714285</v>
      </c>
      <c r="M2242" s="548">
        <v>75.600000000000009</v>
      </c>
      <c r="N2242" s="123"/>
      <c r="O2242" s="25">
        <f t="shared" ref="O2242" si="429">(K2242+L2242+M2242)/3</f>
        <v>36.261904761904766</v>
      </c>
      <c r="P2242" s="26">
        <f t="shared" ref="P2242" si="430">O2242/J2242/1.44</f>
        <v>3.9971235407743354E-2</v>
      </c>
      <c r="Q2242" s="143"/>
      <c r="R2242" s="140" t="s">
        <v>3874</v>
      </c>
      <c r="S2242" s="121">
        <v>630</v>
      </c>
      <c r="T2242" s="548">
        <v>47.61904761904762</v>
      </c>
      <c r="U2242" s="548">
        <v>51.45</v>
      </c>
      <c r="V2242" s="548">
        <v>50.400000000000006</v>
      </c>
      <c r="W2242" s="123"/>
      <c r="X2242" s="25">
        <f t="shared" ref="X2242" si="431">(T2242+U2242+V2242)/3</f>
        <v>49.823015873015869</v>
      </c>
      <c r="Y2242" s="26">
        <f t="shared" ref="Y2242" si="432">X2242/S2242/1.44</f>
        <v>5.4919550124576583E-2</v>
      </c>
      <c r="Z2242" s="664"/>
      <c r="AA2242" s="673"/>
      <c r="AB2242" s="672"/>
    </row>
    <row r="2243" spans="1:28" s="7" customFormat="1" ht="13.15" customHeight="1" x14ac:dyDescent="0.2">
      <c r="A2243" s="265"/>
      <c r="B2243" s="405"/>
      <c r="C2243" s="448"/>
      <c r="D2243" s="266"/>
      <c r="E2243" s="266"/>
      <c r="F2243" s="186"/>
      <c r="G2243" s="121"/>
      <c r="H2243" s="244">
        <v>373</v>
      </c>
      <c r="I2243" s="128" t="s">
        <v>3023</v>
      </c>
      <c r="J2243" s="121">
        <v>630</v>
      </c>
      <c r="K2243" s="548">
        <v>0</v>
      </c>
      <c r="L2243" s="548">
        <v>0</v>
      </c>
      <c r="M2243" s="548">
        <v>0</v>
      </c>
      <c r="N2243" s="123"/>
      <c r="O2243" s="124">
        <f t="shared" si="425"/>
        <v>0</v>
      </c>
      <c r="P2243" s="125">
        <f t="shared" si="426"/>
        <v>0</v>
      </c>
      <c r="Q2243" s="143"/>
      <c r="R2243" s="126" t="s">
        <v>1943</v>
      </c>
      <c r="S2243" s="121">
        <v>630</v>
      </c>
      <c r="T2243" s="548">
        <v>0</v>
      </c>
      <c r="U2243" s="548">
        <v>0</v>
      </c>
      <c r="V2243" s="548">
        <v>0</v>
      </c>
      <c r="W2243" s="123"/>
      <c r="X2243" s="124">
        <f t="shared" si="427"/>
        <v>0</v>
      </c>
      <c r="Y2243" s="125">
        <f t="shared" si="428"/>
        <v>0</v>
      </c>
      <c r="Z2243" s="664"/>
      <c r="AA2243" s="673"/>
      <c r="AB2243" s="672"/>
    </row>
    <row r="2244" spans="1:28" s="7" customFormat="1" ht="13.9" customHeight="1" thickBot="1" x14ac:dyDescent="0.25">
      <c r="A2244" s="267"/>
      <c r="B2244" s="406"/>
      <c r="C2244" s="449"/>
      <c r="D2244" s="268"/>
      <c r="E2244" s="269"/>
      <c r="F2244" s="184"/>
      <c r="G2244" s="70"/>
      <c r="H2244" s="242">
        <v>373</v>
      </c>
      <c r="I2244" s="76" t="s">
        <v>611</v>
      </c>
      <c r="J2244" s="70">
        <v>630</v>
      </c>
      <c r="K2244" s="559">
        <v>46.2</v>
      </c>
      <c r="L2244" s="559">
        <v>33.333333333333329</v>
      </c>
      <c r="M2244" s="559">
        <v>18.900000000000002</v>
      </c>
      <c r="N2244" s="72"/>
      <c r="O2244" s="73">
        <f t="shared" si="425"/>
        <v>32.81111111111111</v>
      </c>
      <c r="P2244" s="74">
        <f t="shared" si="426"/>
        <v>3.6167450519302369E-2</v>
      </c>
      <c r="Q2244" s="80"/>
      <c r="R2244" s="75" t="s">
        <v>3875</v>
      </c>
      <c r="S2244" s="70">
        <v>630</v>
      </c>
      <c r="T2244" s="559">
        <v>12.38095238095238</v>
      </c>
      <c r="U2244" s="559">
        <v>16.8</v>
      </c>
      <c r="V2244" s="559">
        <v>10.5</v>
      </c>
      <c r="W2244" s="72"/>
      <c r="X2244" s="73">
        <f t="shared" si="427"/>
        <v>13.226984126984126</v>
      </c>
      <c r="Y2244" s="74">
        <f t="shared" si="428"/>
        <v>1.4580008958315835E-2</v>
      </c>
      <c r="Z2244" s="655"/>
      <c r="AA2244" s="673"/>
      <c r="AB2244" s="672"/>
    </row>
    <row r="2245" spans="1:28" s="7" customFormat="1" ht="13.9" customHeight="1" x14ac:dyDescent="0.2">
      <c r="A2245" s="260">
        <v>43058</v>
      </c>
      <c r="B2245" s="403">
        <v>0.79513888888888884</v>
      </c>
      <c r="C2245" s="464">
        <v>3</v>
      </c>
      <c r="D2245" s="263">
        <f>(MAX(K2245:M2245))/J2245/1.44</f>
        <v>0.47541666666666665</v>
      </c>
      <c r="E2245" s="264"/>
      <c r="F2245" s="181" t="s">
        <v>569</v>
      </c>
      <c r="G2245" s="69" t="s">
        <v>3136</v>
      </c>
      <c r="H2245" s="240">
        <v>374</v>
      </c>
      <c r="I2245" s="35" t="s">
        <v>685</v>
      </c>
      <c r="J2245" s="34">
        <v>250</v>
      </c>
      <c r="K2245" s="367">
        <v>171.15</v>
      </c>
      <c r="L2245" s="367">
        <v>149.52380952380952</v>
      </c>
      <c r="M2245" s="367">
        <v>160.65</v>
      </c>
      <c r="N2245" s="36" t="s">
        <v>3866</v>
      </c>
      <c r="O2245" s="37">
        <f t="shared" si="398"/>
        <v>160.44126984126981</v>
      </c>
      <c r="P2245" s="38">
        <f t="shared" si="399"/>
        <v>0.44567019400352725</v>
      </c>
      <c r="Q2245" s="39" t="s">
        <v>495</v>
      </c>
      <c r="R2245" s="40"/>
      <c r="S2245" s="81"/>
      <c r="T2245" s="367"/>
      <c r="U2245" s="367"/>
      <c r="V2245" s="367"/>
      <c r="W2245" s="36"/>
      <c r="X2245" s="37"/>
      <c r="Y2245" s="38"/>
      <c r="Z2245" s="645"/>
      <c r="AA2245" s="671">
        <f>P2245+Y2245</f>
        <v>0.44567019400352725</v>
      </c>
      <c r="AB2245" s="671">
        <f t="shared" si="415"/>
        <v>92.157330246913588</v>
      </c>
    </row>
    <row r="2246" spans="1:28" ht="13.15" customHeight="1" x14ac:dyDescent="0.2">
      <c r="A2246" s="265"/>
      <c r="B2246" s="405"/>
      <c r="C2246" s="448"/>
      <c r="D2246" s="266"/>
      <c r="E2246" s="266"/>
      <c r="F2246" s="182"/>
      <c r="G2246" s="24"/>
      <c r="H2246" s="241">
        <v>374</v>
      </c>
      <c r="I2246" s="22" t="s">
        <v>766</v>
      </c>
      <c r="J2246" s="24">
        <v>250</v>
      </c>
      <c r="K2246" s="371">
        <v>0</v>
      </c>
      <c r="L2246" s="371">
        <v>0</v>
      </c>
      <c r="M2246" s="371">
        <v>0</v>
      </c>
      <c r="N2246" s="21"/>
      <c r="O2246" s="25">
        <f t="shared" si="398"/>
        <v>0</v>
      </c>
      <c r="P2246" s="26">
        <f t="shared" si="399"/>
        <v>0</v>
      </c>
      <c r="Q2246" s="26"/>
      <c r="R2246" s="28"/>
      <c r="S2246" s="30"/>
      <c r="T2246" s="371"/>
      <c r="U2246" s="371"/>
      <c r="V2246" s="371"/>
      <c r="W2246" s="21"/>
      <c r="X2246" s="25"/>
      <c r="Y2246" s="26"/>
      <c r="Z2246" s="428"/>
      <c r="AA2246" s="673"/>
      <c r="AB2246" s="672"/>
    </row>
    <row r="2247" spans="1:28" ht="13.15" customHeight="1" x14ac:dyDescent="0.2">
      <c r="A2247" s="265"/>
      <c r="B2247" s="405"/>
      <c r="C2247" s="448"/>
      <c r="D2247" s="266"/>
      <c r="E2247" s="266"/>
      <c r="F2247" s="182"/>
      <c r="G2247" s="24"/>
      <c r="H2247" s="241">
        <v>374</v>
      </c>
      <c r="I2247" s="22" t="s">
        <v>767</v>
      </c>
      <c r="J2247" s="24">
        <v>250</v>
      </c>
      <c r="K2247" s="371">
        <v>0</v>
      </c>
      <c r="L2247" s="371">
        <v>1.9047619047619047</v>
      </c>
      <c r="M2247" s="371">
        <v>3.1500000000000004</v>
      </c>
      <c r="N2247" s="21"/>
      <c r="O2247" s="25">
        <f t="shared" si="398"/>
        <v>1.6849206349206352</v>
      </c>
      <c r="P2247" s="26">
        <f t="shared" si="399"/>
        <v>4.6803350970017641E-3</v>
      </c>
      <c r="Q2247" s="26"/>
      <c r="R2247" s="28"/>
      <c r="S2247" s="30"/>
      <c r="T2247" s="371"/>
      <c r="U2247" s="371"/>
      <c r="V2247" s="371"/>
      <c r="W2247" s="21"/>
      <c r="X2247" s="25"/>
      <c r="Y2247" s="26"/>
      <c r="Z2247" s="428"/>
      <c r="AA2247" s="673"/>
      <c r="AB2247" s="672"/>
    </row>
    <row r="2248" spans="1:28" ht="13.15" customHeight="1" x14ac:dyDescent="0.2">
      <c r="A2248" s="265"/>
      <c r="B2248" s="405"/>
      <c r="C2248" s="448"/>
      <c r="D2248" s="266"/>
      <c r="E2248" s="266"/>
      <c r="F2248" s="182"/>
      <c r="G2248" s="24"/>
      <c r="H2248" s="241">
        <v>374</v>
      </c>
      <c r="I2248" s="22" t="s">
        <v>4285</v>
      </c>
      <c r="J2248" s="24">
        <v>250</v>
      </c>
      <c r="K2248" s="371">
        <v>39.9</v>
      </c>
      <c r="L2248" s="371">
        <v>31.428571428571427</v>
      </c>
      <c r="M2248" s="371">
        <v>38.85</v>
      </c>
      <c r="N2248" s="21"/>
      <c r="O2248" s="25">
        <f t="shared" si="398"/>
        <v>36.726190476190474</v>
      </c>
      <c r="P2248" s="26">
        <f t="shared" si="399"/>
        <v>0.10201719576719577</v>
      </c>
      <c r="Q2248" s="26"/>
      <c r="R2248" s="28"/>
      <c r="S2248" s="30"/>
      <c r="T2248" s="371"/>
      <c r="U2248" s="371"/>
      <c r="V2248" s="371"/>
      <c r="W2248" s="21"/>
      <c r="X2248" s="25"/>
      <c r="Y2248" s="26"/>
      <c r="Z2248" s="428"/>
      <c r="AA2248" s="673"/>
      <c r="AB2248" s="672"/>
    </row>
    <row r="2249" spans="1:28" ht="13.15" customHeight="1" x14ac:dyDescent="0.2">
      <c r="A2249" s="265"/>
      <c r="B2249" s="405"/>
      <c r="C2249" s="448"/>
      <c r="D2249" s="266"/>
      <c r="E2249" s="266"/>
      <c r="F2249" s="182"/>
      <c r="G2249" s="24"/>
      <c r="H2249" s="241">
        <v>374</v>
      </c>
      <c r="I2249" s="22" t="s">
        <v>1174</v>
      </c>
      <c r="J2249" s="24">
        <v>250</v>
      </c>
      <c r="K2249" s="371">
        <v>31.5</v>
      </c>
      <c r="L2249" s="371">
        <v>8.5714285714285712</v>
      </c>
      <c r="M2249" s="371">
        <v>10.5</v>
      </c>
      <c r="N2249" s="21"/>
      <c r="O2249" s="25">
        <f t="shared" si="398"/>
        <v>16.857142857142858</v>
      </c>
      <c r="P2249" s="26">
        <f t="shared" si="399"/>
        <v>4.6825396825396833E-2</v>
      </c>
      <c r="Q2249" s="26"/>
      <c r="R2249" s="28"/>
      <c r="S2249" s="30"/>
      <c r="T2249" s="371"/>
      <c r="U2249" s="371"/>
      <c r="V2249" s="371"/>
      <c r="W2249" s="21"/>
      <c r="X2249" s="25"/>
      <c r="Y2249" s="26"/>
      <c r="Z2249" s="428"/>
      <c r="AA2249" s="673"/>
      <c r="AB2249" s="672"/>
    </row>
    <row r="2250" spans="1:28" ht="13.15" customHeight="1" x14ac:dyDescent="0.2">
      <c r="A2250" s="265"/>
      <c r="B2250" s="405"/>
      <c r="C2250" s="448"/>
      <c r="D2250" s="266"/>
      <c r="E2250" s="266"/>
      <c r="F2250" s="182"/>
      <c r="G2250" s="24"/>
      <c r="H2250" s="241">
        <v>374</v>
      </c>
      <c r="I2250" s="22" t="s">
        <v>46</v>
      </c>
      <c r="J2250" s="24">
        <v>250</v>
      </c>
      <c r="K2250" s="371">
        <v>9.4500000000000011</v>
      </c>
      <c r="L2250" s="371">
        <v>8.5714285714285712</v>
      </c>
      <c r="M2250" s="371">
        <v>2.1</v>
      </c>
      <c r="N2250" s="21"/>
      <c r="O2250" s="25">
        <f t="shared" si="398"/>
        <v>6.7071428571428582</v>
      </c>
      <c r="P2250" s="26">
        <f t="shared" si="399"/>
        <v>1.8630952380952387E-2</v>
      </c>
      <c r="Q2250" s="26"/>
      <c r="R2250" s="28"/>
      <c r="S2250" s="30"/>
      <c r="T2250" s="371"/>
      <c r="U2250" s="371"/>
      <c r="V2250" s="371"/>
      <c r="W2250" s="21"/>
      <c r="X2250" s="25"/>
      <c r="Y2250" s="26"/>
      <c r="Z2250" s="428"/>
      <c r="AA2250" s="673"/>
      <c r="AB2250" s="672"/>
    </row>
    <row r="2251" spans="1:28" ht="13.15" customHeight="1" x14ac:dyDescent="0.2">
      <c r="A2251" s="265"/>
      <c r="B2251" s="405"/>
      <c r="C2251" s="448"/>
      <c r="D2251" s="266"/>
      <c r="E2251" s="266"/>
      <c r="F2251" s="182"/>
      <c r="G2251" s="24"/>
      <c r="H2251" s="241">
        <v>374</v>
      </c>
      <c r="I2251" s="22" t="s">
        <v>4287</v>
      </c>
      <c r="J2251" s="24">
        <v>250</v>
      </c>
      <c r="K2251" s="371">
        <v>0</v>
      </c>
      <c r="L2251" s="371">
        <v>0</v>
      </c>
      <c r="M2251" s="371">
        <v>6.3000000000000007</v>
      </c>
      <c r="N2251" s="21"/>
      <c r="O2251" s="25">
        <f t="shared" si="398"/>
        <v>2.1</v>
      </c>
      <c r="P2251" s="26">
        <f t="shared" si="399"/>
        <v>5.8333333333333345E-3</v>
      </c>
      <c r="Q2251" s="26"/>
      <c r="R2251" s="28"/>
      <c r="S2251" s="30"/>
      <c r="T2251" s="371"/>
      <c r="U2251" s="371"/>
      <c r="V2251" s="371"/>
      <c r="W2251" s="21"/>
      <c r="X2251" s="25"/>
      <c r="Y2251" s="26"/>
      <c r="Z2251" s="428"/>
      <c r="AA2251" s="673"/>
      <c r="AB2251" s="672"/>
    </row>
    <row r="2252" spans="1:28" ht="13.15" customHeight="1" x14ac:dyDescent="0.2">
      <c r="A2252" s="265"/>
      <c r="B2252" s="405"/>
      <c r="C2252" s="448"/>
      <c r="D2252" s="266"/>
      <c r="E2252" s="266"/>
      <c r="F2252" s="182"/>
      <c r="G2252" s="24"/>
      <c r="H2252" s="241">
        <v>374</v>
      </c>
      <c r="I2252" s="23" t="s">
        <v>1162</v>
      </c>
      <c r="J2252" s="24">
        <v>250</v>
      </c>
      <c r="K2252" s="371">
        <v>12.600000000000001</v>
      </c>
      <c r="L2252" s="371">
        <v>28.571428571428569</v>
      </c>
      <c r="M2252" s="371">
        <v>27.3</v>
      </c>
      <c r="N2252" s="21"/>
      <c r="O2252" s="25">
        <f t="shared" si="398"/>
        <v>22.823809523809526</v>
      </c>
      <c r="P2252" s="26">
        <f t="shared" si="399"/>
        <v>6.3399470899470914E-2</v>
      </c>
      <c r="Q2252" s="26"/>
      <c r="R2252" s="28"/>
      <c r="S2252" s="30"/>
      <c r="T2252" s="371"/>
      <c r="U2252" s="371"/>
      <c r="V2252" s="371"/>
      <c r="W2252" s="21"/>
      <c r="X2252" s="25"/>
      <c r="Y2252" s="26"/>
      <c r="Z2252" s="428"/>
      <c r="AA2252" s="673"/>
      <c r="AB2252" s="672"/>
    </row>
    <row r="2253" spans="1:28" ht="13.15" customHeight="1" x14ac:dyDescent="0.2">
      <c r="A2253" s="265"/>
      <c r="B2253" s="405"/>
      <c r="C2253" s="448"/>
      <c r="D2253" s="266"/>
      <c r="E2253" s="266"/>
      <c r="F2253" s="182"/>
      <c r="G2253" s="24"/>
      <c r="H2253" s="241">
        <v>374</v>
      </c>
      <c r="I2253" s="22" t="s">
        <v>4286</v>
      </c>
      <c r="J2253" s="24">
        <v>250</v>
      </c>
      <c r="K2253" s="371">
        <v>61.95</v>
      </c>
      <c r="L2253" s="371">
        <v>43.80952380952381</v>
      </c>
      <c r="M2253" s="371">
        <v>90.3</v>
      </c>
      <c r="N2253" s="21"/>
      <c r="O2253" s="25">
        <f t="shared" si="398"/>
        <v>65.353174603174594</v>
      </c>
      <c r="P2253" s="26">
        <f t="shared" si="399"/>
        <v>0.18153659611992942</v>
      </c>
      <c r="Q2253" s="26"/>
      <c r="R2253" s="28"/>
      <c r="S2253" s="30"/>
      <c r="T2253" s="371"/>
      <c r="U2253" s="371"/>
      <c r="V2253" s="371"/>
      <c r="W2253" s="21"/>
      <c r="X2253" s="25"/>
      <c r="Y2253" s="26"/>
      <c r="Z2253" s="428"/>
      <c r="AA2253" s="673"/>
      <c r="AB2253" s="672"/>
    </row>
    <row r="2254" spans="1:28" ht="13.9" customHeight="1" thickBot="1" x14ac:dyDescent="0.25">
      <c r="A2254" s="267"/>
      <c r="B2254" s="406"/>
      <c r="C2254" s="449"/>
      <c r="D2254" s="268"/>
      <c r="E2254" s="269"/>
      <c r="F2254" s="184"/>
      <c r="G2254" s="70"/>
      <c r="H2254" s="242">
        <v>374</v>
      </c>
      <c r="I2254" s="76" t="s">
        <v>3082</v>
      </c>
      <c r="J2254" s="70">
        <v>250</v>
      </c>
      <c r="K2254" s="559">
        <v>7.3500000000000005</v>
      </c>
      <c r="L2254" s="559">
        <v>9.5238095238095237</v>
      </c>
      <c r="M2254" s="559">
        <v>3.1500000000000004</v>
      </c>
      <c r="N2254" s="72"/>
      <c r="O2254" s="73">
        <f t="shared" si="398"/>
        <v>6.6746031746031749</v>
      </c>
      <c r="P2254" s="74">
        <f t="shared" si="399"/>
        <v>1.854056437389771E-2</v>
      </c>
      <c r="Q2254" s="74"/>
      <c r="R2254" s="75"/>
      <c r="S2254" s="78"/>
      <c r="T2254" s="559"/>
      <c r="U2254" s="559"/>
      <c r="V2254" s="559"/>
      <c r="W2254" s="72"/>
      <c r="X2254" s="73"/>
      <c r="Y2254" s="74"/>
      <c r="Z2254" s="646"/>
      <c r="AA2254" s="676"/>
      <c r="AB2254" s="674"/>
    </row>
    <row r="2255" spans="1:28" s="7" customFormat="1" ht="13.9" customHeight="1" x14ac:dyDescent="0.2">
      <c r="A2255" s="260">
        <v>43044</v>
      </c>
      <c r="B2255" s="403">
        <v>0.4236111111111111</v>
      </c>
      <c r="C2255" s="464">
        <v>-2</v>
      </c>
      <c r="D2255" s="263">
        <f>(MAX(K2255:M2255))/J2255/1.44</f>
        <v>0.35879629629629634</v>
      </c>
      <c r="E2255" s="264"/>
      <c r="F2255" s="181" t="s">
        <v>569</v>
      </c>
      <c r="G2255" s="69" t="s">
        <v>3126</v>
      </c>
      <c r="H2255" s="240">
        <v>375</v>
      </c>
      <c r="I2255" s="35" t="s">
        <v>685</v>
      </c>
      <c r="J2255" s="34">
        <v>63</v>
      </c>
      <c r="K2255" s="367">
        <v>32.550000000000004</v>
      </c>
      <c r="L2255" s="367">
        <v>7.6190476190476186</v>
      </c>
      <c r="M2255" s="367">
        <v>12.600000000000001</v>
      </c>
      <c r="N2255" s="36" t="s">
        <v>4372</v>
      </c>
      <c r="O2255" s="37">
        <f t="shared" si="398"/>
        <v>17.589682539682542</v>
      </c>
      <c r="P2255" s="38">
        <f t="shared" si="399"/>
        <v>0.19388979871784109</v>
      </c>
      <c r="Q2255" s="77"/>
      <c r="R2255" s="40"/>
      <c r="S2255" s="81"/>
      <c r="T2255" s="367"/>
      <c r="U2255" s="367"/>
      <c r="V2255" s="367"/>
      <c r="W2255" s="36"/>
      <c r="X2255" s="37"/>
      <c r="Y2255" s="38"/>
      <c r="Z2255" s="645"/>
      <c r="AA2255" s="672">
        <f>P2255+Y2255</f>
        <v>0.19388979871784109</v>
      </c>
      <c r="AB2255" s="672">
        <f t="shared" ref="AB2255:AB2315" si="433">IF(AA2255 &gt;1,0,(((J2255+S2255)*0.95)-((J2255+S2255)*0.95)*AA2255)*0.7)</f>
        <v>33.771986882716043</v>
      </c>
    </row>
    <row r="2256" spans="1:28" ht="13.15" customHeight="1" x14ac:dyDescent="0.2">
      <c r="A2256" s="265"/>
      <c r="B2256" s="405"/>
      <c r="C2256" s="448"/>
      <c r="D2256" s="266"/>
      <c r="E2256" s="266"/>
      <c r="F2256" s="182"/>
      <c r="G2256" s="24"/>
      <c r="H2256" s="241">
        <v>375</v>
      </c>
      <c r="I2256" s="22" t="s">
        <v>2381</v>
      </c>
      <c r="J2256" s="24">
        <v>63</v>
      </c>
      <c r="K2256" s="371">
        <v>1.05</v>
      </c>
      <c r="L2256" s="371">
        <v>5.7142857142857144</v>
      </c>
      <c r="M2256" s="371">
        <v>8.4</v>
      </c>
      <c r="N2256" s="21"/>
      <c r="O2256" s="25">
        <f>(K2256+L2256+M2256)/3</f>
        <v>5.0547619047619046</v>
      </c>
      <c r="P2256" s="26">
        <f t="shared" si="399"/>
        <v>5.5718274964306709E-2</v>
      </c>
      <c r="Q2256" s="26"/>
      <c r="R2256" s="28"/>
      <c r="S2256" s="30"/>
      <c r="T2256" s="371"/>
      <c r="U2256" s="371"/>
      <c r="V2256" s="371"/>
      <c r="W2256" s="21"/>
      <c r="X2256" s="25"/>
      <c r="Y2256" s="26"/>
      <c r="Z2256" s="428"/>
      <c r="AA2256" s="673"/>
      <c r="AB2256" s="672"/>
    </row>
    <row r="2257" spans="1:28" ht="13.9" customHeight="1" thickBot="1" x14ac:dyDescent="0.25">
      <c r="A2257" s="267"/>
      <c r="B2257" s="406"/>
      <c r="C2257" s="449"/>
      <c r="D2257" s="268"/>
      <c r="E2257" s="269"/>
      <c r="F2257" s="184"/>
      <c r="G2257" s="70"/>
      <c r="H2257" s="242">
        <v>375</v>
      </c>
      <c r="I2257" s="76" t="s">
        <v>1954</v>
      </c>
      <c r="J2257" s="70">
        <v>63</v>
      </c>
      <c r="K2257" s="559">
        <v>31.5</v>
      </c>
      <c r="L2257" s="559">
        <v>1.9047619047619047</v>
      </c>
      <c r="M2257" s="559">
        <v>4.2</v>
      </c>
      <c r="N2257" s="72"/>
      <c r="O2257" s="73">
        <f>(K2257+L2257+M2257)/3</f>
        <v>12.534920634920637</v>
      </c>
      <c r="P2257" s="74">
        <f>O2257/J2257/1.44</f>
        <v>0.13817152375353436</v>
      </c>
      <c r="Q2257" s="74"/>
      <c r="R2257" s="75"/>
      <c r="S2257" s="78"/>
      <c r="T2257" s="559"/>
      <c r="U2257" s="559"/>
      <c r="V2257" s="559"/>
      <c r="W2257" s="72"/>
      <c r="X2257" s="73"/>
      <c r="Y2257" s="74"/>
      <c r="Z2257" s="646"/>
      <c r="AA2257" s="673"/>
      <c r="AB2257" s="672"/>
    </row>
    <row r="2258" spans="1:28" s="7" customFormat="1" ht="13.9" customHeight="1" x14ac:dyDescent="0.2">
      <c r="A2258" s="260">
        <v>43026</v>
      </c>
      <c r="B2258" s="403">
        <v>0.79791666666666661</v>
      </c>
      <c r="C2258" s="454">
        <v>2</v>
      </c>
      <c r="D2258" s="263">
        <f>(MAX(K2258:M2258))/J2258/1.44</f>
        <v>0.34953703703703709</v>
      </c>
      <c r="E2258" s="264">
        <f>(MAX(T2258:V2258))/S2258/1.44</f>
        <v>0.25694444444444448</v>
      </c>
      <c r="F2258" s="181" t="s">
        <v>1909</v>
      </c>
      <c r="G2258" s="69" t="s">
        <v>3136</v>
      </c>
      <c r="H2258" s="240">
        <v>376</v>
      </c>
      <c r="I2258" s="35" t="s">
        <v>685</v>
      </c>
      <c r="J2258" s="34">
        <v>630</v>
      </c>
      <c r="K2258" s="367">
        <v>317.10000000000002</v>
      </c>
      <c r="L2258" s="367">
        <v>232.38095238095238</v>
      </c>
      <c r="M2258" s="367">
        <v>281.40000000000003</v>
      </c>
      <c r="N2258" s="36" t="s">
        <v>3897</v>
      </c>
      <c r="O2258" s="37">
        <f t="shared" si="398"/>
        <v>276.96031746031753</v>
      </c>
      <c r="P2258" s="38">
        <f t="shared" si="399"/>
        <v>0.30529135522521772</v>
      </c>
      <c r="Q2258" s="39" t="s">
        <v>492</v>
      </c>
      <c r="R2258" s="40" t="s">
        <v>686</v>
      </c>
      <c r="S2258" s="34">
        <v>630</v>
      </c>
      <c r="T2258" s="367">
        <v>188.57142857142856</v>
      </c>
      <c r="U2258" s="367">
        <v>185.85</v>
      </c>
      <c r="V2258" s="367">
        <v>233.10000000000002</v>
      </c>
      <c r="W2258" s="36" t="s">
        <v>3872</v>
      </c>
      <c r="X2258" s="37">
        <f t="shared" si="427"/>
        <v>202.50714285714287</v>
      </c>
      <c r="Y2258" s="38">
        <f t="shared" si="428"/>
        <v>0.22322215923406402</v>
      </c>
      <c r="Z2258" s="653" t="s">
        <v>492</v>
      </c>
      <c r="AA2258" s="671">
        <f>P2258+Y2258</f>
        <v>0.52851351445928174</v>
      </c>
      <c r="AB2258" s="671">
        <f t="shared" si="433"/>
        <v>395.05852623456781</v>
      </c>
    </row>
    <row r="2259" spans="1:28" ht="13.15" customHeight="1" x14ac:dyDescent="0.2">
      <c r="A2259" s="265"/>
      <c r="B2259" s="405"/>
      <c r="C2259" s="448"/>
      <c r="D2259" s="266"/>
      <c r="E2259" s="266"/>
      <c r="F2259" s="182"/>
      <c r="G2259" s="24"/>
      <c r="H2259" s="241">
        <v>376</v>
      </c>
      <c r="I2259" s="22" t="s">
        <v>1126</v>
      </c>
      <c r="J2259" s="24">
        <v>630</v>
      </c>
      <c r="K2259" s="371">
        <v>0</v>
      </c>
      <c r="L2259" s="371">
        <v>0</v>
      </c>
      <c r="M2259" s="371">
        <v>0</v>
      </c>
      <c r="N2259" s="21"/>
      <c r="O2259" s="25">
        <f t="shared" si="398"/>
        <v>0</v>
      </c>
      <c r="P2259" s="26">
        <f t="shared" si="399"/>
        <v>0</v>
      </c>
      <c r="Q2259" s="26"/>
      <c r="R2259" s="28" t="s">
        <v>1126</v>
      </c>
      <c r="S2259" s="24">
        <v>630</v>
      </c>
      <c r="T2259" s="371">
        <v>0</v>
      </c>
      <c r="U2259" s="371">
        <v>0</v>
      </c>
      <c r="V2259" s="371">
        <v>0</v>
      </c>
      <c r="W2259" s="21"/>
      <c r="X2259" s="25">
        <f t="shared" si="427"/>
        <v>0</v>
      </c>
      <c r="Y2259" s="26">
        <f t="shared" si="428"/>
        <v>0</v>
      </c>
      <c r="Z2259" s="428"/>
      <c r="AA2259" s="673"/>
      <c r="AB2259" s="672"/>
    </row>
    <row r="2260" spans="1:28" ht="13.15" customHeight="1" x14ac:dyDescent="0.2">
      <c r="A2260" s="265"/>
      <c r="B2260" s="405"/>
      <c r="C2260" s="448"/>
      <c r="D2260" s="266"/>
      <c r="E2260" s="266"/>
      <c r="F2260" s="182"/>
      <c r="G2260" s="24"/>
      <c r="H2260" s="241">
        <v>376</v>
      </c>
      <c r="I2260" s="22" t="s">
        <v>652</v>
      </c>
      <c r="J2260" s="24">
        <v>630</v>
      </c>
      <c r="K2260" s="371">
        <v>0</v>
      </c>
      <c r="L2260" s="371">
        <v>0</v>
      </c>
      <c r="M2260" s="371">
        <v>0</v>
      </c>
      <c r="N2260" s="21"/>
      <c r="O2260" s="25">
        <f t="shared" si="398"/>
        <v>0</v>
      </c>
      <c r="P2260" s="26">
        <f t="shared" si="399"/>
        <v>0</v>
      </c>
      <c r="Q2260" s="26"/>
      <c r="R2260" s="28" t="s">
        <v>652</v>
      </c>
      <c r="S2260" s="24">
        <v>630</v>
      </c>
      <c r="T2260" s="371">
        <v>0</v>
      </c>
      <c r="U2260" s="371">
        <v>0</v>
      </c>
      <c r="V2260" s="371">
        <v>0</v>
      </c>
      <c r="W2260" s="21"/>
      <c r="X2260" s="25">
        <f t="shared" si="427"/>
        <v>0</v>
      </c>
      <c r="Y2260" s="26">
        <f t="shared" si="428"/>
        <v>0</v>
      </c>
      <c r="Z2260" s="428"/>
      <c r="AA2260" s="673"/>
      <c r="AB2260" s="672"/>
    </row>
    <row r="2261" spans="1:28" ht="13.15" customHeight="1" x14ac:dyDescent="0.2">
      <c r="A2261" s="265"/>
      <c r="B2261" s="405"/>
      <c r="C2261" s="448"/>
      <c r="D2261" s="266"/>
      <c r="E2261" s="266"/>
      <c r="F2261" s="182"/>
      <c r="G2261" s="24"/>
      <c r="H2261" s="241">
        <v>376</v>
      </c>
      <c r="I2261" s="23" t="s">
        <v>1631</v>
      </c>
      <c r="J2261" s="24">
        <v>630</v>
      </c>
      <c r="K2261" s="371">
        <v>42</v>
      </c>
      <c r="L2261" s="371">
        <v>23.80952380952381</v>
      </c>
      <c r="M2261" s="371">
        <v>64.05</v>
      </c>
      <c r="N2261" s="21"/>
      <c r="O2261" s="25">
        <f t="shared" si="398"/>
        <v>43.286507936507938</v>
      </c>
      <c r="P2261" s="26">
        <f t="shared" si="399"/>
        <v>4.7714404691917928E-2</v>
      </c>
      <c r="Q2261" s="26"/>
      <c r="R2261" s="28" t="s">
        <v>3025</v>
      </c>
      <c r="S2261" s="24">
        <v>630</v>
      </c>
      <c r="T2261" s="371">
        <v>36.19047619047619</v>
      </c>
      <c r="U2261" s="371">
        <v>42</v>
      </c>
      <c r="V2261" s="371">
        <v>49.35</v>
      </c>
      <c r="W2261" s="21"/>
      <c r="X2261" s="25">
        <f t="shared" si="427"/>
        <v>42.513492063492066</v>
      </c>
      <c r="Y2261" s="26">
        <f t="shared" si="428"/>
        <v>4.6862314884801658E-2</v>
      </c>
      <c r="Z2261" s="428"/>
      <c r="AA2261" s="673"/>
      <c r="AB2261" s="672"/>
    </row>
    <row r="2262" spans="1:28" ht="13.15" customHeight="1" x14ac:dyDescent="0.2">
      <c r="A2262" s="265"/>
      <c r="B2262" s="405"/>
      <c r="C2262" s="448"/>
      <c r="D2262" s="266"/>
      <c r="E2262" s="266"/>
      <c r="F2262" s="182"/>
      <c r="G2262" s="24"/>
      <c r="H2262" s="241">
        <v>376</v>
      </c>
      <c r="I2262" s="22" t="s">
        <v>576</v>
      </c>
      <c r="J2262" s="24">
        <v>630</v>
      </c>
      <c r="K2262" s="371">
        <v>78.75</v>
      </c>
      <c r="L2262" s="371">
        <v>42.857142857142854</v>
      </c>
      <c r="M2262" s="371">
        <v>53.550000000000004</v>
      </c>
      <c r="N2262" s="21"/>
      <c r="O2262" s="25">
        <f t="shared" si="398"/>
        <v>58.385714285714293</v>
      </c>
      <c r="P2262" s="26">
        <f t="shared" si="399"/>
        <v>6.4358150667674488E-2</v>
      </c>
      <c r="Q2262" s="26"/>
      <c r="R2262" s="33" t="s">
        <v>1848</v>
      </c>
      <c r="S2262" s="24">
        <v>630</v>
      </c>
      <c r="T2262" s="371">
        <v>86.666666666666657</v>
      </c>
      <c r="U2262" s="371">
        <v>51.45</v>
      </c>
      <c r="V2262" s="371">
        <v>74.55</v>
      </c>
      <c r="W2262" s="21"/>
      <c r="X2262" s="25">
        <f t="shared" si="427"/>
        <v>70.8888888888889</v>
      </c>
      <c r="Y2262" s="26">
        <f t="shared" si="428"/>
        <v>7.8140309621791124E-2</v>
      </c>
      <c r="Z2262" s="428"/>
      <c r="AA2262" s="673"/>
      <c r="AB2262" s="672"/>
    </row>
    <row r="2263" spans="1:28" ht="13.15" customHeight="1" x14ac:dyDescent="0.2">
      <c r="A2263" s="265"/>
      <c r="B2263" s="405"/>
      <c r="C2263" s="448"/>
      <c r="D2263" s="266"/>
      <c r="E2263" s="266"/>
      <c r="F2263" s="182"/>
      <c r="G2263" s="24"/>
      <c r="H2263" s="241">
        <v>376</v>
      </c>
      <c r="I2263" s="23" t="s">
        <v>1849</v>
      </c>
      <c r="J2263" s="24">
        <v>630</v>
      </c>
      <c r="K2263" s="371">
        <v>100.80000000000001</v>
      </c>
      <c r="L2263" s="371">
        <v>53.333333333333329</v>
      </c>
      <c r="M2263" s="371">
        <v>56.7</v>
      </c>
      <c r="N2263" s="21"/>
      <c r="O2263" s="25">
        <f t="shared" si="398"/>
        <v>70.277777777777771</v>
      </c>
      <c r="P2263" s="26">
        <f t="shared" si="399"/>
        <v>7.7466686262982559E-2</v>
      </c>
      <c r="Q2263" s="26"/>
      <c r="R2263" s="33" t="s">
        <v>3026</v>
      </c>
      <c r="S2263" s="24">
        <v>630</v>
      </c>
      <c r="T2263" s="371">
        <v>23.80952380952381</v>
      </c>
      <c r="U2263" s="371">
        <v>28.35</v>
      </c>
      <c r="V2263" s="371">
        <v>50.400000000000006</v>
      </c>
      <c r="W2263" s="21"/>
      <c r="X2263" s="25">
        <f t="shared" si="427"/>
        <v>34.186507936507944</v>
      </c>
      <c r="Y2263" s="26">
        <f t="shared" si="428"/>
        <v>3.7683540494387061E-2</v>
      </c>
      <c r="Z2263" s="428"/>
      <c r="AA2263" s="673"/>
      <c r="AB2263" s="672"/>
    </row>
    <row r="2264" spans="1:28" ht="13.15" customHeight="1" x14ac:dyDescent="0.2">
      <c r="A2264" s="265"/>
      <c r="B2264" s="405"/>
      <c r="C2264" s="448"/>
      <c r="D2264" s="266"/>
      <c r="E2264" s="266"/>
      <c r="F2264" s="182"/>
      <c r="G2264" s="24"/>
      <c r="H2264" s="241">
        <v>376</v>
      </c>
      <c r="I2264" s="23" t="s">
        <v>1850</v>
      </c>
      <c r="J2264" s="24">
        <v>630</v>
      </c>
      <c r="K2264" s="371">
        <v>95.55</v>
      </c>
      <c r="L2264" s="371">
        <v>98.095238095238088</v>
      </c>
      <c r="M2264" s="371">
        <v>106.05000000000001</v>
      </c>
      <c r="N2264" s="21"/>
      <c r="O2264" s="25">
        <f t="shared" si="398"/>
        <v>99.898412698412699</v>
      </c>
      <c r="P2264" s="26">
        <f t="shared" si="399"/>
        <v>0.11011729794798578</v>
      </c>
      <c r="Q2264" s="26"/>
      <c r="R2264" s="28" t="s">
        <v>3027</v>
      </c>
      <c r="S2264" s="24">
        <v>630</v>
      </c>
      <c r="T2264" s="371">
        <v>36.19047619047619</v>
      </c>
      <c r="U2264" s="371">
        <v>48.300000000000004</v>
      </c>
      <c r="V2264" s="371">
        <v>51.45</v>
      </c>
      <c r="W2264" s="21"/>
      <c r="X2264" s="25">
        <f t="shared" si="427"/>
        <v>45.31349206349207</v>
      </c>
      <c r="Y2264" s="26">
        <f t="shared" si="428"/>
        <v>4.9948734637888091E-2</v>
      </c>
      <c r="Z2264" s="428"/>
      <c r="AA2264" s="673"/>
      <c r="AB2264" s="672"/>
    </row>
    <row r="2265" spans="1:28" ht="13.15" customHeight="1" x14ac:dyDescent="0.2">
      <c r="A2265" s="265"/>
      <c r="B2265" s="405"/>
      <c r="C2265" s="448"/>
      <c r="D2265" s="266"/>
      <c r="E2265" s="266"/>
      <c r="F2265" s="182"/>
      <c r="G2265" s="24"/>
      <c r="H2265" s="241">
        <v>376</v>
      </c>
      <c r="I2265" s="22"/>
      <c r="J2265" s="24"/>
      <c r="K2265" s="371"/>
      <c r="L2265" s="371"/>
      <c r="M2265" s="371"/>
      <c r="N2265" s="21"/>
      <c r="O2265" s="25"/>
      <c r="P2265" s="26"/>
      <c r="Q2265" s="26"/>
      <c r="R2265" s="28" t="s">
        <v>1162</v>
      </c>
      <c r="S2265" s="24">
        <v>630</v>
      </c>
      <c r="T2265" s="371">
        <v>7.6190476190476186</v>
      </c>
      <c r="U2265" s="371">
        <v>14.700000000000001</v>
      </c>
      <c r="V2265" s="371">
        <v>9.4500000000000011</v>
      </c>
      <c r="W2265" s="21"/>
      <c r="X2265" s="25">
        <f t="shared" si="427"/>
        <v>10.58968253968254</v>
      </c>
      <c r="Y2265" s="26">
        <f t="shared" si="428"/>
        <v>1.1672930489068057E-2</v>
      </c>
      <c r="Z2265" s="428"/>
      <c r="AA2265" s="673"/>
      <c r="AB2265" s="672"/>
    </row>
    <row r="2266" spans="1:28" ht="13.15" customHeight="1" x14ac:dyDescent="0.2">
      <c r="A2266" s="265"/>
      <c r="B2266" s="405"/>
      <c r="C2266" s="448"/>
      <c r="D2266" s="266"/>
      <c r="E2266" s="266"/>
      <c r="F2266" s="182"/>
      <c r="G2266" s="24"/>
      <c r="H2266" s="241">
        <v>376</v>
      </c>
      <c r="I2266" s="22"/>
      <c r="J2266" s="24"/>
      <c r="K2266" s="371"/>
      <c r="L2266" s="371"/>
      <c r="M2266" s="371"/>
      <c r="N2266" s="21"/>
      <c r="O2266" s="25"/>
      <c r="P2266" s="26"/>
      <c r="Q2266" s="26"/>
      <c r="R2266" s="28">
        <v>8</v>
      </c>
      <c r="S2266" s="24">
        <v>630</v>
      </c>
      <c r="T2266" s="371">
        <v>0</v>
      </c>
      <c r="U2266" s="371">
        <v>0</v>
      </c>
      <c r="V2266" s="371">
        <v>0</v>
      </c>
      <c r="W2266" s="21"/>
      <c r="X2266" s="25">
        <f t="shared" si="427"/>
        <v>0</v>
      </c>
      <c r="Y2266" s="26">
        <f t="shared" si="428"/>
        <v>0</v>
      </c>
      <c r="Z2266" s="428"/>
      <c r="AA2266" s="673"/>
      <c r="AB2266" s="672"/>
    </row>
    <row r="2267" spans="1:28" ht="13.9" customHeight="1" thickBot="1" x14ac:dyDescent="0.25">
      <c r="A2267" s="267"/>
      <c r="B2267" s="406"/>
      <c r="C2267" s="449"/>
      <c r="D2267" s="268"/>
      <c r="E2267" s="269"/>
      <c r="F2267" s="184"/>
      <c r="G2267" s="70"/>
      <c r="H2267" s="242">
        <v>376</v>
      </c>
      <c r="I2267" s="76"/>
      <c r="J2267" s="70"/>
      <c r="K2267" s="559"/>
      <c r="L2267" s="559"/>
      <c r="M2267" s="559"/>
      <c r="N2267" s="72"/>
      <c r="O2267" s="73"/>
      <c r="P2267" s="74"/>
      <c r="Q2267" s="74"/>
      <c r="R2267" s="99" t="s">
        <v>3028</v>
      </c>
      <c r="S2267" s="70">
        <v>630</v>
      </c>
      <c r="T2267" s="559">
        <v>0</v>
      </c>
      <c r="U2267" s="559">
        <v>0</v>
      </c>
      <c r="V2267" s="559">
        <v>0</v>
      </c>
      <c r="W2267" s="72"/>
      <c r="X2267" s="73">
        <f t="shared" si="427"/>
        <v>0</v>
      </c>
      <c r="Y2267" s="74">
        <f t="shared" si="428"/>
        <v>0</v>
      </c>
      <c r="Z2267" s="646"/>
      <c r="AA2267" s="676"/>
      <c r="AB2267" s="674"/>
    </row>
    <row r="2268" spans="1:28" s="7" customFormat="1" ht="13.9" customHeight="1" x14ac:dyDescent="0.2">
      <c r="A2268" s="260">
        <v>43026</v>
      </c>
      <c r="B2268" s="403">
        <v>0.82638888888888884</v>
      </c>
      <c r="C2268" s="454">
        <v>2</v>
      </c>
      <c r="D2268" s="263">
        <f>(MAX(K2268:M2268))/J2268/1.44</f>
        <v>0.34722222222222221</v>
      </c>
      <c r="E2268" s="264">
        <f>(MAX(T2268:V2268))/S2268/1.44</f>
        <v>0.21527777777777779</v>
      </c>
      <c r="F2268" s="181" t="s">
        <v>1909</v>
      </c>
      <c r="G2268" s="69" t="s">
        <v>3136</v>
      </c>
      <c r="H2268" s="240">
        <v>377</v>
      </c>
      <c r="I2268" s="35" t="s">
        <v>685</v>
      </c>
      <c r="J2268" s="34">
        <v>630</v>
      </c>
      <c r="K2268" s="367">
        <v>309.75</v>
      </c>
      <c r="L2268" s="367">
        <v>287.61904761904759</v>
      </c>
      <c r="M2268" s="367">
        <v>315</v>
      </c>
      <c r="N2268" s="36" t="s">
        <v>3898</v>
      </c>
      <c r="O2268" s="37">
        <f t="shared" si="398"/>
        <v>304.12301587301585</v>
      </c>
      <c r="P2268" s="38">
        <f t="shared" si="399"/>
        <v>0.33523260127096105</v>
      </c>
      <c r="Q2268" s="77" t="s">
        <v>492</v>
      </c>
      <c r="R2268" s="40" t="s">
        <v>686</v>
      </c>
      <c r="S2268" s="34">
        <v>630</v>
      </c>
      <c r="T2268" s="367">
        <v>160</v>
      </c>
      <c r="U2268" s="367">
        <v>195.3</v>
      </c>
      <c r="V2268" s="367">
        <v>172.20000000000002</v>
      </c>
      <c r="W2268" s="36" t="s">
        <v>3899</v>
      </c>
      <c r="X2268" s="37">
        <f t="shared" si="427"/>
        <v>175.83333333333334</v>
      </c>
      <c r="Y2268" s="38">
        <f t="shared" si="428"/>
        <v>0.19381981187536745</v>
      </c>
      <c r="Z2268" s="645" t="s">
        <v>983</v>
      </c>
      <c r="AA2268" s="672">
        <f>P2268+Y2268</f>
        <v>0.52905241314632856</v>
      </c>
      <c r="AB2268" s="672">
        <f t="shared" si="433"/>
        <v>394.60698302469132</v>
      </c>
    </row>
    <row r="2269" spans="1:28" ht="13.15" customHeight="1" x14ac:dyDescent="0.2">
      <c r="A2269" s="265"/>
      <c r="B2269" s="405"/>
      <c r="C2269" s="448"/>
      <c r="D2269" s="266"/>
      <c r="E2269" s="266"/>
      <c r="F2269" s="182"/>
      <c r="G2269" s="24"/>
      <c r="H2269" s="241">
        <v>377</v>
      </c>
      <c r="I2269" s="22" t="s">
        <v>1126</v>
      </c>
      <c r="J2269" s="24">
        <v>630</v>
      </c>
      <c r="K2269" s="371">
        <v>0</v>
      </c>
      <c r="L2269" s="371">
        <v>0</v>
      </c>
      <c r="M2269" s="371">
        <v>0</v>
      </c>
      <c r="N2269" s="21"/>
      <c r="O2269" s="25">
        <f t="shared" si="398"/>
        <v>0</v>
      </c>
      <c r="P2269" s="26">
        <f t="shared" si="399"/>
        <v>0</v>
      </c>
      <c r="Q2269" s="26"/>
      <c r="R2269" s="28" t="s">
        <v>1126</v>
      </c>
      <c r="S2269" s="24">
        <v>630</v>
      </c>
      <c r="T2269" s="371">
        <v>0</v>
      </c>
      <c r="U2269" s="371">
        <v>0</v>
      </c>
      <c r="V2269" s="371">
        <v>0</v>
      </c>
      <c r="W2269" s="21"/>
      <c r="X2269" s="25">
        <f t="shared" si="427"/>
        <v>0</v>
      </c>
      <c r="Y2269" s="26">
        <f t="shared" si="428"/>
        <v>0</v>
      </c>
      <c r="Z2269" s="428"/>
      <c r="AA2269" s="673"/>
      <c r="AB2269" s="672"/>
    </row>
    <row r="2270" spans="1:28" ht="13.15" customHeight="1" x14ac:dyDescent="0.2">
      <c r="A2270" s="265"/>
      <c r="B2270" s="405"/>
      <c r="C2270" s="448"/>
      <c r="D2270" s="266"/>
      <c r="E2270" s="266"/>
      <c r="F2270" s="182"/>
      <c r="G2270" s="24"/>
      <c r="H2270" s="241">
        <v>377</v>
      </c>
      <c r="I2270" s="22" t="s">
        <v>1729</v>
      </c>
      <c r="J2270" s="24">
        <v>630</v>
      </c>
      <c r="K2270" s="371">
        <v>0</v>
      </c>
      <c r="L2270" s="371">
        <v>0</v>
      </c>
      <c r="M2270" s="371">
        <v>0</v>
      </c>
      <c r="N2270" s="21"/>
      <c r="O2270" s="25">
        <f t="shared" si="398"/>
        <v>0</v>
      </c>
      <c r="P2270" s="26">
        <f t="shared" si="399"/>
        <v>0</v>
      </c>
      <c r="Q2270" s="26"/>
      <c r="R2270" s="28" t="s">
        <v>1729</v>
      </c>
      <c r="S2270" s="24">
        <v>630</v>
      </c>
      <c r="T2270" s="371">
        <v>0</v>
      </c>
      <c r="U2270" s="371">
        <v>0</v>
      </c>
      <c r="V2270" s="371">
        <v>0</v>
      </c>
      <c r="W2270" s="21"/>
      <c r="X2270" s="25">
        <f t="shared" si="427"/>
        <v>0</v>
      </c>
      <c r="Y2270" s="26">
        <f t="shared" si="428"/>
        <v>0</v>
      </c>
      <c r="Z2270" s="428"/>
      <c r="AA2270" s="673"/>
      <c r="AB2270" s="672"/>
    </row>
    <row r="2271" spans="1:28" ht="13.15" customHeight="1" x14ac:dyDescent="0.2">
      <c r="A2271" s="265"/>
      <c r="B2271" s="405"/>
      <c r="C2271" s="448"/>
      <c r="D2271" s="266"/>
      <c r="E2271" s="266"/>
      <c r="F2271" s="182"/>
      <c r="G2271" s="24"/>
      <c r="H2271" s="241">
        <v>377</v>
      </c>
      <c r="I2271" s="22" t="s">
        <v>3202</v>
      </c>
      <c r="J2271" s="24">
        <v>630</v>
      </c>
      <c r="K2271" s="371">
        <v>7.3500000000000005</v>
      </c>
      <c r="L2271" s="371">
        <v>7.6190476190476186</v>
      </c>
      <c r="M2271" s="371">
        <v>1.05</v>
      </c>
      <c r="N2271" s="21"/>
      <c r="O2271" s="25">
        <f t="shared" si="398"/>
        <v>5.3396825396825394</v>
      </c>
      <c r="P2271" s="26">
        <f t="shared" si="399"/>
        <v>5.8858934520310173E-3</v>
      </c>
      <c r="Q2271" s="26"/>
      <c r="R2271" s="28" t="s">
        <v>1876</v>
      </c>
      <c r="S2271" s="24">
        <v>630</v>
      </c>
      <c r="T2271" s="371">
        <v>0</v>
      </c>
      <c r="U2271" s="371">
        <v>0</v>
      </c>
      <c r="V2271" s="371">
        <v>0</v>
      </c>
      <c r="W2271" s="21"/>
      <c r="X2271" s="25">
        <f t="shared" si="427"/>
        <v>0</v>
      </c>
      <c r="Y2271" s="26">
        <f t="shared" si="428"/>
        <v>0</v>
      </c>
      <c r="Z2271" s="428"/>
      <c r="AA2271" s="673"/>
      <c r="AB2271" s="672"/>
    </row>
    <row r="2272" spans="1:28" ht="13.15" customHeight="1" x14ac:dyDescent="0.2">
      <c r="A2272" s="265"/>
      <c r="B2272" s="405"/>
      <c r="C2272" s="448"/>
      <c r="D2272" s="266"/>
      <c r="E2272" s="266"/>
      <c r="F2272" s="182"/>
      <c r="G2272" s="24"/>
      <c r="H2272" s="241">
        <v>377</v>
      </c>
      <c r="I2272" s="22" t="s">
        <v>1515</v>
      </c>
      <c r="J2272" s="24">
        <v>630</v>
      </c>
      <c r="K2272" s="371">
        <v>10.5</v>
      </c>
      <c r="L2272" s="371">
        <v>7.6190476190476186</v>
      </c>
      <c r="M2272" s="371">
        <v>0</v>
      </c>
      <c r="N2272" s="21"/>
      <c r="O2272" s="25">
        <f t="shared" si="398"/>
        <v>6.0396825396825404</v>
      </c>
      <c r="P2272" s="26">
        <f t="shared" si="399"/>
        <v>6.657498390302624E-3</v>
      </c>
      <c r="Q2272" s="26"/>
      <c r="R2272" s="33" t="s">
        <v>1516</v>
      </c>
      <c r="S2272" s="24">
        <v>630</v>
      </c>
      <c r="T2272" s="371">
        <v>105.71428571428571</v>
      </c>
      <c r="U2272" s="371">
        <v>112.35000000000001</v>
      </c>
      <c r="V2272" s="371">
        <v>107.10000000000001</v>
      </c>
      <c r="W2272" s="21"/>
      <c r="X2272" s="25">
        <f t="shared" si="427"/>
        <v>108.38809523809523</v>
      </c>
      <c r="Y2272" s="26">
        <f t="shared" si="428"/>
        <v>0.11947541362223901</v>
      </c>
      <c r="Z2272" s="428"/>
      <c r="AA2272" s="673"/>
      <c r="AB2272" s="672"/>
    </row>
    <row r="2273" spans="1:28" ht="13.15" customHeight="1" x14ac:dyDescent="0.2">
      <c r="A2273" s="265"/>
      <c r="B2273" s="405"/>
      <c r="C2273" s="448"/>
      <c r="D2273" s="266"/>
      <c r="E2273" s="266"/>
      <c r="F2273" s="182"/>
      <c r="G2273" s="24"/>
      <c r="H2273" s="241">
        <v>377</v>
      </c>
      <c r="I2273" s="22" t="s">
        <v>84</v>
      </c>
      <c r="J2273" s="24">
        <v>630</v>
      </c>
      <c r="K2273" s="371">
        <v>13.65</v>
      </c>
      <c r="L2273" s="371">
        <v>16.19047619047619</v>
      </c>
      <c r="M2273" s="371">
        <v>18.900000000000002</v>
      </c>
      <c r="N2273" s="21"/>
      <c r="O2273" s="25">
        <f t="shared" si="398"/>
        <v>16.246825396825397</v>
      </c>
      <c r="P2273" s="26">
        <f t="shared" si="399"/>
        <v>1.7908758153467149E-2</v>
      </c>
      <c r="Q2273" s="26"/>
      <c r="R2273" s="28" t="s">
        <v>630</v>
      </c>
      <c r="S2273" s="24">
        <v>630</v>
      </c>
      <c r="T2273" s="371">
        <v>0</v>
      </c>
      <c r="U2273" s="371">
        <v>0</v>
      </c>
      <c r="V2273" s="371">
        <v>0</v>
      </c>
      <c r="W2273" s="21"/>
      <c r="X2273" s="25">
        <f t="shared" si="427"/>
        <v>0</v>
      </c>
      <c r="Y2273" s="26">
        <f t="shared" si="428"/>
        <v>0</v>
      </c>
      <c r="Z2273" s="428"/>
      <c r="AA2273" s="673"/>
      <c r="AB2273" s="672"/>
    </row>
    <row r="2274" spans="1:28" ht="13.15" customHeight="1" x14ac:dyDescent="0.2">
      <c r="A2274" s="265"/>
      <c r="B2274" s="405"/>
      <c r="C2274" s="448"/>
      <c r="D2274" s="266"/>
      <c r="E2274" s="266"/>
      <c r="F2274" s="182"/>
      <c r="G2274" s="24"/>
      <c r="H2274" s="241">
        <v>377</v>
      </c>
      <c r="I2274" s="23" t="s">
        <v>1846</v>
      </c>
      <c r="J2274" s="24">
        <v>630</v>
      </c>
      <c r="K2274" s="371">
        <v>166.95000000000002</v>
      </c>
      <c r="L2274" s="371">
        <v>163.8095238095238</v>
      </c>
      <c r="M2274" s="371">
        <v>130.20000000000002</v>
      </c>
      <c r="N2274" s="21"/>
      <c r="O2274" s="25">
        <f t="shared" si="398"/>
        <v>153.65317460317462</v>
      </c>
      <c r="P2274" s="26">
        <f t="shared" si="399"/>
        <v>0.169370783292741</v>
      </c>
      <c r="Q2274" s="26"/>
      <c r="R2274" s="28" t="s">
        <v>193</v>
      </c>
      <c r="S2274" s="24">
        <v>630</v>
      </c>
      <c r="T2274" s="371">
        <v>0</v>
      </c>
      <c r="U2274" s="371">
        <v>0</v>
      </c>
      <c r="V2274" s="371">
        <v>0</v>
      </c>
      <c r="W2274" s="21"/>
      <c r="X2274" s="25">
        <f t="shared" si="427"/>
        <v>0</v>
      </c>
      <c r="Y2274" s="26">
        <f t="shared" si="428"/>
        <v>0</v>
      </c>
      <c r="Z2274" s="428"/>
      <c r="AA2274" s="673"/>
      <c r="AB2274" s="672"/>
    </row>
    <row r="2275" spans="1:28" ht="13.15" customHeight="1" x14ac:dyDescent="0.2">
      <c r="A2275" s="265"/>
      <c r="B2275" s="405"/>
      <c r="C2275" s="448"/>
      <c r="D2275" s="266"/>
      <c r="E2275" s="266"/>
      <c r="F2275" s="182"/>
      <c r="G2275" s="24"/>
      <c r="H2275" s="241">
        <v>377</v>
      </c>
      <c r="I2275" s="22" t="s">
        <v>1517</v>
      </c>
      <c r="J2275" s="24">
        <v>630</v>
      </c>
      <c r="K2275" s="371">
        <v>11.55</v>
      </c>
      <c r="L2275" s="371">
        <v>15.238095238095237</v>
      </c>
      <c r="M2275" s="371">
        <v>12.600000000000001</v>
      </c>
      <c r="N2275" s="21"/>
      <c r="O2275" s="25">
        <f t="shared" si="398"/>
        <v>13.12936507936508</v>
      </c>
      <c r="P2275" s="26">
        <f t="shared" si="399"/>
        <v>1.4472404188012655E-2</v>
      </c>
      <c r="Q2275" s="26"/>
      <c r="R2275" s="28" t="s">
        <v>3203</v>
      </c>
      <c r="S2275" s="24">
        <v>630</v>
      </c>
      <c r="T2275" s="371">
        <v>0</v>
      </c>
      <c r="U2275" s="371">
        <v>0</v>
      </c>
      <c r="V2275" s="371">
        <v>0</v>
      </c>
      <c r="W2275" s="21"/>
      <c r="X2275" s="25">
        <f t="shared" si="427"/>
        <v>0</v>
      </c>
      <c r="Y2275" s="26">
        <f t="shared" si="428"/>
        <v>0</v>
      </c>
      <c r="Z2275" s="428"/>
      <c r="AA2275" s="673"/>
      <c r="AB2275" s="672"/>
    </row>
    <row r="2276" spans="1:28" ht="13.15" customHeight="1" x14ac:dyDescent="0.2">
      <c r="A2276" s="265"/>
      <c r="B2276" s="405"/>
      <c r="C2276" s="448"/>
      <c r="D2276" s="266"/>
      <c r="E2276" s="266"/>
      <c r="F2276" s="182"/>
      <c r="G2276" s="24"/>
      <c r="H2276" s="241">
        <v>377</v>
      </c>
      <c r="I2276" s="22" t="s">
        <v>1518</v>
      </c>
      <c r="J2276" s="24">
        <v>630</v>
      </c>
      <c r="K2276" s="371">
        <v>110.25</v>
      </c>
      <c r="L2276" s="371">
        <v>83.80952380952381</v>
      </c>
      <c r="M2276" s="371">
        <v>150.15</v>
      </c>
      <c r="N2276" s="21"/>
      <c r="O2276" s="25">
        <f t="shared" si="398"/>
        <v>114.73650793650795</v>
      </c>
      <c r="P2276" s="26">
        <f t="shared" si="399"/>
        <v>0.1264732230340696</v>
      </c>
      <c r="Q2276" s="26"/>
      <c r="R2276" s="28" t="s">
        <v>1519</v>
      </c>
      <c r="S2276" s="24">
        <v>630</v>
      </c>
      <c r="T2276" s="371">
        <v>0</v>
      </c>
      <c r="U2276" s="371">
        <v>0</v>
      </c>
      <c r="V2276" s="371">
        <v>0</v>
      </c>
      <c r="W2276" s="21"/>
      <c r="X2276" s="25">
        <f t="shared" si="427"/>
        <v>0</v>
      </c>
      <c r="Y2276" s="26">
        <f t="shared" si="428"/>
        <v>0</v>
      </c>
      <c r="Z2276" s="428"/>
      <c r="AA2276" s="673"/>
      <c r="AB2276" s="672"/>
    </row>
    <row r="2277" spans="1:28" ht="13.9" customHeight="1" thickBot="1" x14ac:dyDescent="0.25">
      <c r="A2277" s="267"/>
      <c r="B2277" s="406"/>
      <c r="C2277" s="449"/>
      <c r="D2277" s="268"/>
      <c r="E2277" s="269"/>
      <c r="F2277" s="184"/>
      <c r="G2277" s="70"/>
      <c r="H2277" s="242">
        <v>377</v>
      </c>
      <c r="I2277" s="76"/>
      <c r="J2277" s="70"/>
      <c r="K2277" s="559"/>
      <c r="L2277" s="559"/>
      <c r="M2277" s="559"/>
      <c r="N2277" s="72"/>
      <c r="O2277" s="73"/>
      <c r="P2277" s="74"/>
      <c r="Q2277" s="74"/>
      <c r="R2277" s="75" t="s">
        <v>1847</v>
      </c>
      <c r="S2277" s="70">
        <v>630</v>
      </c>
      <c r="T2277" s="559">
        <v>54.285714285714285</v>
      </c>
      <c r="U2277" s="559">
        <v>82.95</v>
      </c>
      <c r="V2277" s="559">
        <v>65.100000000000009</v>
      </c>
      <c r="W2277" s="72"/>
      <c r="X2277" s="73">
        <f t="shared" si="427"/>
        <v>67.445238095238096</v>
      </c>
      <c r="Y2277" s="74">
        <f t="shared" si="428"/>
        <v>7.4344398253128413E-2</v>
      </c>
      <c r="Z2277" s="646"/>
      <c r="AA2277" s="673"/>
      <c r="AB2277" s="672"/>
    </row>
    <row r="2278" spans="1:28" s="7" customFormat="1" ht="13.9" customHeight="1" x14ac:dyDescent="0.2">
      <c r="A2278" s="260">
        <v>43051</v>
      </c>
      <c r="B2278" s="403">
        <v>0.55555555555555558</v>
      </c>
      <c r="C2278" s="454">
        <v>-7</v>
      </c>
      <c r="D2278" s="263">
        <f>(MAX(K2278:M2278))/J2278/1.44</f>
        <v>0.29365079365079366</v>
      </c>
      <c r="E2278" s="264"/>
      <c r="F2278" s="181" t="s">
        <v>1909</v>
      </c>
      <c r="G2278" s="69" t="s">
        <v>3126</v>
      </c>
      <c r="H2278" s="240">
        <v>378</v>
      </c>
      <c r="I2278" s="35" t="s">
        <v>685</v>
      </c>
      <c r="J2278" s="34">
        <v>250</v>
      </c>
      <c r="K2278" s="367">
        <v>98.7</v>
      </c>
      <c r="L2278" s="367">
        <v>105.71428571428571</v>
      </c>
      <c r="M2278" s="367">
        <v>84</v>
      </c>
      <c r="N2278" s="36" t="s">
        <v>4005</v>
      </c>
      <c r="O2278" s="37">
        <f t="shared" si="398"/>
        <v>96.138095238095232</v>
      </c>
      <c r="P2278" s="38">
        <f t="shared" si="399"/>
        <v>0.26705026455026454</v>
      </c>
      <c r="Q2278" s="77"/>
      <c r="R2278" s="40"/>
      <c r="S2278" s="81"/>
      <c r="T2278" s="367"/>
      <c r="U2278" s="367"/>
      <c r="V2278" s="367"/>
      <c r="W2278" s="36"/>
      <c r="X2278" s="37"/>
      <c r="Y2278" s="38"/>
      <c r="Z2278" s="645"/>
      <c r="AA2278" s="671">
        <f>P2278+Y2278</f>
        <v>0.26705026455026454</v>
      </c>
      <c r="AB2278" s="671">
        <f t="shared" si="433"/>
        <v>121.85289351851851</v>
      </c>
    </row>
    <row r="2279" spans="1:28" ht="13.15" customHeight="1" x14ac:dyDescent="0.2">
      <c r="A2279" s="265"/>
      <c r="B2279" s="405"/>
      <c r="C2279" s="448"/>
      <c r="D2279" s="266"/>
      <c r="E2279" s="266"/>
      <c r="F2279" s="182"/>
      <c r="G2279" s="24"/>
      <c r="H2279" s="241">
        <v>378</v>
      </c>
      <c r="I2279" s="22" t="s">
        <v>907</v>
      </c>
      <c r="J2279" s="24">
        <v>250</v>
      </c>
      <c r="K2279" s="371">
        <v>0</v>
      </c>
      <c r="L2279" s="371">
        <v>0</v>
      </c>
      <c r="M2279" s="371">
        <v>0</v>
      </c>
      <c r="N2279" s="21"/>
      <c r="O2279" s="25">
        <f t="shared" ref="O2279:O2284" si="434">(K2279+L2279+M2279)/3</f>
        <v>0</v>
      </c>
      <c r="P2279" s="26">
        <f t="shared" ref="P2279:P2284" si="435">O2279/J2279/1.44</f>
        <v>0</v>
      </c>
      <c r="Q2279" s="26"/>
      <c r="R2279" s="28"/>
      <c r="S2279" s="30"/>
      <c r="T2279" s="371"/>
      <c r="U2279" s="371"/>
      <c r="V2279" s="371"/>
      <c r="W2279" s="21"/>
      <c r="X2279" s="25"/>
      <c r="Y2279" s="26"/>
      <c r="Z2279" s="428"/>
      <c r="AA2279" s="673"/>
      <c r="AB2279" s="672"/>
    </row>
    <row r="2280" spans="1:28" ht="13.15" customHeight="1" x14ac:dyDescent="0.2">
      <c r="A2280" s="265"/>
      <c r="B2280" s="405"/>
      <c r="C2280" s="448"/>
      <c r="D2280" s="266"/>
      <c r="E2280" s="266"/>
      <c r="F2280" s="182"/>
      <c r="G2280" s="24"/>
      <c r="H2280" s="241">
        <v>378</v>
      </c>
      <c r="I2280" s="22" t="s">
        <v>3527</v>
      </c>
      <c r="J2280" s="24">
        <v>250</v>
      </c>
      <c r="K2280" s="371">
        <v>13.65</v>
      </c>
      <c r="L2280" s="371">
        <v>22.857142857142858</v>
      </c>
      <c r="M2280" s="371">
        <v>7.3500000000000005</v>
      </c>
      <c r="N2280" s="21"/>
      <c r="O2280" s="25">
        <f t="shared" si="434"/>
        <v>14.61904761904762</v>
      </c>
      <c r="P2280" s="26">
        <f t="shared" si="435"/>
        <v>4.0608465608465615E-2</v>
      </c>
      <c r="Q2280" s="26"/>
      <c r="R2280" s="28"/>
      <c r="S2280" s="30"/>
      <c r="T2280" s="371"/>
      <c r="U2280" s="371"/>
      <c r="V2280" s="371"/>
      <c r="W2280" s="21"/>
      <c r="X2280" s="25"/>
      <c r="Y2280" s="26"/>
      <c r="Z2280" s="428"/>
      <c r="AA2280" s="673"/>
      <c r="AB2280" s="672"/>
    </row>
    <row r="2281" spans="1:28" ht="13.15" customHeight="1" x14ac:dyDescent="0.2">
      <c r="A2281" s="265"/>
      <c r="B2281" s="405"/>
      <c r="C2281" s="448"/>
      <c r="D2281" s="266"/>
      <c r="E2281" s="266"/>
      <c r="F2281" s="182"/>
      <c r="G2281" s="24"/>
      <c r="H2281" s="241">
        <v>378</v>
      </c>
      <c r="I2281" s="22" t="s">
        <v>3528</v>
      </c>
      <c r="J2281" s="24">
        <v>250</v>
      </c>
      <c r="K2281" s="371">
        <v>21</v>
      </c>
      <c r="L2281" s="371">
        <v>0.95238095238095233</v>
      </c>
      <c r="M2281" s="371">
        <v>4.2</v>
      </c>
      <c r="N2281" s="21"/>
      <c r="O2281" s="25">
        <f t="shared" si="434"/>
        <v>8.7174603174603167</v>
      </c>
      <c r="P2281" s="26">
        <f t="shared" si="435"/>
        <v>2.4215167548500879E-2</v>
      </c>
      <c r="Q2281" s="26"/>
      <c r="R2281" s="28"/>
      <c r="S2281" s="30"/>
      <c r="T2281" s="371"/>
      <c r="U2281" s="371"/>
      <c r="V2281" s="371"/>
      <c r="W2281" s="21"/>
      <c r="X2281" s="25"/>
      <c r="Y2281" s="26"/>
      <c r="Z2281" s="428"/>
      <c r="AA2281" s="673"/>
      <c r="AB2281" s="672"/>
    </row>
    <row r="2282" spans="1:28" ht="13.15" customHeight="1" x14ac:dyDescent="0.2">
      <c r="A2282" s="265"/>
      <c r="B2282" s="405"/>
      <c r="C2282" s="448"/>
      <c r="D2282" s="266"/>
      <c r="E2282" s="266"/>
      <c r="F2282" s="182"/>
      <c r="G2282" s="24"/>
      <c r="H2282" s="241">
        <v>378</v>
      </c>
      <c r="I2282" s="349" t="s">
        <v>2607</v>
      </c>
      <c r="J2282" s="24">
        <v>250</v>
      </c>
      <c r="K2282" s="371">
        <v>17.850000000000001</v>
      </c>
      <c r="L2282" s="371">
        <v>1.9047619047619047</v>
      </c>
      <c r="M2282" s="371">
        <v>29.400000000000002</v>
      </c>
      <c r="N2282" s="21"/>
      <c r="O2282" s="25">
        <f t="shared" si="434"/>
        <v>16.384920634920636</v>
      </c>
      <c r="P2282" s="26">
        <f t="shared" si="435"/>
        <v>4.5513668430335108E-2</v>
      </c>
      <c r="Q2282" s="26"/>
      <c r="R2282" s="28"/>
      <c r="S2282" s="30"/>
      <c r="T2282" s="371"/>
      <c r="U2282" s="371"/>
      <c r="V2282" s="371"/>
      <c r="W2282" s="21"/>
      <c r="X2282" s="25"/>
      <c r="Y2282" s="26"/>
      <c r="Z2282" s="428"/>
      <c r="AA2282" s="673"/>
      <c r="AB2282" s="672"/>
    </row>
    <row r="2283" spans="1:28" ht="13.15" customHeight="1" x14ac:dyDescent="0.2">
      <c r="A2283" s="265"/>
      <c r="B2283" s="405"/>
      <c r="C2283" s="448"/>
      <c r="D2283" s="266"/>
      <c r="E2283" s="266"/>
      <c r="F2283" s="182"/>
      <c r="G2283" s="24"/>
      <c r="H2283" s="241">
        <v>378</v>
      </c>
      <c r="I2283" s="22" t="s">
        <v>3529</v>
      </c>
      <c r="J2283" s="24">
        <v>250</v>
      </c>
      <c r="K2283" s="371">
        <v>0</v>
      </c>
      <c r="L2283" s="371">
        <v>0</v>
      </c>
      <c r="M2283" s="371">
        <v>0</v>
      </c>
      <c r="N2283" s="21"/>
      <c r="O2283" s="25">
        <f t="shared" si="434"/>
        <v>0</v>
      </c>
      <c r="P2283" s="26">
        <f t="shared" si="435"/>
        <v>0</v>
      </c>
      <c r="Q2283" s="26"/>
      <c r="R2283" s="28"/>
      <c r="S2283" s="30"/>
      <c r="T2283" s="371"/>
      <c r="U2283" s="371"/>
      <c r="V2283" s="371"/>
      <c r="W2283" s="21"/>
      <c r="X2283" s="25"/>
      <c r="Y2283" s="26"/>
      <c r="Z2283" s="428"/>
      <c r="AA2283" s="673"/>
      <c r="AB2283" s="672"/>
    </row>
    <row r="2284" spans="1:28" ht="13.9" customHeight="1" thickBot="1" x14ac:dyDescent="0.25">
      <c r="A2284" s="267"/>
      <c r="B2284" s="406"/>
      <c r="C2284" s="449"/>
      <c r="D2284" s="279"/>
      <c r="E2284" s="279"/>
      <c r="F2284" s="184"/>
      <c r="G2284" s="70"/>
      <c r="H2284" s="242">
        <v>378</v>
      </c>
      <c r="I2284" s="76" t="s">
        <v>2101</v>
      </c>
      <c r="J2284" s="70">
        <v>250</v>
      </c>
      <c r="K2284" s="559">
        <v>0</v>
      </c>
      <c r="L2284" s="559">
        <v>0</v>
      </c>
      <c r="M2284" s="559">
        <v>0</v>
      </c>
      <c r="N2284" s="72"/>
      <c r="O2284" s="73">
        <f t="shared" si="434"/>
        <v>0</v>
      </c>
      <c r="P2284" s="74">
        <f t="shared" si="435"/>
        <v>0</v>
      </c>
      <c r="Q2284" s="74"/>
      <c r="R2284" s="75"/>
      <c r="S2284" s="78"/>
      <c r="T2284" s="559"/>
      <c r="U2284" s="559"/>
      <c r="V2284" s="559"/>
      <c r="W2284" s="72"/>
      <c r="X2284" s="73"/>
      <c r="Y2284" s="74"/>
      <c r="Z2284" s="646"/>
      <c r="AA2284" s="676"/>
      <c r="AB2284" s="674"/>
    </row>
    <row r="2285" spans="1:28" s="7" customFormat="1" ht="13.9" customHeight="1" x14ac:dyDescent="0.2">
      <c r="A2285" s="260">
        <v>43058</v>
      </c>
      <c r="B2285" s="403">
        <v>0.84027777777777779</v>
      </c>
      <c r="C2285" s="464">
        <v>3</v>
      </c>
      <c r="D2285" s="263">
        <f>(MAX(K2285:M2285))/J2285/1.44</f>
        <v>0.99247685185185186</v>
      </c>
      <c r="E2285" s="264"/>
      <c r="F2285" s="181" t="s">
        <v>1909</v>
      </c>
      <c r="G2285" s="69" t="s">
        <v>3126</v>
      </c>
      <c r="H2285" s="240">
        <v>379</v>
      </c>
      <c r="I2285" s="35" t="s">
        <v>685</v>
      </c>
      <c r="J2285" s="34">
        <v>180</v>
      </c>
      <c r="K2285" s="367">
        <v>257.25</v>
      </c>
      <c r="L2285" s="367">
        <v>160</v>
      </c>
      <c r="M2285" s="367">
        <v>229.95000000000002</v>
      </c>
      <c r="N2285" s="36" t="s">
        <v>3846</v>
      </c>
      <c r="O2285" s="37">
        <f t="shared" si="398"/>
        <v>215.73333333333335</v>
      </c>
      <c r="P2285" s="38">
        <f t="shared" si="399"/>
        <v>0.83230452674897126</v>
      </c>
      <c r="Q2285" s="39" t="s">
        <v>1782</v>
      </c>
      <c r="R2285" s="40"/>
      <c r="S2285" s="81"/>
      <c r="T2285" s="367"/>
      <c r="U2285" s="367"/>
      <c r="V2285" s="367"/>
      <c r="W2285" s="36"/>
      <c r="X2285" s="37"/>
      <c r="Y2285" s="38"/>
      <c r="Z2285" s="645"/>
      <c r="AA2285" s="672">
        <f>P2285+Y2285</f>
        <v>0.83230452674897126</v>
      </c>
      <c r="AB2285" s="672">
        <f t="shared" si="433"/>
        <v>20.073148148148146</v>
      </c>
    </row>
    <row r="2286" spans="1:28" ht="13.15" customHeight="1" x14ac:dyDescent="0.2">
      <c r="A2286" s="265"/>
      <c r="B2286" s="405"/>
      <c r="C2286" s="448"/>
      <c r="D2286" s="266"/>
      <c r="E2286" s="266"/>
      <c r="F2286" s="182"/>
      <c r="G2286" s="24"/>
      <c r="H2286" s="241">
        <v>379</v>
      </c>
      <c r="I2286" s="22" t="s">
        <v>4288</v>
      </c>
      <c r="J2286" s="24">
        <v>180</v>
      </c>
      <c r="K2286" s="371">
        <v>49.35</v>
      </c>
      <c r="L2286" s="371">
        <v>39.047619047619044</v>
      </c>
      <c r="M2286" s="371">
        <v>19.95</v>
      </c>
      <c r="N2286" s="21"/>
      <c r="O2286" s="25">
        <f t="shared" si="398"/>
        <v>36.115873015873014</v>
      </c>
      <c r="P2286" s="26">
        <f t="shared" si="399"/>
        <v>0.13933592984518911</v>
      </c>
      <c r="Q2286" s="26"/>
      <c r="R2286" s="28"/>
      <c r="S2286" s="30"/>
      <c r="T2286" s="371"/>
      <c r="U2286" s="371"/>
      <c r="V2286" s="371"/>
      <c r="W2286" s="21"/>
      <c r="X2286" s="25"/>
      <c r="Y2286" s="26"/>
      <c r="Z2286" s="428"/>
      <c r="AA2286" s="673"/>
      <c r="AB2286" s="672"/>
    </row>
    <row r="2287" spans="1:28" ht="13.15" customHeight="1" x14ac:dyDescent="0.2">
      <c r="A2287" s="265"/>
      <c r="B2287" s="405"/>
      <c r="C2287" s="448"/>
      <c r="D2287" s="266"/>
      <c r="E2287" s="266"/>
      <c r="F2287" s="182"/>
      <c r="G2287" s="24"/>
      <c r="H2287" s="241">
        <v>379</v>
      </c>
      <c r="I2287" s="22" t="s">
        <v>1381</v>
      </c>
      <c r="J2287" s="24">
        <v>180</v>
      </c>
      <c r="K2287" s="371">
        <v>170.1</v>
      </c>
      <c r="L2287" s="371">
        <v>133.33333333333331</v>
      </c>
      <c r="M2287" s="371">
        <v>168</v>
      </c>
      <c r="N2287" s="21"/>
      <c r="O2287" s="25">
        <f t="shared" si="398"/>
        <v>157.14444444444442</v>
      </c>
      <c r="P2287" s="26">
        <f t="shared" si="399"/>
        <v>0.60626714677640592</v>
      </c>
      <c r="Q2287" s="26"/>
      <c r="R2287" s="28"/>
      <c r="S2287" s="30"/>
      <c r="T2287" s="371"/>
      <c r="U2287" s="371"/>
      <c r="V2287" s="371"/>
      <c r="W2287" s="21"/>
      <c r="X2287" s="25"/>
      <c r="Y2287" s="26"/>
      <c r="Z2287" s="428"/>
      <c r="AA2287" s="673"/>
      <c r="AB2287" s="672"/>
    </row>
    <row r="2288" spans="1:28" ht="13.15" customHeight="1" x14ac:dyDescent="0.2">
      <c r="A2288" s="265"/>
      <c r="B2288" s="405"/>
      <c r="C2288" s="448"/>
      <c r="D2288" s="266"/>
      <c r="E2288" s="266"/>
      <c r="F2288" s="182"/>
      <c r="G2288" s="24"/>
      <c r="H2288" s="241">
        <v>379</v>
      </c>
      <c r="I2288" s="22" t="s">
        <v>1382</v>
      </c>
      <c r="J2288" s="24">
        <v>180</v>
      </c>
      <c r="K2288" s="371">
        <v>2.1</v>
      </c>
      <c r="L2288" s="371">
        <v>0</v>
      </c>
      <c r="M2288" s="371">
        <v>1.05</v>
      </c>
      <c r="N2288" s="21"/>
      <c r="O2288" s="25">
        <f t="shared" si="398"/>
        <v>1.05</v>
      </c>
      <c r="P2288" s="26">
        <f t="shared" si="399"/>
        <v>4.0509259259259266E-3</v>
      </c>
      <c r="Q2288" s="26"/>
      <c r="R2288" s="28"/>
      <c r="S2288" s="30"/>
      <c r="T2288" s="371"/>
      <c r="U2288" s="371"/>
      <c r="V2288" s="371"/>
      <c r="W2288" s="21"/>
      <c r="X2288" s="25"/>
      <c r="Y2288" s="26"/>
      <c r="Z2288" s="428"/>
      <c r="AA2288" s="673"/>
      <c r="AB2288" s="672"/>
    </row>
    <row r="2289" spans="1:28" ht="13.15" customHeight="1" x14ac:dyDescent="0.2">
      <c r="A2289" s="265"/>
      <c r="B2289" s="405"/>
      <c r="C2289" s="448"/>
      <c r="D2289" s="266"/>
      <c r="E2289" s="266"/>
      <c r="F2289" s="182"/>
      <c r="G2289" s="24"/>
      <c r="H2289" s="241">
        <v>379</v>
      </c>
      <c r="I2289" s="22" t="s">
        <v>1383</v>
      </c>
      <c r="J2289" s="24">
        <v>180</v>
      </c>
      <c r="K2289" s="371">
        <v>0</v>
      </c>
      <c r="L2289" s="371">
        <v>0</v>
      </c>
      <c r="M2289" s="371">
        <v>2.1</v>
      </c>
      <c r="N2289" s="21"/>
      <c r="O2289" s="25">
        <f t="shared" si="398"/>
        <v>0.70000000000000007</v>
      </c>
      <c r="P2289" s="26">
        <f t="shared" si="399"/>
        <v>2.7006172839506176E-3</v>
      </c>
      <c r="Q2289" s="26"/>
      <c r="R2289" s="28"/>
      <c r="S2289" s="30"/>
      <c r="T2289" s="371"/>
      <c r="U2289" s="371"/>
      <c r="V2289" s="371"/>
      <c r="W2289" s="21"/>
      <c r="X2289" s="25"/>
      <c r="Y2289" s="26"/>
      <c r="Z2289" s="428"/>
      <c r="AA2289" s="673"/>
      <c r="AB2289" s="672"/>
    </row>
    <row r="2290" spans="1:28" ht="13.9" customHeight="1" thickBot="1" x14ac:dyDescent="0.25">
      <c r="A2290" s="267"/>
      <c r="B2290" s="406"/>
      <c r="C2290" s="449"/>
      <c r="D2290" s="268"/>
      <c r="E2290" s="269"/>
      <c r="F2290" s="184"/>
      <c r="G2290" s="70"/>
      <c r="H2290" s="242">
        <v>379</v>
      </c>
      <c r="I2290" s="76" t="s">
        <v>84</v>
      </c>
      <c r="J2290" s="70">
        <v>180</v>
      </c>
      <c r="K2290" s="559">
        <v>23.1</v>
      </c>
      <c r="L2290" s="559">
        <v>0</v>
      </c>
      <c r="M2290" s="559">
        <v>35.700000000000003</v>
      </c>
      <c r="N2290" s="72"/>
      <c r="O2290" s="73">
        <f>(K2290+L2290+M2290)/3</f>
        <v>19.600000000000001</v>
      </c>
      <c r="P2290" s="74">
        <f>O2290/J2290/1.44</f>
        <v>7.5617283950617287E-2</v>
      </c>
      <c r="Q2290" s="74"/>
      <c r="R2290" s="75"/>
      <c r="S2290" s="78"/>
      <c r="T2290" s="559"/>
      <c r="U2290" s="559"/>
      <c r="V2290" s="559"/>
      <c r="W2290" s="72"/>
      <c r="X2290" s="73"/>
      <c r="Y2290" s="74"/>
      <c r="Z2290" s="646"/>
      <c r="AA2290" s="673"/>
      <c r="AB2290" s="672"/>
    </row>
    <row r="2291" spans="1:28" s="7" customFormat="1" ht="13.9" customHeight="1" x14ac:dyDescent="0.2">
      <c r="A2291" s="260">
        <v>43058</v>
      </c>
      <c r="B2291" s="403">
        <v>0.86458333333333337</v>
      </c>
      <c r="C2291" s="464">
        <v>3</v>
      </c>
      <c r="D2291" s="263">
        <f>(MAX(K2291:M2291))/J2291/1.44</f>
        <v>0.72333333333333338</v>
      </c>
      <c r="E2291" s="264"/>
      <c r="F2291" s="181" t="s">
        <v>1909</v>
      </c>
      <c r="G2291" s="69" t="s">
        <v>3126</v>
      </c>
      <c r="H2291" s="240">
        <v>380</v>
      </c>
      <c r="I2291" s="35" t="s">
        <v>685</v>
      </c>
      <c r="J2291" s="34">
        <v>250</v>
      </c>
      <c r="K2291" s="367">
        <v>260.40000000000003</v>
      </c>
      <c r="L2291" s="367">
        <v>130.47619047619048</v>
      </c>
      <c r="M2291" s="367">
        <v>133.35</v>
      </c>
      <c r="N2291" s="36" t="s">
        <v>3887</v>
      </c>
      <c r="O2291" s="37">
        <f t="shared" si="398"/>
        <v>174.74206349206349</v>
      </c>
      <c r="P2291" s="38">
        <f t="shared" si="399"/>
        <v>0.48539462081128754</v>
      </c>
      <c r="Q2291" s="39" t="s">
        <v>655</v>
      </c>
      <c r="R2291" s="40"/>
      <c r="S2291" s="81"/>
      <c r="T2291" s="367"/>
      <c r="U2291" s="367"/>
      <c r="V2291" s="367"/>
      <c r="W2291" s="36"/>
      <c r="X2291" s="37"/>
      <c r="Y2291" s="38"/>
      <c r="Z2291" s="645"/>
      <c r="AA2291" s="671">
        <f>P2291+Y2291</f>
        <v>0.48539462081128754</v>
      </c>
      <c r="AB2291" s="671">
        <f t="shared" si="433"/>
        <v>85.553144290123441</v>
      </c>
    </row>
    <row r="2292" spans="1:28" ht="13.15" customHeight="1" x14ac:dyDescent="0.2">
      <c r="A2292" s="265"/>
      <c r="B2292" s="405"/>
      <c r="C2292" s="448"/>
      <c r="D2292" s="266"/>
      <c r="E2292" s="266"/>
      <c r="F2292" s="182"/>
      <c r="G2292" s="24"/>
      <c r="H2292" s="241">
        <v>380</v>
      </c>
      <c r="I2292" s="23" t="s">
        <v>2395</v>
      </c>
      <c r="J2292" s="24">
        <v>250</v>
      </c>
      <c r="K2292" s="371">
        <v>0</v>
      </c>
      <c r="L2292" s="371">
        <v>0</v>
      </c>
      <c r="M2292" s="371">
        <v>0</v>
      </c>
      <c r="N2292" s="21"/>
      <c r="O2292" s="25">
        <f t="shared" si="398"/>
        <v>0</v>
      </c>
      <c r="P2292" s="26">
        <f t="shared" si="399"/>
        <v>0</v>
      </c>
      <c r="Q2292" s="26"/>
      <c r="R2292" s="28"/>
      <c r="S2292" s="30"/>
      <c r="T2292" s="371"/>
      <c r="U2292" s="371"/>
      <c r="V2292" s="371"/>
      <c r="W2292" s="21"/>
      <c r="X2292" s="25"/>
      <c r="Y2292" s="26"/>
      <c r="Z2292" s="428"/>
      <c r="AA2292" s="673"/>
      <c r="AB2292" s="672"/>
    </row>
    <row r="2293" spans="1:28" ht="13.15" customHeight="1" x14ac:dyDescent="0.2">
      <c r="A2293" s="265"/>
      <c r="B2293" s="405"/>
      <c r="C2293" s="448"/>
      <c r="D2293" s="266"/>
      <c r="E2293" s="266"/>
      <c r="F2293" s="182"/>
      <c r="G2293" s="24"/>
      <c r="H2293" s="241">
        <v>380</v>
      </c>
      <c r="I2293" s="22" t="s">
        <v>1581</v>
      </c>
      <c r="J2293" s="24">
        <v>250</v>
      </c>
      <c r="K2293" s="371">
        <v>0</v>
      </c>
      <c r="L2293" s="371">
        <v>0.95238095238095233</v>
      </c>
      <c r="M2293" s="371">
        <v>0</v>
      </c>
      <c r="N2293" s="21"/>
      <c r="O2293" s="25">
        <f t="shared" si="398"/>
        <v>0.31746031746031744</v>
      </c>
      <c r="P2293" s="26">
        <f t="shared" si="399"/>
        <v>8.8183421516754856E-4</v>
      </c>
      <c r="Q2293" s="26"/>
      <c r="R2293" s="28"/>
      <c r="S2293" s="30"/>
      <c r="T2293" s="371"/>
      <c r="U2293" s="371"/>
      <c r="V2293" s="371"/>
      <c r="W2293" s="21"/>
      <c r="X2293" s="25"/>
      <c r="Y2293" s="26"/>
      <c r="Z2293" s="428"/>
      <c r="AA2293" s="673"/>
      <c r="AB2293" s="672"/>
    </row>
    <row r="2294" spans="1:28" ht="13.15" customHeight="1" x14ac:dyDescent="0.2">
      <c r="A2294" s="265"/>
      <c r="B2294" s="405"/>
      <c r="C2294" s="448"/>
      <c r="D2294" s="266"/>
      <c r="E2294" s="266"/>
      <c r="F2294" s="182"/>
      <c r="G2294" s="24"/>
      <c r="H2294" s="241">
        <v>380</v>
      </c>
      <c r="I2294" s="23" t="s">
        <v>692</v>
      </c>
      <c r="J2294" s="24">
        <v>250</v>
      </c>
      <c r="K2294" s="371">
        <v>5.25</v>
      </c>
      <c r="L2294" s="371">
        <v>3.8095238095238093</v>
      </c>
      <c r="M2294" s="371">
        <v>58.800000000000004</v>
      </c>
      <c r="N2294" s="21"/>
      <c r="O2294" s="25">
        <f t="shared" si="398"/>
        <v>22.61984126984127</v>
      </c>
      <c r="P2294" s="26">
        <f t="shared" si="399"/>
        <v>6.283289241622575E-2</v>
      </c>
      <c r="Q2294" s="26"/>
      <c r="R2294" s="28"/>
      <c r="S2294" s="30"/>
      <c r="T2294" s="371"/>
      <c r="U2294" s="371"/>
      <c r="V2294" s="371"/>
      <c r="W2294" s="21"/>
      <c r="X2294" s="25"/>
      <c r="Y2294" s="26"/>
      <c r="Z2294" s="428"/>
      <c r="AA2294" s="673"/>
      <c r="AB2294" s="672"/>
    </row>
    <row r="2295" spans="1:28" ht="13.15" customHeight="1" x14ac:dyDescent="0.2">
      <c r="A2295" s="265"/>
      <c r="B2295" s="405"/>
      <c r="C2295" s="448"/>
      <c r="D2295" s="266"/>
      <c r="E2295" s="266"/>
      <c r="F2295" s="182"/>
      <c r="G2295" s="24"/>
      <c r="H2295" s="241">
        <v>380</v>
      </c>
      <c r="I2295" s="22" t="s">
        <v>693</v>
      </c>
      <c r="J2295" s="24">
        <v>250</v>
      </c>
      <c r="K2295" s="371">
        <v>15.75</v>
      </c>
      <c r="L2295" s="371">
        <v>13.333333333333332</v>
      </c>
      <c r="M2295" s="371">
        <v>9.4500000000000011</v>
      </c>
      <c r="N2295" s="21"/>
      <c r="O2295" s="25">
        <f t="shared" si="398"/>
        <v>12.844444444444443</v>
      </c>
      <c r="P2295" s="26">
        <f t="shared" si="399"/>
        <v>3.5679012345679009E-2</v>
      </c>
      <c r="Q2295" s="26"/>
      <c r="R2295" s="28"/>
      <c r="S2295" s="30"/>
      <c r="T2295" s="371"/>
      <c r="U2295" s="371"/>
      <c r="V2295" s="371"/>
      <c r="W2295" s="21"/>
      <c r="X2295" s="25"/>
      <c r="Y2295" s="26"/>
      <c r="Z2295" s="428"/>
      <c r="AA2295" s="673"/>
      <c r="AB2295" s="672"/>
    </row>
    <row r="2296" spans="1:28" ht="13.15" customHeight="1" x14ac:dyDescent="0.2">
      <c r="A2296" s="265"/>
      <c r="B2296" s="405"/>
      <c r="C2296" s="448"/>
      <c r="D2296" s="266"/>
      <c r="E2296" s="266"/>
      <c r="F2296" s="182"/>
      <c r="G2296" s="24"/>
      <c r="H2296" s="241">
        <v>380</v>
      </c>
      <c r="I2296" s="22" t="s">
        <v>694</v>
      </c>
      <c r="J2296" s="24">
        <v>250</v>
      </c>
      <c r="K2296" s="371">
        <v>74.55</v>
      </c>
      <c r="L2296" s="371">
        <v>41.904761904761905</v>
      </c>
      <c r="M2296" s="371">
        <v>49.35</v>
      </c>
      <c r="N2296" s="21"/>
      <c r="O2296" s="25">
        <f t="shared" si="398"/>
        <v>55.268253968253966</v>
      </c>
      <c r="P2296" s="26">
        <f t="shared" si="399"/>
        <v>0.15352292768959436</v>
      </c>
      <c r="Q2296" s="26"/>
      <c r="R2296" s="28"/>
      <c r="S2296" s="30"/>
      <c r="T2296" s="371"/>
      <c r="U2296" s="371"/>
      <c r="V2296" s="371"/>
      <c r="W2296" s="21"/>
      <c r="X2296" s="25"/>
      <c r="Y2296" s="26"/>
      <c r="Z2296" s="428"/>
      <c r="AA2296" s="673"/>
      <c r="AB2296" s="672"/>
    </row>
    <row r="2297" spans="1:28" ht="13.15" customHeight="1" x14ac:dyDescent="0.2">
      <c r="A2297" s="265"/>
      <c r="B2297" s="405"/>
      <c r="C2297" s="448"/>
      <c r="D2297" s="266"/>
      <c r="E2297" s="266"/>
      <c r="F2297" s="182"/>
      <c r="G2297" s="24"/>
      <c r="H2297" s="241">
        <v>380</v>
      </c>
      <c r="I2297" s="22" t="s">
        <v>524</v>
      </c>
      <c r="J2297" s="24">
        <v>250</v>
      </c>
      <c r="K2297" s="371">
        <v>85.05</v>
      </c>
      <c r="L2297" s="371">
        <v>40.952380952380949</v>
      </c>
      <c r="M2297" s="371">
        <v>46.2</v>
      </c>
      <c r="N2297" s="21"/>
      <c r="O2297" s="25">
        <f t="shared" si="398"/>
        <v>57.400793650793652</v>
      </c>
      <c r="P2297" s="26">
        <f t="shared" si="399"/>
        <v>0.15944664902998237</v>
      </c>
      <c r="Q2297" s="26"/>
      <c r="R2297" s="28"/>
      <c r="S2297" s="30"/>
      <c r="T2297" s="371"/>
      <c r="U2297" s="371"/>
      <c r="V2297" s="371"/>
      <c r="W2297" s="21"/>
      <c r="X2297" s="25"/>
      <c r="Y2297" s="26"/>
      <c r="Z2297" s="428"/>
      <c r="AA2297" s="673"/>
      <c r="AB2297" s="672"/>
    </row>
    <row r="2298" spans="1:28" ht="13.15" customHeight="1" x14ac:dyDescent="0.2">
      <c r="A2298" s="265"/>
      <c r="B2298" s="405"/>
      <c r="C2298" s="448"/>
      <c r="D2298" s="266"/>
      <c r="E2298" s="266"/>
      <c r="F2298" s="182"/>
      <c r="G2298" s="24"/>
      <c r="H2298" s="241">
        <v>380</v>
      </c>
      <c r="I2298" s="22" t="s">
        <v>525</v>
      </c>
      <c r="J2298" s="24">
        <v>250</v>
      </c>
      <c r="K2298" s="371">
        <v>0</v>
      </c>
      <c r="L2298" s="371">
        <v>0</v>
      </c>
      <c r="M2298" s="371">
        <v>0</v>
      </c>
      <c r="N2298" s="21"/>
      <c r="O2298" s="25">
        <f t="shared" si="398"/>
        <v>0</v>
      </c>
      <c r="P2298" s="26">
        <f t="shared" si="399"/>
        <v>0</v>
      </c>
      <c r="Q2298" s="26"/>
      <c r="R2298" s="28"/>
      <c r="S2298" s="30"/>
      <c r="T2298" s="371"/>
      <c r="U2298" s="371"/>
      <c r="V2298" s="371"/>
      <c r="W2298" s="21"/>
      <c r="X2298" s="25"/>
      <c r="Y2298" s="26"/>
      <c r="Z2298" s="428"/>
      <c r="AA2298" s="673"/>
      <c r="AB2298" s="672"/>
    </row>
    <row r="2299" spans="1:28" ht="13.15" customHeight="1" x14ac:dyDescent="0.2">
      <c r="A2299" s="265"/>
      <c r="B2299" s="405"/>
      <c r="C2299" s="448"/>
      <c r="D2299" s="266"/>
      <c r="E2299" s="266"/>
      <c r="F2299" s="182"/>
      <c r="G2299" s="24"/>
      <c r="H2299" s="241">
        <v>380</v>
      </c>
      <c r="I2299" s="22" t="s">
        <v>526</v>
      </c>
      <c r="J2299" s="24">
        <v>250</v>
      </c>
      <c r="K2299" s="371">
        <v>0</v>
      </c>
      <c r="L2299" s="371">
        <v>0</v>
      </c>
      <c r="M2299" s="371">
        <v>0</v>
      </c>
      <c r="N2299" s="21"/>
      <c r="O2299" s="25">
        <f t="shared" si="398"/>
        <v>0</v>
      </c>
      <c r="P2299" s="26">
        <f t="shared" si="399"/>
        <v>0</v>
      </c>
      <c r="Q2299" s="26"/>
      <c r="R2299" s="28"/>
      <c r="S2299" s="30"/>
      <c r="T2299" s="371"/>
      <c r="U2299" s="371"/>
      <c r="V2299" s="371"/>
      <c r="W2299" s="21"/>
      <c r="X2299" s="25"/>
      <c r="Y2299" s="26"/>
      <c r="Z2299" s="428"/>
      <c r="AA2299" s="673"/>
      <c r="AB2299" s="672"/>
    </row>
    <row r="2300" spans="1:28" ht="13.15" customHeight="1" x14ac:dyDescent="0.2">
      <c r="A2300" s="265"/>
      <c r="B2300" s="405"/>
      <c r="C2300" s="448"/>
      <c r="D2300" s="266"/>
      <c r="E2300" s="266"/>
      <c r="F2300" s="182"/>
      <c r="G2300" s="24"/>
      <c r="H2300" s="241">
        <v>380</v>
      </c>
      <c r="I2300" s="22" t="s">
        <v>1932</v>
      </c>
      <c r="J2300" s="24">
        <v>250</v>
      </c>
      <c r="K2300" s="371">
        <v>0</v>
      </c>
      <c r="L2300" s="371">
        <v>0</v>
      </c>
      <c r="M2300" s="371">
        <v>0</v>
      </c>
      <c r="N2300" s="21"/>
      <c r="O2300" s="25">
        <f t="shared" si="398"/>
        <v>0</v>
      </c>
      <c r="P2300" s="26">
        <f t="shared" si="399"/>
        <v>0</v>
      </c>
      <c r="Q2300" s="26"/>
      <c r="R2300" s="28"/>
      <c r="S2300" s="30"/>
      <c r="T2300" s="371"/>
      <c r="U2300" s="371"/>
      <c r="V2300" s="371"/>
      <c r="W2300" s="21"/>
      <c r="X2300" s="25"/>
      <c r="Y2300" s="26"/>
      <c r="Z2300" s="428"/>
      <c r="AA2300" s="673"/>
      <c r="AB2300" s="672"/>
    </row>
    <row r="2301" spans="1:28" ht="13.15" customHeight="1" x14ac:dyDescent="0.2">
      <c r="A2301" s="265"/>
      <c r="B2301" s="405"/>
      <c r="C2301" s="448"/>
      <c r="D2301" s="266"/>
      <c r="E2301" s="266"/>
      <c r="F2301" s="182"/>
      <c r="G2301" s="24"/>
      <c r="H2301" s="241">
        <v>380</v>
      </c>
      <c r="I2301" s="22" t="s">
        <v>3111</v>
      </c>
      <c r="J2301" s="24">
        <v>250</v>
      </c>
      <c r="K2301" s="371">
        <v>12.600000000000001</v>
      </c>
      <c r="L2301" s="371">
        <v>2.8571428571428572</v>
      </c>
      <c r="M2301" s="371">
        <v>12.600000000000001</v>
      </c>
      <c r="N2301" s="21"/>
      <c r="O2301" s="25">
        <f t="shared" si="398"/>
        <v>9.3523809523809529</v>
      </c>
      <c r="P2301" s="26">
        <f t="shared" si="399"/>
        <v>2.597883597883598E-2</v>
      </c>
      <c r="Q2301" s="26"/>
      <c r="R2301" s="28"/>
      <c r="S2301" s="30"/>
      <c r="T2301" s="371"/>
      <c r="U2301" s="371"/>
      <c r="V2301" s="371"/>
      <c r="W2301" s="21"/>
      <c r="X2301" s="25"/>
      <c r="Y2301" s="26"/>
      <c r="Z2301" s="428"/>
      <c r="AA2301" s="673"/>
      <c r="AB2301" s="672"/>
    </row>
    <row r="2302" spans="1:28" ht="13.15" customHeight="1" x14ac:dyDescent="0.2">
      <c r="A2302" s="265"/>
      <c r="B2302" s="405"/>
      <c r="C2302" s="448"/>
      <c r="D2302" s="266"/>
      <c r="E2302" s="266"/>
      <c r="F2302" s="182"/>
      <c r="G2302" s="24"/>
      <c r="H2302" s="241">
        <v>380</v>
      </c>
      <c r="I2302" s="23" t="s">
        <v>1633</v>
      </c>
      <c r="J2302" s="24">
        <v>250</v>
      </c>
      <c r="K2302" s="371">
        <v>5.25</v>
      </c>
      <c r="L2302" s="371">
        <v>29.523809523809522</v>
      </c>
      <c r="M2302" s="371">
        <v>2.1</v>
      </c>
      <c r="N2302" s="21"/>
      <c r="O2302" s="25">
        <f t="shared" si="398"/>
        <v>12.291269841269839</v>
      </c>
      <c r="P2302" s="26">
        <f t="shared" si="399"/>
        <v>3.4142416225749553E-2</v>
      </c>
      <c r="Q2302" s="26"/>
      <c r="R2302" s="28"/>
      <c r="S2302" s="30"/>
      <c r="T2302" s="371"/>
      <c r="U2302" s="371"/>
      <c r="V2302" s="371"/>
      <c r="W2302" s="21"/>
      <c r="X2302" s="25"/>
      <c r="Y2302" s="26"/>
      <c r="Z2302" s="428"/>
      <c r="AA2302" s="673"/>
      <c r="AB2302" s="672"/>
    </row>
    <row r="2303" spans="1:28" ht="13.15" customHeight="1" x14ac:dyDescent="0.2">
      <c r="A2303" s="265"/>
      <c r="B2303" s="405"/>
      <c r="C2303" s="448"/>
      <c r="D2303" s="266"/>
      <c r="E2303" s="266"/>
      <c r="F2303" s="186"/>
      <c r="G2303" s="121"/>
      <c r="H2303" s="241">
        <v>380</v>
      </c>
      <c r="I2303" s="23" t="s">
        <v>4289</v>
      </c>
      <c r="J2303" s="24">
        <v>250</v>
      </c>
      <c r="K2303" s="371">
        <v>0</v>
      </c>
      <c r="L2303" s="371">
        <v>0</v>
      </c>
      <c r="M2303" s="371">
        <v>8.4</v>
      </c>
      <c r="N2303" s="21"/>
      <c r="O2303" s="25">
        <f>(K2303+L2303+M2303)/3</f>
        <v>2.8000000000000003</v>
      </c>
      <c r="P2303" s="26">
        <f>O2303/J2303/1.44</f>
        <v>7.7777777777777793E-3</v>
      </c>
      <c r="Q2303" s="26"/>
      <c r="R2303" s="126"/>
      <c r="S2303" s="127"/>
      <c r="T2303" s="548"/>
      <c r="U2303" s="548"/>
      <c r="V2303" s="548"/>
      <c r="W2303" s="123"/>
      <c r="X2303" s="124"/>
      <c r="Y2303" s="125"/>
      <c r="Z2303" s="634"/>
      <c r="AA2303" s="673"/>
      <c r="AB2303" s="672"/>
    </row>
    <row r="2304" spans="1:28" ht="13.15" customHeight="1" x14ac:dyDescent="0.2">
      <c r="A2304" s="265"/>
      <c r="B2304" s="405"/>
      <c r="C2304" s="448"/>
      <c r="D2304" s="266"/>
      <c r="E2304" s="266"/>
      <c r="F2304" s="186"/>
      <c r="G2304" s="121"/>
      <c r="H2304" s="244">
        <v>380</v>
      </c>
      <c r="I2304" s="128" t="s">
        <v>3112</v>
      </c>
      <c r="J2304" s="121">
        <v>250</v>
      </c>
      <c r="K2304" s="548">
        <v>4.2</v>
      </c>
      <c r="L2304" s="548">
        <v>4.7619047619047619</v>
      </c>
      <c r="M2304" s="548">
        <v>1.05</v>
      </c>
      <c r="N2304" s="123"/>
      <c r="O2304" s="124">
        <f>(K2304+L2304+M2304)/3</f>
        <v>3.3373015873015874</v>
      </c>
      <c r="P2304" s="125">
        <f t="shared" si="399"/>
        <v>9.2702821869488552E-3</v>
      </c>
      <c r="Q2304" s="125"/>
      <c r="R2304" s="126"/>
      <c r="S2304" s="127"/>
      <c r="T2304" s="548"/>
      <c r="U2304" s="548"/>
      <c r="V2304" s="548"/>
      <c r="W2304" s="123"/>
      <c r="X2304" s="124"/>
      <c r="Y2304" s="125"/>
      <c r="Z2304" s="634"/>
      <c r="AA2304" s="673"/>
      <c r="AB2304" s="672"/>
    </row>
    <row r="2305" spans="1:28" ht="13.9" customHeight="1" thickBot="1" x14ac:dyDescent="0.25">
      <c r="A2305" s="267"/>
      <c r="B2305" s="406"/>
      <c r="C2305" s="449"/>
      <c r="D2305" s="268"/>
      <c r="E2305" s="269"/>
      <c r="F2305" s="184"/>
      <c r="G2305" s="70"/>
      <c r="H2305" s="242">
        <v>380</v>
      </c>
      <c r="I2305" s="76" t="s">
        <v>3113</v>
      </c>
      <c r="J2305" s="70">
        <v>250</v>
      </c>
      <c r="K2305" s="559">
        <v>2.1</v>
      </c>
      <c r="L2305" s="559">
        <v>1.9047619047619047</v>
      </c>
      <c r="M2305" s="559">
        <v>5.25</v>
      </c>
      <c r="N2305" s="72"/>
      <c r="O2305" s="73">
        <f t="shared" si="398"/>
        <v>3.0849206349206351</v>
      </c>
      <c r="P2305" s="74">
        <f t="shared" si="399"/>
        <v>8.5692239858906546E-3</v>
      </c>
      <c r="Q2305" s="74"/>
      <c r="R2305" s="75"/>
      <c r="S2305" s="78"/>
      <c r="T2305" s="559"/>
      <c r="U2305" s="559"/>
      <c r="V2305" s="559"/>
      <c r="W2305" s="72"/>
      <c r="X2305" s="73"/>
      <c r="Y2305" s="74"/>
      <c r="Z2305" s="646"/>
      <c r="AA2305" s="676"/>
      <c r="AB2305" s="674"/>
    </row>
    <row r="2306" spans="1:28" s="7" customFormat="1" ht="13.9" customHeight="1" x14ac:dyDescent="0.2">
      <c r="A2306" s="260">
        <v>43042</v>
      </c>
      <c r="B2306" s="403">
        <v>0.875</v>
      </c>
      <c r="C2306" s="464">
        <v>0</v>
      </c>
      <c r="D2306" s="263">
        <f>(MAX(K2306:M2306))/J2306/1.44</f>
        <v>0.61979166666666663</v>
      </c>
      <c r="E2306" s="264"/>
      <c r="F2306" s="181" t="s">
        <v>569</v>
      </c>
      <c r="G2306" s="69" t="s">
        <v>3126</v>
      </c>
      <c r="H2306" s="240">
        <v>381</v>
      </c>
      <c r="I2306" s="35" t="s">
        <v>685</v>
      </c>
      <c r="J2306" s="34">
        <v>400</v>
      </c>
      <c r="K2306" s="367">
        <v>217.35000000000002</v>
      </c>
      <c r="L2306" s="367">
        <v>226.66666666666666</v>
      </c>
      <c r="M2306" s="367">
        <v>357</v>
      </c>
      <c r="N2306" s="36" t="s">
        <v>4373</v>
      </c>
      <c r="O2306" s="37">
        <f t="shared" si="398"/>
        <v>267.00555555555553</v>
      </c>
      <c r="P2306" s="38">
        <f t="shared" si="399"/>
        <v>0.46355131172839503</v>
      </c>
      <c r="Q2306" s="39" t="s">
        <v>984</v>
      </c>
      <c r="R2306" s="40"/>
      <c r="S2306" s="81"/>
      <c r="T2306" s="367"/>
      <c r="U2306" s="367"/>
      <c r="V2306" s="367"/>
      <c r="W2306" s="36"/>
      <c r="X2306" s="37"/>
      <c r="Y2306" s="38"/>
      <c r="Z2306" s="645"/>
      <c r="AA2306" s="672">
        <f>P2306+Y2306</f>
        <v>0.46355131172839503</v>
      </c>
      <c r="AB2306" s="672">
        <f t="shared" si="433"/>
        <v>142.69535108024692</v>
      </c>
    </row>
    <row r="2307" spans="1:28" s="7" customFormat="1" ht="13.15" customHeight="1" x14ac:dyDescent="0.2">
      <c r="A2307" s="265"/>
      <c r="B2307" s="405"/>
      <c r="C2307" s="448"/>
      <c r="D2307" s="266"/>
      <c r="E2307" s="266"/>
      <c r="F2307" s="187"/>
      <c r="G2307" s="22"/>
      <c r="H2307" s="241">
        <v>381</v>
      </c>
      <c r="I2307" s="22" t="s">
        <v>3593</v>
      </c>
      <c r="J2307" s="24">
        <v>400</v>
      </c>
      <c r="K2307" s="371">
        <v>3.1500000000000004</v>
      </c>
      <c r="L2307" s="371">
        <v>0</v>
      </c>
      <c r="M2307" s="371">
        <v>2.1</v>
      </c>
      <c r="N2307" s="21"/>
      <c r="O2307" s="25">
        <f t="shared" ref="O2307:O2314" si="436">(K2307+L2307+M2307)/3</f>
        <v>1.75</v>
      </c>
      <c r="P2307" s="26">
        <f t="shared" ref="P2307:P2314" si="437">O2307/J2307/1.44</f>
        <v>3.0381944444444449E-3</v>
      </c>
      <c r="Q2307" s="27"/>
      <c r="R2307" s="28"/>
      <c r="S2307" s="30"/>
      <c r="T2307" s="371"/>
      <c r="U2307" s="371"/>
      <c r="V2307" s="371"/>
      <c r="W2307" s="21"/>
      <c r="X2307" s="25"/>
      <c r="Y2307" s="26"/>
      <c r="Z2307" s="428"/>
      <c r="AA2307" s="672"/>
      <c r="AB2307" s="672"/>
    </row>
    <row r="2308" spans="1:28" s="7" customFormat="1" ht="13.15" customHeight="1" x14ac:dyDescent="0.2">
      <c r="A2308" s="265"/>
      <c r="B2308" s="405"/>
      <c r="C2308" s="448"/>
      <c r="D2308" s="266"/>
      <c r="E2308" s="266"/>
      <c r="F2308" s="192"/>
      <c r="G2308" s="128"/>
      <c r="H2308" s="241">
        <v>381</v>
      </c>
      <c r="I2308" s="128" t="s">
        <v>3594</v>
      </c>
      <c r="J2308" s="121">
        <v>400</v>
      </c>
      <c r="K2308" s="548">
        <v>21</v>
      </c>
      <c r="L2308" s="548">
        <v>43.80952380952381</v>
      </c>
      <c r="M2308" s="548">
        <v>154.35</v>
      </c>
      <c r="N2308" s="123"/>
      <c r="O2308" s="25">
        <f t="shared" si="436"/>
        <v>73.053174603174611</v>
      </c>
      <c r="P2308" s="26">
        <f t="shared" si="437"/>
        <v>0.12682842813051148</v>
      </c>
      <c r="Q2308" s="143"/>
      <c r="R2308" s="126"/>
      <c r="S2308" s="127"/>
      <c r="T2308" s="548"/>
      <c r="U2308" s="548"/>
      <c r="V2308" s="548"/>
      <c r="W2308" s="123"/>
      <c r="X2308" s="124"/>
      <c r="Y2308" s="125"/>
      <c r="Z2308" s="634"/>
      <c r="AA2308" s="672"/>
      <c r="AB2308" s="672"/>
    </row>
    <row r="2309" spans="1:28" s="7" customFormat="1" ht="13.15" customHeight="1" x14ac:dyDescent="0.2">
      <c r="A2309" s="265"/>
      <c r="B2309" s="405"/>
      <c r="C2309" s="448"/>
      <c r="D2309" s="266"/>
      <c r="E2309" s="266"/>
      <c r="F2309" s="192"/>
      <c r="G2309" s="128"/>
      <c r="H2309" s="241">
        <v>381</v>
      </c>
      <c r="I2309" s="128" t="s">
        <v>3595</v>
      </c>
      <c r="J2309" s="121">
        <v>400</v>
      </c>
      <c r="K2309" s="548">
        <v>4.2</v>
      </c>
      <c r="L2309" s="548">
        <v>13.333333333333332</v>
      </c>
      <c r="M2309" s="548">
        <v>24.150000000000002</v>
      </c>
      <c r="N2309" s="123"/>
      <c r="O2309" s="25">
        <f t="shared" si="436"/>
        <v>13.894444444444446</v>
      </c>
      <c r="P2309" s="26">
        <f t="shared" si="437"/>
        <v>2.4122299382716053E-2</v>
      </c>
      <c r="Q2309" s="143"/>
      <c r="R2309" s="126"/>
      <c r="S2309" s="127"/>
      <c r="T2309" s="548"/>
      <c r="U2309" s="548"/>
      <c r="V2309" s="548"/>
      <c r="W2309" s="123"/>
      <c r="X2309" s="124"/>
      <c r="Y2309" s="125"/>
      <c r="Z2309" s="634"/>
      <c r="AA2309" s="672"/>
      <c r="AB2309" s="672"/>
    </row>
    <row r="2310" spans="1:28" s="7" customFormat="1" ht="13.15" customHeight="1" x14ac:dyDescent="0.2">
      <c r="A2310" s="265"/>
      <c r="B2310" s="405"/>
      <c r="C2310" s="448"/>
      <c r="D2310" s="266"/>
      <c r="E2310" s="266"/>
      <c r="F2310" s="192"/>
      <c r="G2310" s="128"/>
      <c r="H2310" s="241">
        <v>381</v>
      </c>
      <c r="I2310" s="128" t="s">
        <v>3596</v>
      </c>
      <c r="J2310" s="121">
        <v>400</v>
      </c>
      <c r="K2310" s="548">
        <v>0</v>
      </c>
      <c r="L2310" s="548">
        <v>7.6190476190476186</v>
      </c>
      <c r="M2310" s="548">
        <v>0</v>
      </c>
      <c r="N2310" s="123"/>
      <c r="O2310" s="25">
        <f t="shared" si="436"/>
        <v>2.5396825396825395</v>
      </c>
      <c r="P2310" s="26">
        <f t="shared" si="437"/>
        <v>4.4091710758377423E-3</v>
      </c>
      <c r="Q2310" s="143"/>
      <c r="R2310" s="126"/>
      <c r="S2310" s="127"/>
      <c r="T2310" s="548"/>
      <c r="U2310" s="548"/>
      <c r="V2310" s="548"/>
      <c r="W2310" s="123"/>
      <c r="X2310" s="124"/>
      <c r="Y2310" s="125"/>
      <c r="Z2310" s="634"/>
      <c r="AA2310" s="672"/>
      <c r="AB2310" s="672"/>
    </row>
    <row r="2311" spans="1:28" s="7" customFormat="1" ht="13.15" customHeight="1" x14ac:dyDescent="0.2">
      <c r="A2311" s="265"/>
      <c r="B2311" s="405"/>
      <c r="C2311" s="448"/>
      <c r="D2311" s="266"/>
      <c r="E2311" s="266"/>
      <c r="F2311" s="192"/>
      <c r="G2311" s="128"/>
      <c r="H2311" s="241">
        <v>381</v>
      </c>
      <c r="I2311" s="128" t="s">
        <v>3598</v>
      </c>
      <c r="J2311" s="121">
        <v>400</v>
      </c>
      <c r="K2311" s="548">
        <v>13.65</v>
      </c>
      <c r="L2311" s="548">
        <v>6.6666666666666661</v>
      </c>
      <c r="M2311" s="548">
        <v>0</v>
      </c>
      <c r="N2311" s="123"/>
      <c r="O2311" s="25">
        <f t="shared" si="436"/>
        <v>6.7722222222222221</v>
      </c>
      <c r="P2311" s="26">
        <f t="shared" si="437"/>
        <v>1.1757330246913581E-2</v>
      </c>
      <c r="Q2311" s="143"/>
      <c r="R2311" s="126"/>
      <c r="S2311" s="127"/>
      <c r="T2311" s="548"/>
      <c r="U2311" s="548"/>
      <c r="V2311" s="548"/>
      <c r="W2311" s="123"/>
      <c r="X2311" s="124"/>
      <c r="Y2311" s="125"/>
      <c r="Z2311" s="634"/>
      <c r="AA2311" s="672"/>
      <c r="AB2311" s="672"/>
    </row>
    <row r="2312" spans="1:28" s="7" customFormat="1" ht="13.15" customHeight="1" x14ac:dyDescent="0.2">
      <c r="A2312" s="265"/>
      <c r="B2312" s="405"/>
      <c r="C2312" s="448"/>
      <c r="D2312" s="266"/>
      <c r="E2312" s="266"/>
      <c r="F2312" s="192"/>
      <c r="G2312" s="128"/>
      <c r="H2312" s="241">
        <v>381</v>
      </c>
      <c r="I2312" s="128" t="s">
        <v>200</v>
      </c>
      <c r="J2312" s="121">
        <v>400</v>
      </c>
      <c r="K2312" s="548">
        <v>0</v>
      </c>
      <c r="L2312" s="548">
        <v>7.6190476190476186</v>
      </c>
      <c r="M2312" s="548">
        <v>6.3000000000000007</v>
      </c>
      <c r="N2312" s="123"/>
      <c r="O2312" s="25">
        <f t="shared" si="436"/>
        <v>4.6396825396825401</v>
      </c>
      <c r="P2312" s="26">
        <f t="shared" si="437"/>
        <v>8.0550044091710765E-3</v>
      </c>
      <c r="Q2312" s="143"/>
      <c r="R2312" s="126"/>
      <c r="S2312" s="127"/>
      <c r="T2312" s="548"/>
      <c r="U2312" s="548"/>
      <c r="V2312" s="548"/>
      <c r="W2312" s="123"/>
      <c r="X2312" s="124"/>
      <c r="Y2312" s="125"/>
      <c r="Z2312" s="634"/>
      <c r="AA2312" s="672"/>
      <c r="AB2312" s="672"/>
    </row>
    <row r="2313" spans="1:28" s="7" customFormat="1" ht="13.15" customHeight="1" x14ac:dyDescent="0.2">
      <c r="A2313" s="265"/>
      <c r="B2313" s="405"/>
      <c r="C2313" s="448"/>
      <c r="D2313" s="266"/>
      <c r="E2313" s="266"/>
      <c r="F2313" s="192"/>
      <c r="G2313" s="128"/>
      <c r="H2313" s="241">
        <v>381</v>
      </c>
      <c r="I2313" s="128" t="s">
        <v>3592</v>
      </c>
      <c r="J2313" s="121">
        <v>400</v>
      </c>
      <c r="K2313" s="548">
        <v>9.4500000000000011</v>
      </c>
      <c r="L2313" s="548">
        <v>0</v>
      </c>
      <c r="M2313" s="548">
        <v>0</v>
      </c>
      <c r="N2313" s="123"/>
      <c r="O2313" s="25">
        <f t="shared" si="436"/>
        <v>3.1500000000000004</v>
      </c>
      <c r="P2313" s="26">
        <f t="shared" si="437"/>
        <v>5.4687500000000005E-3</v>
      </c>
      <c r="Q2313" s="143"/>
      <c r="R2313" s="126"/>
      <c r="S2313" s="127"/>
      <c r="T2313" s="548"/>
      <c r="U2313" s="548"/>
      <c r="V2313" s="548"/>
      <c r="W2313" s="123"/>
      <c r="X2313" s="124"/>
      <c r="Y2313" s="125"/>
      <c r="Z2313" s="634"/>
      <c r="AA2313" s="672"/>
      <c r="AB2313" s="672"/>
    </row>
    <row r="2314" spans="1:28" ht="13.9" customHeight="1" thickBot="1" x14ac:dyDescent="0.25">
      <c r="A2314" s="267"/>
      <c r="B2314" s="406"/>
      <c r="C2314" s="449"/>
      <c r="D2314" s="268"/>
      <c r="E2314" s="269"/>
      <c r="F2314" s="184"/>
      <c r="G2314" s="70"/>
      <c r="H2314" s="242">
        <v>381</v>
      </c>
      <c r="I2314" s="76" t="s">
        <v>3597</v>
      </c>
      <c r="J2314" s="70">
        <v>400</v>
      </c>
      <c r="K2314" s="559">
        <v>170.1</v>
      </c>
      <c r="L2314" s="559">
        <v>150.47619047619048</v>
      </c>
      <c r="M2314" s="559">
        <v>168</v>
      </c>
      <c r="N2314" s="72"/>
      <c r="O2314" s="73">
        <f t="shared" si="436"/>
        <v>162.85873015873017</v>
      </c>
      <c r="P2314" s="74">
        <f t="shared" si="437"/>
        <v>0.28274085097001767</v>
      </c>
      <c r="Q2314" s="74"/>
      <c r="R2314" s="75"/>
      <c r="S2314" s="78"/>
      <c r="T2314" s="559"/>
      <c r="U2314" s="559"/>
      <c r="V2314" s="559"/>
      <c r="W2314" s="72"/>
      <c r="X2314" s="73"/>
      <c r="Y2314" s="74"/>
      <c r="Z2314" s="646"/>
      <c r="AA2314" s="673"/>
      <c r="AB2314" s="672"/>
    </row>
    <row r="2315" spans="1:28" s="7" customFormat="1" ht="14.45" customHeight="1" x14ac:dyDescent="0.2">
      <c r="A2315" s="270">
        <v>43051</v>
      </c>
      <c r="B2315" s="407">
        <v>0.48958333333333331</v>
      </c>
      <c r="C2315" s="450">
        <v>-3</v>
      </c>
      <c r="D2315" s="291">
        <f>(MAX(K2315:M2315))/J2315/1.44</f>
        <v>0.69811875367430909</v>
      </c>
      <c r="E2315" s="272"/>
      <c r="F2315" s="193" t="s">
        <v>569</v>
      </c>
      <c r="G2315" s="114" t="s">
        <v>3136</v>
      </c>
      <c r="H2315" s="243">
        <v>382</v>
      </c>
      <c r="I2315" s="113" t="s">
        <v>685</v>
      </c>
      <c r="J2315" s="115">
        <v>180</v>
      </c>
      <c r="K2315" s="565">
        <v>178.5</v>
      </c>
      <c r="L2315" s="565">
        <v>180.95238095238093</v>
      </c>
      <c r="M2315" s="565">
        <v>169.05</v>
      </c>
      <c r="N2315" s="116" t="s">
        <v>3827</v>
      </c>
      <c r="O2315" s="117">
        <f t="shared" si="398"/>
        <v>176.1674603174603</v>
      </c>
      <c r="P2315" s="118">
        <f t="shared" si="399"/>
        <v>0.67965841171859687</v>
      </c>
      <c r="Q2315" s="142"/>
      <c r="R2315" s="120"/>
      <c r="S2315" s="130"/>
      <c r="T2315" s="565"/>
      <c r="U2315" s="565"/>
      <c r="V2315" s="565"/>
      <c r="W2315" s="116"/>
      <c r="X2315" s="117"/>
      <c r="Y2315" s="118"/>
      <c r="Z2315" s="636"/>
      <c r="AA2315" s="671">
        <f>P2315+Y2315</f>
        <v>0.67965841171859687</v>
      </c>
      <c r="AB2315" s="671">
        <f t="shared" si="433"/>
        <v>38.344888117283951</v>
      </c>
    </row>
    <row r="2316" spans="1:28" s="7" customFormat="1" ht="14.45" customHeight="1" x14ac:dyDescent="0.2">
      <c r="A2316" s="260"/>
      <c r="B2316" s="403"/>
      <c r="C2316" s="454"/>
      <c r="D2316" s="310"/>
      <c r="E2316" s="290"/>
      <c r="F2316" s="181"/>
      <c r="G2316" s="69"/>
      <c r="H2316" s="240">
        <v>382</v>
      </c>
      <c r="I2316" s="35" t="s">
        <v>4453</v>
      </c>
      <c r="J2316" s="34">
        <v>180</v>
      </c>
      <c r="K2316" s="367">
        <v>105</v>
      </c>
      <c r="L2316" s="367">
        <v>0</v>
      </c>
      <c r="M2316" s="367">
        <v>0</v>
      </c>
      <c r="N2316" s="36"/>
      <c r="O2316" s="37">
        <f t="shared" ref="O2316:O2318" si="438">(K2316+L2316+M2316)/3</f>
        <v>35</v>
      </c>
      <c r="P2316" s="38">
        <f t="shared" ref="P2316:P2318" si="439">O2316/J2316/1.44</f>
        <v>0.13503086419753088</v>
      </c>
      <c r="Q2316" s="77"/>
      <c r="R2316" s="40"/>
      <c r="S2316" s="81"/>
      <c r="T2316" s="367"/>
      <c r="U2316" s="367"/>
      <c r="V2316" s="367"/>
      <c r="W2316" s="36"/>
      <c r="X2316" s="37"/>
      <c r="Y2316" s="38"/>
      <c r="Z2316" s="645"/>
      <c r="AA2316" s="672"/>
      <c r="AB2316" s="672"/>
    </row>
    <row r="2317" spans="1:28" s="7" customFormat="1" ht="14.45" customHeight="1" x14ac:dyDescent="0.2">
      <c r="A2317" s="260"/>
      <c r="B2317" s="403"/>
      <c r="C2317" s="454"/>
      <c r="D2317" s="289"/>
      <c r="E2317" s="290"/>
      <c r="F2317" s="187"/>
      <c r="G2317" s="48"/>
      <c r="H2317" s="241">
        <v>382</v>
      </c>
      <c r="I2317" s="22" t="s">
        <v>4454</v>
      </c>
      <c r="J2317" s="34">
        <v>180</v>
      </c>
      <c r="K2317" s="371">
        <v>33.6</v>
      </c>
      <c r="L2317" s="371">
        <v>0</v>
      </c>
      <c r="M2317" s="371">
        <v>0</v>
      </c>
      <c r="N2317" s="21"/>
      <c r="O2317" s="25">
        <f t="shared" si="438"/>
        <v>11.200000000000001</v>
      </c>
      <c r="P2317" s="26">
        <f t="shared" si="439"/>
        <v>4.3209876543209881E-2</v>
      </c>
      <c r="Q2317" s="68"/>
      <c r="R2317" s="28"/>
      <c r="S2317" s="30"/>
      <c r="T2317" s="371"/>
      <c r="U2317" s="371"/>
      <c r="V2317" s="371"/>
      <c r="W2317" s="21"/>
      <c r="X2317" s="25"/>
      <c r="Y2317" s="26"/>
      <c r="Z2317" s="428"/>
      <c r="AA2317" s="672"/>
      <c r="AB2317" s="672"/>
    </row>
    <row r="2318" spans="1:28" s="7" customFormat="1" ht="14.45" customHeight="1" thickBot="1" x14ac:dyDescent="0.25">
      <c r="A2318" s="260"/>
      <c r="B2318" s="403"/>
      <c r="C2318" s="454"/>
      <c r="D2318" s="282"/>
      <c r="E2318" s="290"/>
      <c r="F2318" s="195"/>
      <c r="G2318" s="171"/>
      <c r="H2318" s="247">
        <v>382</v>
      </c>
      <c r="I2318" s="132" t="s">
        <v>4455</v>
      </c>
      <c r="J2318" s="131">
        <v>180</v>
      </c>
      <c r="K2318" s="618">
        <v>73.5</v>
      </c>
      <c r="L2318" s="618">
        <v>100</v>
      </c>
      <c r="M2318" s="618">
        <v>60.900000000000006</v>
      </c>
      <c r="N2318" s="133"/>
      <c r="O2318" s="37">
        <f t="shared" si="438"/>
        <v>78.13333333333334</v>
      </c>
      <c r="P2318" s="38">
        <f t="shared" si="439"/>
        <v>0.30144032921810704</v>
      </c>
      <c r="Q2318" s="136"/>
      <c r="R2318" s="137"/>
      <c r="S2318" s="138"/>
      <c r="T2318" s="618"/>
      <c r="U2318" s="618"/>
      <c r="V2318" s="618"/>
      <c r="W2318" s="133"/>
      <c r="X2318" s="134"/>
      <c r="Y2318" s="135"/>
      <c r="Z2318" s="638"/>
      <c r="AA2318" s="674"/>
      <c r="AB2318" s="674"/>
    </row>
    <row r="2319" spans="1:28" s="7" customFormat="1" ht="13.9" customHeight="1" x14ac:dyDescent="0.2">
      <c r="A2319" s="270">
        <v>43026</v>
      </c>
      <c r="B2319" s="407">
        <v>0.83194444444444438</v>
      </c>
      <c r="C2319" s="450">
        <v>2</v>
      </c>
      <c r="D2319" s="291">
        <f>(MAX(K2319:M2319))/J2319/1.44</f>
        <v>0.7309895833333333</v>
      </c>
      <c r="E2319" s="272">
        <f>(MAX(T2319:V2319))/S2319/1.44</f>
        <v>0.52317708333333335</v>
      </c>
      <c r="F2319" s="193" t="s">
        <v>1909</v>
      </c>
      <c r="G2319" s="114" t="s">
        <v>3136</v>
      </c>
      <c r="H2319" s="243">
        <v>383</v>
      </c>
      <c r="I2319" s="113" t="s">
        <v>685</v>
      </c>
      <c r="J2319" s="115">
        <v>400</v>
      </c>
      <c r="K2319" s="565">
        <v>421.05</v>
      </c>
      <c r="L2319" s="565">
        <v>348.57142857142856</v>
      </c>
      <c r="M2319" s="565">
        <v>399</v>
      </c>
      <c r="N2319" s="116" t="s">
        <v>3900</v>
      </c>
      <c r="O2319" s="117">
        <f t="shared" si="398"/>
        <v>389.54047619047623</v>
      </c>
      <c r="P2319" s="118">
        <f t="shared" si="399"/>
        <v>0.67628554894179904</v>
      </c>
      <c r="Q2319" s="119" t="s">
        <v>494</v>
      </c>
      <c r="R2319" s="120" t="s">
        <v>686</v>
      </c>
      <c r="S2319" s="115">
        <v>400</v>
      </c>
      <c r="T2319" s="565">
        <v>275.23809523809524</v>
      </c>
      <c r="U2319" s="565">
        <v>301.35000000000002</v>
      </c>
      <c r="V2319" s="565">
        <v>292.95</v>
      </c>
      <c r="W2319" s="116" t="s">
        <v>3901</v>
      </c>
      <c r="X2319" s="117">
        <f t="shared" si="427"/>
        <v>289.84603174603177</v>
      </c>
      <c r="Y2319" s="118">
        <f t="shared" si="428"/>
        <v>0.50320491622574959</v>
      </c>
      <c r="Z2319" s="660" t="s">
        <v>494</v>
      </c>
      <c r="AA2319" s="672">
        <f>P2319+Y2319</f>
        <v>1.1794904651675486</v>
      </c>
      <c r="AB2319" s="672">
        <f t="shared" ref="AB2319:AB2378" si="440">IF(AA2319 &gt;1,0,(((J2319+S2319)*0.95)-((J2319+S2319)*0.95)*AA2319)*0.7)</f>
        <v>0</v>
      </c>
    </row>
    <row r="2320" spans="1:28" ht="13.15" customHeight="1" x14ac:dyDescent="0.2">
      <c r="A2320" s="265"/>
      <c r="B2320" s="405"/>
      <c r="C2320" s="448"/>
      <c r="D2320" s="266"/>
      <c r="E2320" s="266"/>
      <c r="F2320" s="182"/>
      <c r="G2320" s="24"/>
      <c r="H2320" s="241">
        <v>383</v>
      </c>
      <c r="I2320" s="22" t="s">
        <v>204</v>
      </c>
      <c r="J2320" s="24">
        <v>400</v>
      </c>
      <c r="K2320" s="371">
        <v>31.5</v>
      </c>
      <c r="L2320" s="371">
        <v>24.761904761904759</v>
      </c>
      <c r="M2320" s="371">
        <v>25.200000000000003</v>
      </c>
      <c r="N2320" s="21"/>
      <c r="O2320" s="25">
        <f t="shared" si="398"/>
        <v>27.153968253968255</v>
      </c>
      <c r="P2320" s="26">
        <f t="shared" si="399"/>
        <v>4.7142305996472664E-2</v>
      </c>
      <c r="Q2320" s="26"/>
      <c r="R2320" s="33" t="s">
        <v>723</v>
      </c>
      <c r="S2320" s="24">
        <v>400</v>
      </c>
      <c r="T2320" s="371">
        <v>103.80952380952381</v>
      </c>
      <c r="U2320" s="371">
        <v>103.95</v>
      </c>
      <c r="V2320" s="371">
        <v>110.25</v>
      </c>
      <c r="W2320" s="21"/>
      <c r="X2320" s="25">
        <f t="shared" si="427"/>
        <v>106.0031746031746</v>
      </c>
      <c r="Y2320" s="26">
        <f t="shared" si="428"/>
        <v>0.1840332892416226</v>
      </c>
      <c r="Z2320" s="428"/>
      <c r="AA2320" s="673"/>
      <c r="AB2320" s="672"/>
    </row>
    <row r="2321" spans="1:28" ht="13.15" customHeight="1" x14ac:dyDescent="0.2">
      <c r="A2321" s="265"/>
      <c r="B2321" s="405"/>
      <c r="C2321" s="448"/>
      <c r="D2321" s="266"/>
      <c r="E2321" s="266"/>
      <c r="F2321" s="182"/>
      <c r="G2321" s="24"/>
      <c r="H2321" s="241">
        <v>383</v>
      </c>
      <c r="I2321" s="22" t="s">
        <v>1113</v>
      </c>
      <c r="J2321" s="24">
        <v>400</v>
      </c>
      <c r="K2321" s="371">
        <v>118.65</v>
      </c>
      <c r="L2321" s="371">
        <v>97.142857142857139</v>
      </c>
      <c r="M2321" s="371">
        <v>114.45</v>
      </c>
      <c r="N2321" s="21"/>
      <c r="O2321" s="25">
        <f t="shared" si="398"/>
        <v>110.08095238095238</v>
      </c>
      <c r="P2321" s="26">
        <f t="shared" si="399"/>
        <v>0.19111276455026457</v>
      </c>
      <c r="Q2321" s="26"/>
      <c r="R2321" s="33" t="s">
        <v>3902</v>
      </c>
      <c r="S2321" s="24">
        <v>400</v>
      </c>
      <c r="T2321" s="371">
        <v>22.857142857142858</v>
      </c>
      <c r="U2321" s="371">
        <v>18.900000000000002</v>
      </c>
      <c r="V2321" s="371">
        <v>28.35</v>
      </c>
      <c r="W2321" s="21"/>
      <c r="X2321" s="25">
        <f t="shared" si="427"/>
        <v>23.36904761904762</v>
      </c>
      <c r="Y2321" s="26">
        <f t="shared" si="428"/>
        <v>4.0571263227513234E-2</v>
      </c>
      <c r="Z2321" s="428"/>
      <c r="AA2321" s="673"/>
      <c r="AB2321" s="672"/>
    </row>
    <row r="2322" spans="1:28" ht="13.15" customHeight="1" x14ac:dyDescent="0.2">
      <c r="A2322" s="265"/>
      <c r="B2322" s="405"/>
      <c r="C2322" s="448"/>
      <c r="D2322" s="266"/>
      <c r="E2322" s="266"/>
      <c r="F2322" s="182"/>
      <c r="G2322" s="24"/>
      <c r="H2322" s="241">
        <v>383</v>
      </c>
      <c r="I2322" s="22" t="s">
        <v>1114</v>
      </c>
      <c r="J2322" s="24">
        <v>400</v>
      </c>
      <c r="K2322" s="371">
        <v>108.15</v>
      </c>
      <c r="L2322" s="371">
        <v>83.80952380952381</v>
      </c>
      <c r="M2322" s="371">
        <v>131.25</v>
      </c>
      <c r="N2322" s="21"/>
      <c r="O2322" s="25">
        <f t="shared" si="398"/>
        <v>107.73650793650795</v>
      </c>
      <c r="P2322" s="26">
        <f t="shared" si="399"/>
        <v>0.18704254850088187</v>
      </c>
      <c r="Q2322" s="26"/>
      <c r="R2322" s="33" t="s">
        <v>3731</v>
      </c>
      <c r="S2322" s="24">
        <v>400</v>
      </c>
      <c r="T2322" s="371">
        <v>78.095238095238088</v>
      </c>
      <c r="U2322" s="371">
        <v>88.2</v>
      </c>
      <c r="V2322" s="371">
        <v>95.55</v>
      </c>
      <c r="W2322" s="21"/>
      <c r="X2322" s="25">
        <f t="shared" si="427"/>
        <v>87.281746031746025</v>
      </c>
      <c r="Y2322" s="26">
        <f t="shared" si="428"/>
        <v>0.1515308090828924</v>
      </c>
      <c r="Z2322" s="428"/>
      <c r="AA2322" s="673"/>
      <c r="AB2322" s="672"/>
    </row>
    <row r="2323" spans="1:28" ht="13.15" customHeight="1" x14ac:dyDescent="0.2">
      <c r="A2323" s="265"/>
      <c r="B2323" s="405"/>
      <c r="C2323" s="448"/>
      <c r="D2323" s="266"/>
      <c r="E2323" s="266"/>
      <c r="F2323" s="182"/>
      <c r="G2323" s="24"/>
      <c r="H2323" s="241">
        <v>383</v>
      </c>
      <c r="I2323" s="22" t="s">
        <v>3730</v>
      </c>
      <c r="J2323" s="24">
        <v>400</v>
      </c>
      <c r="K2323" s="371">
        <v>5.25</v>
      </c>
      <c r="L2323" s="371">
        <v>0.95238095238095233</v>
      </c>
      <c r="M2323" s="371">
        <v>7.3500000000000005</v>
      </c>
      <c r="N2323" s="21"/>
      <c r="O2323" s="25">
        <f>(K2323+L2323+M2323)/3</f>
        <v>4.5174603174603183</v>
      </c>
      <c r="P2323" s="26">
        <f>O2323/J2323/1.44</f>
        <v>7.8428130511463863E-3</v>
      </c>
      <c r="Q2323" s="26"/>
      <c r="R2323" s="28" t="s">
        <v>3730</v>
      </c>
      <c r="S2323" s="24">
        <v>400</v>
      </c>
      <c r="T2323" s="371">
        <v>0</v>
      </c>
      <c r="U2323" s="371">
        <v>0</v>
      </c>
      <c r="V2323" s="371">
        <v>0</v>
      </c>
      <c r="W2323" s="21"/>
      <c r="X2323" s="25">
        <f t="shared" si="427"/>
        <v>0</v>
      </c>
      <c r="Y2323" s="26">
        <f t="shared" si="428"/>
        <v>0</v>
      </c>
      <c r="Z2323" s="428"/>
      <c r="AA2323" s="673"/>
      <c r="AB2323" s="672"/>
    </row>
    <row r="2324" spans="1:28" ht="13.15" customHeight="1" x14ac:dyDescent="0.2">
      <c r="A2324" s="265"/>
      <c r="B2324" s="405"/>
      <c r="C2324" s="448"/>
      <c r="D2324" s="266"/>
      <c r="E2324" s="266"/>
      <c r="F2324" s="182"/>
      <c r="G2324" s="24"/>
      <c r="H2324" s="241">
        <v>383</v>
      </c>
      <c r="I2324" s="22" t="s">
        <v>3029</v>
      </c>
      <c r="J2324" s="24">
        <v>400</v>
      </c>
      <c r="K2324" s="371">
        <v>46.2</v>
      </c>
      <c r="L2324" s="371">
        <v>39.047619047619044</v>
      </c>
      <c r="M2324" s="371">
        <v>45.15</v>
      </c>
      <c r="N2324" s="21"/>
      <c r="O2324" s="25">
        <f t="shared" si="398"/>
        <v>43.465873015873022</v>
      </c>
      <c r="P2324" s="26">
        <f t="shared" si="399"/>
        <v>7.5461585097001779E-2</v>
      </c>
      <c r="Q2324" s="26"/>
      <c r="R2324" s="33" t="s">
        <v>1845</v>
      </c>
      <c r="S2324" s="24">
        <v>400</v>
      </c>
      <c r="T2324" s="371">
        <v>60</v>
      </c>
      <c r="U2324" s="371">
        <v>52.5</v>
      </c>
      <c r="V2324" s="371">
        <v>59.85</v>
      </c>
      <c r="W2324" s="21"/>
      <c r="X2324" s="25">
        <f t="shared" si="427"/>
        <v>57.449999999999996</v>
      </c>
      <c r="Y2324" s="26">
        <f t="shared" si="428"/>
        <v>9.973958333333334E-2</v>
      </c>
      <c r="Z2324" s="428"/>
      <c r="AA2324" s="673"/>
      <c r="AB2324" s="672"/>
    </row>
    <row r="2325" spans="1:28" ht="13.9" customHeight="1" thickBot="1" x14ac:dyDescent="0.25">
      <c r="A2325" s="267"/>
      <c r="B2325" s="406"/>
      <c r="C2325" s="449"/>
      <c r="D2325" s="268"/>
      <c r="E2325" s="269"/>
      <c r="F2325" s="184"/>
      <c r="G2325" s="70"/>
      <c r="H2325" s="242">
        <v>383</v>
      </c>
      <c r="I2325" s="76" t="s">
        <v>3030</v>
      </c>
      <c r="J2325" s="70">
        <v>400</v>
      </c>
      <c r="K2325" s="559">
        <v>93.45</v>
      </c>
      <c r="L2325" s="559">
        <v>69.523809523809518</v>
      </c>
      <c r="M2325" s="559">
        <v>74.55</v>
      </c>
      <c r="N2325" s="72"/>
      <c r="O2325" s="73">
        <f t="shared" si="398"/>
        <v>79.174603174603178</v>
      </c>
      <c r="P2325" s="74">
        <f t="shared" si="399"/>
        <v>0.13745590828924162</v>
      </c>
      <c r="Q2325" s="74"/>
      <c r="R2325" s="75" t="s">
        <v>981</v>
      </c>
      <c r="S2325" s="70">
        <v>400</v>
      </c>
      <c r="T2325" s="559">
        <v>0</v>
      </c>
      <c r="U2325" s="559">
        <v>0</v>
      </c>
      <c r="V2325" s="559">
        <v>0</v>
      </c>
      <c r="W2325" s="72"/>
      <c r="X2325" s="73">
        <f t="shared" si="427"/>
        <v>0</v>
      </c>
      <c r="Y2325" s="74">
        <f t="shared" si="428"/>
        <v>0</v>
      </c>
      <c r="Z2325" s="646"/>
      <c r="AA2325" s="673"/>
      <c r="AB2325" s="672"/>
    </row>
    <row r="2326" spans="1:28" s="7" customFormat="1" ht="14.45" customHeight="1" thickBot="1" x14ac:dyDescent="0.25">
      <c r="A2326" s="270">
        <v>43040</v>
      </c>
      <c r="B2326" s="407">
        <v>0.52083333333333337</v>
      </c>
      <c r="C2326" s="450">
        <v>-2</v>
      </c>
      <c r="D2326" s="282">
        <f>(MAX(K2326:M2326))/J2326/1.44</f>
        <v>0.18958333333333335</v>
      </c>
      <c r="E2326" s="283"/>
      <c r="F2326" s="191" t="s">
        <v>1909</v>
      </c>
      <c r="G2326" s="104" t="s">
        <v>3136</v>
      </c>
      <c r="H2326" s="245">
        <v>384</v>
      </c>
      <c r="I2326" s="84" t="s">
        <v>685</v>
      </c>
      <c r="J2326" s="83">
        <v>400</v>
      </c>
      <c r="K2326" s="554">
        <v>75.600000000000009</v>
      </c>
      <c r="L2326" s="554">
        <v>91.428571428571431</v>
      </c>
      <c r="M2326" s="554">
        <v>109.2</v>
      </c>
      <c r="N2326" s="85" t="s">
        <v>4456</v>
      </c>
      <c r="O2326" s="86">
        <f t="shared" si="398"/>
        <v>92.07619047619049</v>
      </c>
      <c r="P2326" s="87">
        <f t="shared" si="399"/>
        <v>0.15985449735449739</v>
      </c>
      <c r="Q2326" s="88" t="s">
        <v>495</v>
      </c>
      <c r="R2326" s="89" t="s">
        <v>294</v>
      </c>
      <c r="S2326" s="112"/>
      <c r="T2326" s="554"/>
      <c r="U2326" s="554"/>
      <c r="V2326" s="554"/>
      <c r="W2326" s="85"/>
      <c r="X2326" s="86"/>
      <c r="Y2326" s="87"/>
      <c r="Z2326" s="637"/>
      <c r="AA2326" s="675">
        <f>P2326+Y2326</f>
        <v>0.15985449735449739</v>
      </c>
      <c r="AB2326" s="675">
        <f t="shared" si="440"/>
        <v>223.47870370370367</v>
      </c>
    </row>
    <row r="2327" spans="1:28" s="7" customFormat="1" ht="13.9" customHeight="1" x14ac:dyDescent="0.2">
      <c r="A2327" s="270">
        <v>43049</v>
      </c>
      <c r="B2327" s="407">
        <v>0.77430555555555547</v>
      </c>
      <c r="C2327" s="450">
        <v>-2</v>
      </c>
      <c r="D2327" s="263">
        <f>(MAX(K2327:M2327))/J2327/1.44</f>
        <v>0.61168981481481488</v>
      </c>
      <c r="E2327" s="264">
        <f>(MAX(T2327:V2327))/S2327/1.44</f>
        <v>0.50130208333333337</v>
      </c>
      <c r="F2327" s="192" t="s">
        <v>567</v>
      </c>
      <c r="G2327" s="169" t="s">
        <v>3136</v>
      </c>
      <c r="H2327" s="244">
        <v>385</v>
      </c>
      <c r="I2327" s="128" t="s">
        <v>685</v>
      </c>
      <c r="J2327" s="121">
        <v>180</v>
      </c>
      <c r="K2327" s="548">
        <v>158.55000000000001</v>
      </c>
      <c r="L2327" s="548">
        <v>124.76190476190476</v>
      </c>
      <c r="M2327" s="548">
        <v>111.30000000000001</v>
      </c>
      <c r="N2327" s="123" t="s">
        <v>4130</v>
      </c>
      <c r="O2327" s="124">
        <f t="shared" si="398"/>
        <v>131.53730158730158</v>
      </c>
      <c r="P2327" s="125">
        <f t="shared" si="399"/>
        <v>0.50747415735841661</v>
      </c>
      <c r="Q2327" s="143" t="s">
        <v>496</v>
      </c>
      <c r="R2327" s="126" t="s">
        <v>686</v>
      </c>
      <c r="S2327" s="163">
        <v>320</v>
      </c>
      <c r="T2327" s="548">
        <v>161.9047619047619</v>
      </c>
      <c r="U2327" s="548">
        <v>231</v>
      </c>
      <c r="V2327" s="548">
        <v>180.6</v>
      </c>
      <c r="W2327" s="123" t="s">
        <v>4412</v>
      </c>
      <c r="X2327" s="124">
        <f t="shared" si="427"/>
        <v>191.16825396825399</v>
      </c>
      <c r="Y2327" s="125">
        <f t="shared" si="428"/>
        <v>0.4148616622574956</v>
      </c>
      <c r="Z2327" s="664" t="s">
        <v>493</v>
      </c>
      <c r="AA2327" s="672">
        <f>P2327+Y2327</f>
        <v>0.92233581961591216</v>
      </c>
      <c r="AB2327" s="672">
        <f t="shared" si="440"/>
        <v>25.823339977709225</v>
      </c>
    </row>
    <row r="2328" spans="1:28" s="7" customFormat="1" ht="13.15" customHeight="1" x14ac:dyDescent="0.2">
      <c r="A2328" s="265"/>
      <c r="B2328" s="405"/>
      <c r="C2328" s="448"/>
      <c r="D2328" s="266"/>
      <c r="E2328" s="266"/>
      <c r="F2328" s="187"/>
      <c r="G2328" s="48"/>
      <c r="H2328" s="244">
        <v>385</v>
      </c>
      <c r="I2328" s="22" t="s">
        <v>1228</v>
      </c>
      <c r="J2328" s="121">
        <v>180</v>
      </c>
      <c r="K2328" s="371">
        <v>4.2</v>
      </c>
      <c r="L2328" s="371">
        <v>1.9047619047619047</v>
      </c>
      <c r="M2328" s="371">
        <v>0</v>
      </c>
      <c r="N2328" s="21"/>
      <c r="O2328" s="25">
        <f>(K2328+L2328+M2328)/3</f>
        <v>2.0349206349206348</v>
      </c>
      <c r="P2328" s="26">
        <f>O2328/J2328/1.44</f>
        <v>7.8507740544777587E-3</v>
      </c>
      <c r="Q2328" s="27"/>
      <c r="R2328" s="28" t="s">
        <v>3032</v>
      </c>
      <c r="S2328" s="24">
        <v>320</v>
      </c>
      <c r="T2328" s="371">
        <v>3.8095238095238093</v>
      </c>
      <c r="U2328" s="371">
        <v>52.5</v>
      </c>
      <c r="V2328" s="371">
        <v>23.1</v>
      </c>
      <c r="W2328" s="21"/>
      <c r="X2328" s="25">
        <f t="shared" si="427"/>
        <v>26.469841269841272</v>
      </c>
      <c r="Y2328" s="26">
        <f t="shared" si="428"/>
        <v>5.7443231922398592E-2</v>
      </c>
      <c r="Z2328" s="654"/>
      <c r="AA2328" s="672"/>
      <c r="AB2328" s="672"/>
    </row>
    <row r="2329" spans="1:28" s="7" customFormat="1" ht="13.15" customHeight="1" x14ac:dyDescent="0.2">
      <c r="A2329" s="265"/>
      <c r="B2329" s="405"/>
      <c r="C2329" s="448"/>
      <c r="D2329" s="266"/>
      <c r="E2329" s="266"/>
      <c r="F2329" s="192"/>
      <c r="G2329" s="169"/>
      <c r="H2329" s="244">
        <v>385</v>
      </c>
      <c r="I2329" s="128" t="s">
        <v>3031</v>
      </c>
      <c r="J2329" s="121">
        <v>180</v>
      </c>
      <c r="K2329" s="548">
        <v>49.35</v>
      </c>
      <c r="L2329" s="548">
        <v>104.76190476190476</v>
      </c>
      <c r="M2329" s="548">
        <v>68.25</v>
      </c>
      <c r="N2329" s="123"/>
      <c r="O2329" s="124">
        <f>(K2329+L2329+M2329)/3</f>
        <v>74.120634920634913</v>
      </c>
      <c r="P2329" s="125">
        <f>O2329/J2329/1.44</f>
        <v>0.28595923966294334</v>
      </c>
      <c r="Q2329" s="143"/>
      <c r="R2329" s="126" t="s">
        <v>1967</v>
      </c>
      <c r="S2329" s="24">
        <v>320</v>
      </c>
      <c r="T2329" s="548">
        <v>0.95238095238095233</v>
      </c>
      <c r="U2329" s="548">
        <v>2.1</v>
      </c>
      <c r="V2329" s="548">
        <v>4.2</v>
      </c>
      <c r="W2329" s="123"/>
      <c r="X2329" s="25">
        <f t="shared" ref="X2329:X2331" si="441">(T2329+U2329+V2329)/3</f>
        <v>2.4174603174603173</v>
      </c>
      <c r="Y2329" s="26">
        <f t="shared" ref="Y2329:Y2331" si="442">X2329/S2329/1.44</f>
        <v>5.2462246472663142E-3</v>
      </c>
      <c r="Z2329" s="664"/>
      <c r="AA2329" s="672"/>
      <c r="AB2329" s="672"/>
    </row>
    <row r="2330" spans="1:28" s="7" customFormat="1" ht="13.15" customHeight="1" x14ac:dyDescent="0.2">
      <c r="A2330" s="265"/>
      <c r="B2330" s="405"/>
      <c r="C2330" s="448"/>
      <c r="D2330" s="266"/>
      <c r="E2330" s="266"/>
      <c r="F2330" s="192"/>
      <c r="G2330" s="169"/>
      <c r="H2330" s="244">
        <v>385</v>
      </c>
      <c r="I2330" s="128" t="s">
        <v>2108</v>
      </c>
      <c r="J2330" s="121">
        <v>180</v>
      </c>
      <c r="K2330" s="371">
        <v>14.700000000000001</v>
      </c>
      <c r="L2330" s="371">
        <v>26.666666666666664</v>
      </c>
      <c r="M2330" s="371">
        <v>36.75</v>
      </c>
      <c r="N2330" s="123"/>
      <c r="O2330" s="124">
        <f>(K2330+L2330+M2330)/3</f>
        <v>26.038888888888891</v>
      </c>
      <c r="P2330" s="125">
        <f>O2330/J2330/1.44</f>
        <v>0.10045867626886147</v>
      </c>
      <c r="Q2330" s="143"/>
      <c r="R2330" s="126" t="s">
        <v>1713</v>
      </c>
      <c r="S2330" s="24">
        <v>320</v>
      </c>
      <c r="T2330" s="548">
        <v>133.33333333333331</v>
      </c>
      <c r="U2330" s="548">
        <v>108.15</v>
      </c>
      <c r="V2330" s="548">
        <v>141.75</v>
      </c>
      <c r="W2330" s="123"/>
      <c r="X2330" s="25">
        <f t="shared" si="441"/>
        <v>127.74444444444445</v>
      </c>
      <c r="Y2330" s="26">
        <f t="shared" si="442"/>
        <v>0.27722318672839508</v>
      </c>
      <c r="Z2330" s="664"/>
      <c r="AA2330" s="672"/>
      <c r="AB2330" s="672"/>
    </row>
    <row r="2331" spans="1:28" s="7" customFormat="1" ht="13.9" customHeight="1" thickBot="1" x14ac:dyDescent="0.25">
      <c r="A2331" s="265"/>
      <c r="B2331" s="405"/>
      <c r="C2331" s="448"/>
      <c r="D2331" s="277"/>
      <c r="E2331" s="278"/>
      <c r="F2331" s="192"/>
      <c r="G2331" s="169"/>
      <c r="H2331" s="244">
        <v>385</v>
      </c>
      <c r="I2331" s="128"/>
      <c r="J2331" s="121"/>
      <c r="K2331" s="548"/>
      <c r="L2331" s="548"/>
      <c r="M2331" s="548"/>
      <c r="N2331" s="123"/>
      <c r="O2331" s="124"/>
      <c r="P2331" s="125"/>
      <c r="Q2331" s="143"/>
      <c r="R2331" s="126" t="s">
        <v>2109</v>
      </c>
      <c r="S2331" s="121">
        <v>320</v>
      </c>
      <c r="T2331" s="548">
        <v>37.142857142857139</v>
      </c>
      <c r="U2331" s="548">
        <v>24.150000000000002</v>
      </c>
      <c r="V2331" s="548">
        <v>8.4</v>
      </c>
      <c r="W2331" s="123"/>
      <c r="X2331" s="124">
        <f t="shared" si="441"/>
        <v>23.230952380952385</v>
      </c>
      <c r="Y2331" s="125">
        <f t="shared" si="442"/>
        <v>5.0414393187830697E-2</v>
      </c>
      <c r="Z2331" s="664"/>
      <c r="AA2331" s="672"/>
      <c r="AB2331" s="672"/>
    </row>
    <row r="2332" spans="1:28" s="7" customFormat="1" ht="13.9" customHeight="1" x14ac:dyDescent="0.2">
      <c r="A2332" s="270">
        <v>43058</v>
      </c>
      <c r="B2332" s="407">
        <v>0.78472222222222221</v>
      </c>
      <c r="C2332" s="450">
        <v>3</v>
      </c>
      <c r="D2332" s="291">
        <f>(MAX(K2332:M2332))/J2332/1.44</f>
        <v>0.17791666666666667</v>
      </c>
      <c r="E2332" s="272"/>
      <c r="F2332" s="198" t="s">
        <v>567</v>
      </c>
      <c r="G2332" s="173" t="s">
        <v>3126</v>
      </c>
      <c r="H2332" s="246">
        <v>386</v>
      </c>
      <c r="I2332" s="162" t="s">
        <v>685</v>
      </c>
      <c r="J2332" s="163">
        <v>250</v>
      </c>
      <c r="K2332" s="619">
        <v>64.05</v>
      </c>
      <c r="L2332" s="619">
        <v>45.714285714285715</v>
      </c>
      <c r="M2332" s="619">
        <v>33.6</v>
      </c>
      <c r="N2332" s="164" t="s">
        <v>4290</v>
      </c>
      <c r="O2332" s="167">
        <f t="shared" ref="O2332" si="443">(K2332+L2332+M2332)/3</f>
        <v>47.788095238095231</v>
      </c>
      <c r="P2332" s="168">
        <f t="shared" ref="P2332" si="444">O2332/J2332/1.44</f>
        <v>0.132744708994709</v>
      </c>
      <c r="Q2332" s="252" t="s">
        <v>496</v>
      </c>
      <c r="R2332" s="166"/>
      <c r="S2332" s="163"/>
      <c r="T2332" s="619"/>
      <c r="U2332" s="619"/>
      <c r="V2332" s="619"/>
      <c r="W2332" s="164"/>
      <c r="X2332" s="167"/>
      <c r="Y2332" s="168"/>
      <c r="Z2332" s="667"/>
      <c r="AA2332" s="671">
        <f t="shared" ref="AA2332" si="445">P2332+Y2332</f>
        <v>0.132744708994709</v>
      </c>
      <c r="AB2332" s="671">
        <f t="shared" si="440"/>
        <v>144.18119212962961</v>
      </c>
    </row>
    <row r="2333" spans="1:28" s="7" customFormat="1" ht="13.15" customHeight="1" x14ac:dyDescent="0.2">
      <c r="A2333" s="265"/>
      <c r="B2333" s="405"/>
      <c r="C2333" s="448"/>
      <c r="D2333" s="266"/>
      <c r="E2333" s="266"/>
      <c r="F2333" s="187"/>
      <c r="G2333" s="48"/>
      <c r="H2333" s="244">
        <v>386</v>
      </c>
      <c r="I2333" s="22" t="s">
        <v>4291</v>
      </c>
      <c r="J2333" s="121">
        <v>250</v>
      </c>
      <c r="K2333" s="371">
        <v>52.5</v>
      </c>
      <c r="L2333" s="371">
        <v>27.619047619047617</v>
      </c>
      <c r="M2333" s="371">
        <v>28.35</v>
      </c>
      <c r="N2333" s="21"/>
      <c r="O2333" s="25">
        <f>(K2333+L2333+M2333)/3</f>
        <v>36.156349206349205</v>
      </c>
      <c r="P2333" s="26">
        <f>O2333/J2333/1.44</f>
        <v>0.10043430335097002</v>
      </c>
      <c r="Q2333" s="27"/>
      <c r="R2333" s="28"/>
      <c r="S2333" s="24"/>
      <c r="T2333" s="371"/>
      <c r="U2333" s="371"/>
      <c r="V2333" s="371"/>
      <c r="W2333" s="21"/>
      <c r="X2333" s="25"/>
      <c r="Y2333" s="26"/>
      <c r="Z2333" s="654"/>
      <c r="AA2333" s="672"/>
      <c r="AB2333" s="672"/>
    </row>
    <row r="2334" spans="1:28" s="7" customFormat="1" ht="13.15" customHeight="1" x14ac:dyDescent="0.2">
      <c r="A2334" s="265"/>
      <c r="B2334" s="405"/>
      <c r="C2334" s="448"/>
      <c r="D2334" s="266"/>
      <c r="E2334" s="266"/>
      <c r="F2334" s="192"/>
      <c r="G2334" s="169"/>
      <c r="H2334" s="244">
        <v>386</v>
      </c>
      <c r="I2334" s="128" t="s">
        <v>4292</v>
      </c>
      <c r="J2334" s="121">
        <v>250</v>
      </c>
      <c r="K2334" s="548">
        <v>13.65</v>
      </c>
      <c r="L2334" s="548">
        <v>17.142857142857142</v>
      </c>
      <c r="M2334" s="548">
        <v>6.3000000000000007</v>
      </c>
      <c r="N2334" s="123"/>
      <c r="O2334" s="124">
        <f>(K2334+L2334+M2334)/3</f>
        <v>12.364285714285714</v>
      </c>
      <c r="P2334" s="125">
        <f>O2334/J2334/1.44</f>
        <v>3.4345238095238095E-2</v>
      </c>
      <c r="Q2334" s="143"/>
      <c r="R2334" s="126"/>
      <c r="S2334" s="24"/>
      <c r="T2334" s="548"/>
      <c r="U2334" s="548"/>
      <c r="V2334" s="548"/>
      <c r="W2334" s="123"/>
      <c r="X2334" s="25"/>
      <c r="Y2334" s="26"/>
      <c r="Z2334" s="664"/>
      <c r="AA2334" s="672"/>
      <c r="AB2334" s="672"/>
    </row>
    <row r="2335" spans="1:28" s="7" customFormat="1" ht="13.15" customHeight="1" x14ac:dyDescent="0.2">
      <c r="A2335" s="265"/>
      <c r="B2335" s="405"/>
      <c r="C2335" s="448"/>
      <c r="D2335" s="266"/>
      <c r="E2335" s="266"/>
      <c r="F2335" s="192"/>
      <c r="G2335" s="169"/>
      <c r="H2335" s="244">
        <v>386</v>
      </c>
      <c r="I2335" s="128" t="s">
        <v>4293</v>
      </c>
      <c r="J2335" s="121">
        <v>250</v>
      </c>
      <c r="K2335" s="371">
        <v>5.25</v>
      </c>
      <c r="L2335" s="371">
        <v>2.8571428571428572</v>
      </c>
      <c r="M2335" s="371">
        <v>2.1</v>
      </c>
      <c r="N2335" s="123"/>
      <c r="O2335" s="124">
        <f>(K2335+L2335+M2335)/3</f>
        <v>3.4023809523809523</v>
      </c>
      <c r="P2335" s="125">
        <f>O2335/J2335/1.44</f>
        <v>9.4510582010582014E-3</v>
      </c>
      <c r="Q2335" s="143"/>
      <c r="R2335" s="126"/>
      <c r="S2335" s="24"/>
      <c r="T2335" s="548"/>
      <c r="U2335" s="548"/>
      <c r="V2335" s="548"/>
      <c r="W2335" s="123"/>
      <c r="X2335" s="25"/>
      <c r="Y2335" s="26"/>
      <c r="Z2335" s="664"/>
      <c r="AA2335" s="672"/>
      <c r="AB2335" s="672"/>
    </row>
    <row r="2336" spans="1:28" s="7" customFormat="1" ht="13.9" customHeight="1" thickBot="1" x14ac:dyDescent="0.25">
      <c r="A2336" s="265"/>
      <c r="B2336" s="405"/>
      <c r="C2336" s="448"/>
      <c r="D2336" s="277"/>
      <c r="E2336" s="278"/>
      <c r="F2336" s="192"/>
      <c r="G2336" s="169"/>
      <c r="H2336" s="244">
        <v>386</v>
      </c>
      <c r="I2336" s="128"/>
      <c r="J2336" s="121"/>
      <c r="K2336" s="548"/>
      <c r="L2336" s="548"/>
      <c r="M2336" s="548"/>
      <c r="N2336" s="123"/>
      <c r="O2336" s="124"/>
      <c r="P2336" s="125"/>
      <c r="Q2336" s="143"/>
      <c r="R2336" s="126"/>
      <c r="S2336" s="121"/>
      <c r="T2336" s="548"/>
      <c r="U2336" s="548"/>
      <c r="V2336" s="548"/>
      <c r="W2336" s="123"/>
      <c r="X2336" s="124"/>
      <c r="Y2336" s="125"/>
      <c r="Z2336" s="664"/>
      <c r="AA2336" s="674"/>
      <c r="AB2336" s="674"/>
    </row>
    <row r="2337" spans="1:28" s="7" customFormat="1" ht="13.9" customHeight="1" x14ac:dyDescent="0.2">
      <c r="A2337" s="270">
        <v>43022</v>
      </c>
      <c r="B2337" s="407">
        <v>0.97222222222222221</v>
      </c>
      <c r="C2337" s="450">
        <v>2</v>
      </c>
      <c r="D2337" s="291">
        <f>(MAX(K2337:M2337))/J2337/1.44</f>
        <v>0.28525</v>
      </c>
      <c r="E2337" s="272">
        <f>(MAX(T2337:V2337))/S2337/1.44</f>
        <v>2.6250000000000002E-2</v>
      </c>
      <c r="F2337" s="193" t="s">
        <v>567</v>
      </c>
      <c r="G2337" s="114" t="s">
        <v>3136</v>
      </c>
      <c r="H2337" s="243">
        <v>387</v>
      </c>
      <c r="I2337" s="113" t="s">
        <v>685</v>
      </c>
      <c r="J2337" s="115">
        <v>1250</v>
      </c>
      <c r="K2337" s="565">
        <v>513.45000000000005</v>
      </c>
      <c r="L2337" s="565">
        <v>415.23809523809524</v>
      </c>
      <c r="M2337" s="565">
        <v>474.6</v>
      </c>
      <c r="N2337" s="116" t="s">
        <v>3903</v>
      </c>
      <c r="O2337" s="117">
        <f>(K2337+L2337+M2337)/3</f>
        <v>467.7626984126984</v>
      </c>
      <c r="P2337" s="118">
        <f>O2337/J2337/1.44</f>
        <v>0.25986816578483246</v>
      </c>
      <c r="Q2337" s="119" t="s">
        <v>496</v>
      </c>
      <c r="R2337" s="120" t="s">
        <v>3904</v>
      </c>
      <c r="S2337" s="115">
        <v>1250</v>
      </c>
      <c r="T2337" s="565">
        <v>29.523809523809522</v>
      </c>
      <c r="U2337" s="565">
        <v>47.25</v>
      </c>
      <c r="V2337" s="565">
        <v>37.800000000000004</v>
      </c>
      <c r="W2337" s="116" t="s">
        <v>3905</v>
      </c>
      <c r="X2337" s="117">
        <f>(T2337+U2337+V2337)/3</f>
        <v>38.191269841269843</v>
      </c>
      <c r="Y2337" s="118">
        <f>X2337/S2337/1.44</f>
        <v>2.1217372134038803E-2</v>
      </c>
      <c r="Z2337" s="660" t="s">
        <v>493</v>
      </c>
      <c r="AA2337" s="672">
        <f>P2337+Y2337</f>
        <v>0.28108553791887125</v>
      </c>
      <c r="AB2337" s="672">
        <f t="shared" si="440"/>
        <v>1195.1952932098764</v>
      </c>
    </row>
    <row r="2338" spans="1:28" s="7" customFormat="1" ht="13.15" customHeight="1" x14ac:dyDescent="0.2">
      <c r="A2338" s="265"/>
      <c r="B2338" s="405"/>
      <c r="C2338" s="448"/>
      <c r="D2338" s="266"/>
      <c r="E2338" s="266"/>
      <c r="F2338" s="192"/>
      <c r="G2338" s="169"/>
      <c r="H2338" s="244">
        <v>387</v>
      </c>
      <c r="I2338" s="128" t="s">
        <v>3797</v>
      </c>
      <c r="J2338" s="121">
        <v>1250</v>
      </c>
      <c r="K2338" s="548">
        <v>150.15</v>
      </c>
      <c r="L2338" s="548">
        <v>131.42857142857142</v>
      </c>
      <c r="M2338" s="548">
        <v>159.6</v>
      </c>
      <c r="N2338" s="123"/>
      <c r="O2338" s="124">
        <f t="shared" ref="O2338:O2345" si="446">(K2338+L2338+M2338)/3</f>
        <v>147.05952380952382</v>
      </c>
      <c r="P2338" s="125">
        <f t="shared" ref="P2338:P2345" si="447">O2338/J2338/1.44</f>
        <v>8.1699735449735453E-2</v>
      </c>
      <c r="Q2338" s="143"/>
      <c r="R2338" s="128" t="s">
        <v>3913</v>
      </c>
      <c r="S2338" s="121">
        <v>1250</v>
      </c>
      <c r="T2338" s="548">
        <v>14.285714285714285</v>
      </c>
      <c r="U2338" s="548">
        <v>22.05</v>
      </c>
      <c r="V2338" s="548">
        <v>18.900000000000002</v>
      </c>
      <c r="W2338" s="123"/>
      <c r="X2338" s="25">
        <f t="shared" ref="X2338:X2341" si="448">(T2338+U2338+V2338)/3</f>
        <v>18.411904761904765</v>
      </c>
      <c r="Y2338" s="26">
        <f t="shared" ref="Y2338:Y2341" si="449">X2338/S2338/1.44</f>
        <v>1.0228835978835981E-2</v>
      </c>
      <c r="Z2338" s="664"/>
      <c r="AA2338" s="672"/>
      <c r="AB2338" s="672"/>
    </row>
    <row r="2339" spans="1:28" s="7" customFormat="1" ht="13.15" customHeight="1" x14ac:dyDescent="0.2">
      <c r="A2339" s="265"/>
      <c r="B2339" s="405"/>
      <c r="C2339" s="448"/>
      <c r="D2339" s="266"/>
      <c r="E2339" s="266"/>
      <c r="F2339" s="192"/>
      <c r="G2339" s="169"/>
      <c r="H2339" s="244">
        <v>387</v>
      </c>
      <c r="I2339" s="128" t="s">
        <v>3907</v>
      </c>
      <c r="J2339" s="121">
        <v>1250</v>
      </c>
      <c r="K2339" s="548">
        <v>15.75</v>
      </c>
      <c r="L2339" s="548">
        <v>17.142857142857142</v>
      </c>
      <c r="M2339" s="548">
        <v>13.65</v>
      </c>
      <c r="N2339" s="123"/>
      <c r="O2339" s="124">
        <f t="shared" si="446"/>
        <v>15.514285714285712</v>
      </c>
      <c r="P2339" s="125">
        <f t="shared" si="447"/>
        <v>8.6190476190476182E-3</v>
      </c>
      <c r="Q2339" s="143"/>
      <c r="R2339" s="128" t="s">
        <v>3914</v>
      </c>
      <c r="S2339" s="121">
        <v>1250</v>
      </c>
      <c r="T2339" s="548">
        <v>7.6190476190476186</v>
      </c>
      <c r="U2339" s="548">
        <v>12.600000000000001</v>
      </c>
      <c r="V2339" s="548">
        <v>7.3500000000000005</v>
      </c>
      <c r="W2339" s="123"/>
      <c r="X2339" s="25">
        <f t="shared" si="448"/>
        <v>9.1896825396825417</v>
      </c>
      <c r="Y2339" s="26">
        <f t="shared" si="449"/>
        <v>5.1053791887125232E-3</v>
      </c>
      <c r="Z2339" s="664"/>
      <c r="AA2339" s="672"/>
      <c r="AB2339" s="672"/>
    </row>
    <row r="2340" spans="1:28" s="7" customFormat="1" ht="13.15" customHeight="1" x14ac:dyDescent="0.2">
      <c r="A2340" s="265"/>
      <c r="B2340" s="405"/>
      <c r="C2340" s="448"/>
      <c r="D2340" s="266"/>
      <c r="E2340" s="266"/>
      <c r="F2340" s="192"/>
      <c r="G2340" s="169"/>
      <c r="H2340" s="244">
        <v>387</v>
      </c>
      <c r="I2340" s="128" t="s">
        <v>3908</v>
      </c>
      <c r="J2340" s="121">
        <v>1250</v>
      </c>
      <c r="K2340" s="548">
        <v>0</v>
      </c>
      <c r="L2340" s="548">
        <v>0.95238095238095233</v>
      </c>
      <c r="M2340" s="548">
        <v>0</v>
      </c>
      <c r="N2340" s="123"/>
      <c r="O2340" s="124">
        <f t="shared" si="446"/>
        <v>0.31746031746031744</v>
      </c>
      <c r="P2340" s="125">
        <f t="shared" si="447"/>
        <v>1.7636684303350971E-4</v>
      </c>
      <c r="Q2340" s="143"/>
      <c r="R2340" s="128" t="s">
        <v>3915</v>
      </c>
      <c r="S2340" s="121">
        <v>1250</v>
      </c>
      <c r="T2340" s="548">
        <v>7.6190476190476186</v>
      </c>
      <c r="U2340" s="548">
        <v>12.600000000000001</v>
      </c>
      <c r="V2340" s="548">
        <v>11.55</v>
      </c>
      <c r="W2340" s="123"/>
      <c r="X2340" s="25">
        <f t="shared" si="448"/>
        <v>10.58968253968254</v>
      </c>
      <c r="Y2340" s="26">
        <f t="shared" si="449"/>
        <v>5.8831569664902997E-3</v>
      </c>
      <c r="Z2340" s="664"/>
      <c r="AA2340" s="672"/>
      <c r="AB2340" s="672"/>
    </row>
    <row r="2341" spans="1:28" s="7" customFormat="1" ht="13.15" customHeight="1" x14ac:dyDescent="0.2">
      <c r="A2341" s="265"/>
      <c r="B2341" s="405"/>
      <c r="C2341" s="448"/>
      <c r="D2341" s="266"/>
      <c r="E2341" s="266"/>
      <c r="F2341" s="192"/>
      <c r="G2341" s="169"/>
      <c r="H2341" s="244">
        <v>387</v>
      </c>
      <c r="I2341" s="128" t="s">
        <v>3909</v>
      </c>
      <c r="J2341" s="121">
        <v>1250</v>
      </c>
      <c r="K2341" s="548">
        <v>163.80000000000001</v>
      </c>
      <c r="L2341" s="548">
        <v>114.28571428571428</v>
      </c>
      <c r="M2341" s="548">
        <v>134.4</v>
      </c>
      <c r="N2341" s="123"/>
      <c r="O2341" s="124">
        <f t="shared" si="446"/>
        <v>137.49523809523808</v>
      </c>
      <c r="P2341" s="125">
        <f t="shared" si="447"/>
        <v>7.6386243386243391E-2</v>
      </c>
      <c r="Q2341" s="143"/>
      <c r="R2341" s="128" t="s">
        <v>3916</v>
      </c>
      <c r="S2341" s="121">
        <v>1250</v>
      </c>
      <c r="T2341" s="548">
        <v>0</v>
      </c>
      <c r="U2341" s="548">
        <v>0</v>
      </c>
      <c r="V2341" s="548">
        <v>0</v>
      </c>
      <c r="W2341" s="123"/>
      <c r="X2341" s="25">
        <f t="shared" si="448"/>
        <v>0</v>
      </c>
      <c r="Y2341" s="26">
        <f t="shared" si="449"/>
        <v>0</v>
      </c>
      <c r="Z2341" s="664"/>
      <c r="AA2341" s="672"/>
      <c r="AB2341" s="672"/>
    </row>
    <row r="2342" spans="1:28" s="7" customFormat="1" ht="13.15" customHeight="1" x14ac:dyDescent="0.2">
      <c r="A2342" s="265"/>
      <c r="B2342" s="405"/>
      <c r="C2342" s="448"/>
      <c r="D2342" s="266"/>
      <c r="E2342" s="266"/>
      <c r="F2342" s="192"/>
      <c r="G2342" s="169"/>
      <c r="H2342" s="244">
        <v>387</v>
      </c>
      <c r="I2342" s="128" t="s">
        <v>3910</v>
      </c>
      <c r="J2342" s="121">
        <v>1250</v>
      </c>
      <c r="K2342" s="548">
        <v>8.4</v>
      </c>
      <c r="L2342" s="548">
        <v>4.7619047619047619</v>
      </c>
      <c r="M2342" s="548">
        <v>4.2</v>
      </c>
      <c r="N2342" s="123"/>
      <c r="O2342" s="124">
        <f t="shared" si="446"/>
        <v>5.7873015873015872</v>
      </c>
      <c r="P2342" s="125">
        <f t="shared" si="447"/>
        <v>3.215167548500882E-3</v>
      </c>
      <c r="Q2342" s="143"/>
      <c r="R2342" s="126"/>
      <c r="S2342" s="121"/>
      <c r="T2342" s="548"/>
      <c r="U2342" s="548"/>
      <c r="V2342" s="548"/>
      <c r="W2342" s="123"/>
      <c r="X2342" s="124"/>
      <c r="Y2342" s="125"/>
      <c r="Z2342" s="664"/>
      <c r="AA2342" s="672"/>
      <c r="AB2342" s="672"/>
    </row>
    <row r="2343" spans="1:28" s="7" customFormat="1" ht="13.15" customHeight="1" x14ac:dyDescent="0.2">
      <c r="A2343" s="265"/>
      <c r="B2343" s="405"/>
      <c r="C2343" s="448"/>
      <c r="D2343" s="266"/>
      <c r="E2343" s="266"/>
      <c r="F2343" s="192"/>
      <c r="G2343" s="169"/>
      <c r="H2343" s="244">
        <v>387</v>
      </c>
      <c r="I2343" s="128" t="s">
        <v>3906</v>
      </c>
      <c r="J2343" s="121">
        <v>1250</v>
      </c>
      <c r="K2343" s="548">
        <v>131.25</v>
      </c>
      <c r="L2343" s="548">
        <v>99.047619047619037</v>
      </c>
      <c r="M2343" s="548">
        <v>128.1</v>
      </c>
      <c r="N2343" s="123"/>
      <c r="O2343" s="124">
        <f t="shared" si="446"/>
        <v>119.46587301587302</v>
      </c>
      <c r="P2343" s="125">
        <f t="shared" si="447"/>
        <v>6.6369929453262796E-2</v>
      </c>
      <c r="Q2343" s="143"/>
      <c r="R2343" s="126"/>
      <c r="S2343" s="121"/>
      <c r="T2343" s="548"/>
      <c r="U2343" s="548"/>
      <c r="V2343" s="548"/>
      <c r="W2343" s="123"/>
      <c r="X2343" s="124"/>
      <c r="Y2343" s="125"/>
      <c r="Z2343" s="664"/>
      <c r="AA2343" s="672"/>
      <c r="AB2343" s="672"/>
    </row>
    <row r="2344" spans="1:28" s="7" customFormat="1" ht="13.15" customHeight="1" x14ac:dyDescent="0.2">
      <c r="A2344" s="265"/>
      <c r="B2344" s="405"/>
      <c r="C2344" s="448"/>
      <c r="D2344" s="266"/>
      <c r="E2344" s="266"/>
      <c r="F2344" s="192"/>
      <c r="G2344" s="169"/>
      <c r="H2344" s="244">
        <v>387</v>
      </c>
      <c r="I2344" s="128" t="s">
        <v>3911</v>
      </c>
      <c r="J2344" s="121">
        <v>1250</v>
      </c>
      <c r="K2344" s="548">
        <v>37.800000000000004</v>
      </c>
      <c r="L2344" s="548">
        <v>42.857142857142854</v>
      </c>
      <c r="M2344" s="548">
        <v>40.950000000000003</v>
      </c>
      <c r="N2344" s="123"/>
      <c r="O2344" s="124">
        <f t="shared" si="446"/>
        <v>40.535714285714285</v>
      </c>
      <c r="P2344" s="125">
        <f t="shared" si="447"/>
        <v>2.251984126984127E-2</v>
      </c>
      <c r="Q2344" s="143"/>
      <c r="R2344" s="126"/>
      <c r="S2344" s="121"/>
      <c r="T2344" s="548"/>
      <c r="U2344" s="548"/>
      <c r="V2344" s="548"/>
      <c r="W2344" s="123"/>
      <c r="X2344" s="124"/>
      <c r="Y2344" s="125"/>
      <c r="Z2344" s="664"/>
      <c r="AA2344" s="672"/>
      <c r="AB2344" s="672"/>
    </row>
    <row r="2345" spans="1:28" s="7" customFormat="1" ht="13.9" customHeight="1" thickBot="1" x14ac:dyDescent="0.25">
      <c r="A2345" s="267"/>
      <c r="B2345" s="406"/>
      <c r="C2345" s="449"/>
      <c r="D2345" s="268"/>
      <c r="E2345" s="269"/>
      <c r="F2345" s="189"/>
      <c r="G2345" s="102"/>
      <c r="H2345" s="242">
        <v>387</v>
      </c>
      <c r="I2345" s="76" t="s">
        <v>3912</v>
      </c>
      <c r="J2345" s="70">
        <v>1250</v>
      </c>
      <c r="K2345" s="559">
        <v>4.2</v>
      </c>
      <c r="L2345" s="559">
        <v>4.7619047619047619</v>
      </c>
      <c r="M2345" s="559">
        <v>8.4</v>
      </c>
      <c r="N2345" s="72"/>
      <c r="O2345" s="73">
        <f t="shared" si="446"/>
        <v>5.7873015873015872</v>
      </c>
      <c r="P2345" s="74">
        <f t="shared" si="447"/>
        <v>3.215167548500882E-3</v>
      </c>
      <c r="Q2345" s="80"/>
      <c r="R2345" s="75"/>
      <c r="S2345" s="70"/>
      <c r="T2345" s="559"/>
      <c r="U2345" s="559"/>
      <c r="V2345" s="559"/>
      <c r="W2345" s="72"/>
      <c r="X2345" s="73"/>
      <c r="Y2345" s="74"/>
      <c r="Z2345" s="655"/>
      <c r="AA2345" s="672"/>
      <c r="AB2345" s="672"/>
    </row>
    <row r="2346" spans="1:28" s="7" customFormat="1" ht="13.9" customHeight="1" x14ac:dyDescent="0.2">
      <c r="A2346" s="260">
        <v>43054</v>
      </c>
      <c r="B2346" s="403">
        <v>0.79166666666666663</v>
      </c>
      <c r="C2346" s="454">
        <v>-4</v>
      </c>
      <c r="D2346" s="263">
        <f>(MAX(K2346:M2346))/J2346/1.44</f>
        <v>0.4921875</v>
      </c>
      <c r="E2346" s="264">
        <f>(MAX(T2346:V2346))/S2346/1.44</f>
        <v>0.27890625000000002</v>
      </c>
      <c r="F2346" s="181" t="s">
        <v>1909</v>
      </c>
      <c r="G2346" s="69" t="s">
        <v>3136</v>
      </c>
      <c r="H2346" s="240">
        <v>390</v>
      </c>
      <c r="I2346" s="35" t="s">
        <v>685</v>
      </c>
      <c r="J2346" s="34">
        <v>400</v>
      </c>
      <c r="K2346" s="367">
        <v>283.5</v>
      </c>
      <c r="L2346" s="367">
        <v>235.23809523809524</v>
      </c>
      <c r="M2346" s="367">
        <v>265.65000000000003</v>
      </c>
      <c r="N2346" s="36" t="s">
        <v>3979</v>
      </c>
      <c r="O2346" s="37">
        <f t="shared" si="398"/>
        <v>261.46269841269844</v>
      </c>
      <c r="P2346" s="38">
        <f t="shared" si="399"/>
        <v>0.45392829585537925</v>
      </c>
      <c r="Q2346" s="39" t="s">
        <v>983</v>
      </c>
      <c r="R2346" s="40" t="s">
        <v>686</v>
      </c>
      <c r="S2346" s="34">
        <v>400</v>
      </c>
      <c r="T2346" s="367">
        <v>127.61904761904762</v>
      </c>
      <c r="U2346" s="367">
        <v>160.65</v>
      </c>
      <c r="V2346" s="367">
        <v>147</v>
      </c>
      <c r="W2346" s="36" t="s">
        <v>4139</v>
      </c>
      <c r="X2346" s="37">
        <f t="shared" si="427"/>
        <v>145.08968253968254</v>
      </c>
      <c r="Y2346" s="38">
        <f t="shared" si="428"/>
        <v>0.25189180996472665</v>
      </c>
      <c r="Z2346" s="653" t="s">
        <v>983</v>
      </c>
      <c r="AA2346" s="671">
        <f>P2346+Y2346</f>
        <v>0.7058201058201059</v>
      </c>
      <c r="AB2346" s="671">
        <f t="shared" si="440"/>
        <v>156.50370370370362</v>
      </c>
    </row>
    <row r="2347" spans="1:28" ht="13.15" customHeight="1" x14ac:dyDescent="0.2">
      <c r="A2347" s="265"/>
      <c r="B2347" s="405"/>
      <c r="C2347" s="448"/>
      <c r="D2347" s="266"/>
      <c r="E2347" s="266"/>
      <c r="F2347" s="182"/>
      <c r="G2347" s="24"/>
      <c r="H2347" s="241">
        <v>390</v>
      </c>
      <c r="I2347" s="22" t="s">
        <v>421</v>
      </c>
      <c r="J2347" s="24">
        <v>400</v>
      </c>
      <c r="K2347" s="371">
        <v>50.400000000000006</v>
      </c>
      <c r="L2347" s="371">
        <v>39.047619047619044</v>
      </c>
      <c r="M2347" s="371">
        <v>47.25</v>
      </c>
      <c r="N2347" s="21"/>
      <c r="O2347" s="25">
        <f t="shared" si="398"/>
        <v>45.565873015873017</v>
      </c>
      <c r="P2347" s="26">
        <f t="shared" si="399"/>
        <v>7.91074184303351E-2</v>
      </c>
      <c r="Q2347" s="26"/>
      <c r="R2347" s="28" t="s">
        <v>436</v>
      </c>
      <c r="S2347" s="24">
        <v>400</v>
      </c>
      <c r="T2347" s="371">
        <v>17.142857142857142</v>
      </c>
      <c r="U2347" s="371">
        <v>11.55</v>
      </c>
      <c r="V2347" s="371">
        <v>24.150000000000002</v>
      </c>
      <c r="W2347" s="21"/>
      <c r="X2347" s="25">
        <f t="shared" si="427"/>
        <v>17.614285714285714</v>
      </c>
      <c r="Y2347" s="26">
        <f t="shared" si="428"/>
        <v>3.0580357142857142E-2</v>
      </c>
      <c r="Z2347" s="428"/>
      <c r="AA2347" s="673"/>
      <c r="AB2347" s="672"/>
    </row>
    <row r="2348" spans="1:28" ht="13.15" customHeight="1" x14ac:dyDescent="0.2">
      <c r="A2348" s="265"/>
      <c r="B2348" s="405"/>
      <c r="C2348" s="448"/>
      <c r="D2348" s="266"/>
      <c r="E2348" s="266"/>
      <c r="F2348" s="182"/>
      <c r="G2348" s="24"/>
      <c r="H2348" s="241">
        <v>390</v>
      </c>
      <c r="I2348" s="22" t="s">
        <v>4273</v>
      </c>
      <c r="J2348" s="24">
        <v>400</v>
      </c>
      <c r="K2348" s="371">
        <v>8.4</v>
      </c>
      <c r="L2348" s="371">
        <v>10.476190476190476</v>
      </c>
      <c r="M2348" s="371">
        <v>0</v>
      </c>
      <c r="N2348" s="21"/>
      <c r="O2348" s="25">
        <f t="shared" si="398"/>
        <v>6.2920634920634919</v>
      </c>
      <c r="P2348" s="26">
        <f t="shared" si="399"/>
        <v>1.0923721340388007E-2</v>
      </c>
      <c r="Q2348" s="26"/>
      <c r="R2348" s="28" t="s">
        <v>442</v>
      </c>
      <c r="S2348" s="24">
        <v>400</v>
      </c>
      <c r="T2348" s="371">
        <v>0</v>
      </c>
      <c r="U2348" s="371">
        <v>0</v>
      </c>
      <c r="V2348" s="371">
        <v>1.05</v>
      </c>
      <c r="W2348" s="21"/>
      <c r="X2348" s="25">
        <f t="shared" si="427"/>
        <v>0.35000000000000003</v>
      </c>
      <c r="Y2348" s="26">
        <f t="shared" si="428"/>
        <v>6.0763888888888901E-4</v>
      </c>
      <c r="Z2348" s="428"/>
      <c r="AA2348" s="673"/>
      <c r="AB2348" s="672"/>
    </row>
    <row r="2349" spans="1:28" ht="13.15" customHeight="1" x14ac:dyDescent="0.2">
      <c r="A2349" s="265"/>
      <c r="B2349" s="405"/>
      <c r="C2349" s="448"/>
      <c r="D2349" s="266"/>
      <c r="E2349" s="266"/>
      <c r="F2349" s="182"/>
      <c r="G2349" s="24"/>
      <c r="H2349" s="241">
        <v>390</v>
      </c>
      <c r="I2349" s="23" t="s">
        <v>2105</v>
      </c>
      <c r="J2349" s="24">
        <v>400</v>
      </c>
      <c r="K2349" s="371">
        <v>73.5</v>
      </c>
      <c r="L2349" s="371">
        <v>84.761904761904759</v>
      </c>
      <c r="M2349" s="371">
        <v>98.7</v>
      </c>
      <c r="N2349" s="21"/>
      <c r="O2349" s="25">
        <f t="shared" si="398"/>
        <v>85.653968253968245</v>
      </c>
      <c r="P2349" s="26">
        <f t="shared" si="399"/>
        <v>0.14870480599647265</v>
      </c>
      <c r="Q2349" s="26"/>
      <c r="R2349" s="28" t="s">
        <v>4275</v>
      </c>
      <c r="S2349" s="24">
        <v>400</v>
      </c>
      <c r="T2349" s="371">
        <v>51.428571428571423</v>
      </c>
      <c r="U2349" s="371">
        <v>64.05</v>
      </c>
      <c r="V2349" s="371">
        <v>49.35</v>
      </c>
      <c r="W2349" s="21"/>
      <c r="X2349" s="25">
        <f t="shared" si="427"/>
        <v>54.942857142857143</v>
      </c>
      <c r="Y2349" s="26">
        <f t="shared" si="428"/>
        <v>9.5386904761904756E-2</v>
      </c>
      <c r="Z2349" s="428"/>
      <c r="AA2349" s="673"/>
      <c r="AB2349" s="672"/>
    </row>
    <row r="2350" spans="1:28" ht="13.15" customHeight="1" x14ac:dyDescent="0.2">
      <c r="A2350" s="265"/>
      <c r="B2350" s="405"/>
      <c r="C2350" s="448"/>
      <c r="D2350" s="266"/>
      <c r="E2350" s="266"/>
      <c r="F2350" s="182"/>
      <c r="G2350" s="24"/>
      <c r="H2350" s="241">
        <v>390</v>
      </c>
      <c r="I2350" s="22" t="s">
        <v>4274</v>
      </c>
      <c r="J2350" s="24">
        <v>400</v>
      </c>
      <c r="K2350" s="371">
        <v>11.55</v>
      </c>
      <c r="L2350" s="371">
        <v>0.95238095238095233</v>
      </c>
      <c r="M2350" s="371">
        <v>13.65</v>
      </c>
      <c r="N2350" s="21"/>
      <c r="O2350" s="25">
        <f t="shared" si="398"/>
        <v>8.7174603174603167</v>
      </c>
      <c r="P2350" s="26">
        <f t="shared" ref="P2350:P2356" si="450">O2350/J2350/1.44</f>
        <v>1.5134479717813051E-2</v>
      </c>
      <c r="Q2350" s="26"/>
      <c r="R2350" s="28" t="s">
        <v>4276</v>
      </c>
      <c r="S2350" s="24">
        <v>400</v>
      </c>
      <c r="T2350" s="371">
        <v>0</v>
      </c>
      <c r="U2350" s="371">
        <v>0</v>
      </c>
      <c r="V2350" s="371">
        <v>0</v>
      </c>
      <c r="W2350" s="21"/>
      <c r="X2350" s="25">
        <f t="shared" si="427"/>
        <v>0</v>
      </c>
      <c r="Y2350" s="26">
        <f t="shared" si="428"/>
        <v>0</v>
      </c>
      <c r="Z2350" s="428"/>
      <c r="AA2350" s="673"/>
      <c r="AB2350" s="672"/>
    </row>
    <row r="2351" spans="1:28" ht="13.15" customHeight="1" x14ac:dyDescent="0.2">
      <c r="A2351" s="265"/>
      <c r="B2351" s="405"/>
      <c r="C2351" s="448"/>
      <c r="D2351" s="266"/>
      <c r="E2351" s="266"/>
      <c r="F2351" s="182"/>
      <c r="G2351" s="24"/>
      <c r="H2351" s="241">
        <v>390</v>
      </c>
      <c r="I2351" s="22" t="s">
        <v>1291</v>
      </c>
      <c r="J2351" s="24">
        <v>400</v>
      </c>
      <c r="K2351" s="371">
        <v>3.1500000000000004</v>
      </c>
      <c r="L2351" s="371">
        <v>2.8571428571428572</v>
      </c>
      <c r="M2351" s="371">
        <v>4.2</v>
      </c>
      <c r="N2351" s="21"/>
      <c r="O2351" s="25">
        <f t="shared" si="398"/>
        <v>3.4023809523809532</v>
      </c>
      <c r="P2351" s="26">
        <f t="shared" si="450"/>
        <v>5.9069113756613778E-3</v>
      </c>
      <c r="Q2351" s="26"/>
      <c r="R2351" s="28" t="s">
        <v>1208</v>
      </c>
      <c r="S2351" s="24">
        <v>400</v>
      </c>
      <c r="T2351" s="371">
        <v>0</v>
      </c>
      <c r="U2351" s="371">
        <v>0</v>
      </c>
      <c r="V2351" s="371">
        <v>0</v>
      </c>
      <c r="W2351" s="21"/>
      <c r="X2351" s="25">
        <f t="shared" si="427"/>
        <v>0</v>
      </c>
      <c r="Y2351" s="26">
        <f t="shared" si="428"/>
        <v>0</v>
      </c>
      <c r="Z2351" s="428"/>
      <c r="AA2351" s="673"/>
      <c r="AB2351" s="672"/>
    </row>
    <row r="2352" spans="1:28" ht="13.15" customHeight="1" x14ac:dyDescent="0.2">
      <c r="A2352" s="265"/>
      <c r="B2352" s="405"/>
      <c r="C2352" s="448"/>
      <c r="D2352" s="266"/>
      <c r="E2352" s="266"/>
      <c r="F2352" s="182"/>
      <c r="G2352" s="24"/>
      <c r="H2352" s="241">
        <v>390</v>
      </c>
      <c r="I2352" s="22" t="s">
        <v>2106</v>
      </c>
      <c r="J2352" s="24">
        <v>400</v>
      </c>
      <c r="K2352" s="371">
        <v>24.150000000000002</v>
      </c>
      <c r="L2352" s="371">
        <v>32.38095238095238</v>
      </c>
      <c r="M2352" s="371">
        <v>22.05</v>
      </c>
      <c r="N2352" s="21"/>
      <c r="O2352" s="25">
        <f t="shared" si="398"/>
        <v>26.193650793650793</v>
      </c>
      <c r="P2352" s="26">
        <f t="shared" si="450"/>
        <v>4.5475088183421511E-2</v>
      </c>
      <c r="Q2352" s="26"/>
      <c r="R2352" s="28" t="s">
        <v>1285</v>
      </c>
      <c r="S2352" s="24">
        <v>400</v>
      </c>
      <c r="T2352" s="371">
        <v>16.19047619047619</v>
      </c>
      <c r="U2352" s="371">
        <v>16.8</v>
      </c>
      <c r="V2352" s="371">
        <v>13.65</v>
      </c>
      <c r="W2352" s="21"/>
      <c r="X2352" s="25">
        <f t="shared" si="427"/>
        <v>15.546825396825396</v>
      </c>
      <c r="Y2352" s="26">
        <f t="shared" si="428"/>
        <v>2.699101631393298E-2</v>
      </c>
      <c r="Z2352" s="428"/>
      <c r="AA2352" s="673"/>
      <c r="AB2352" s="672"/>
    </row>
    <row r="2353" spans="1:28" ht="13.15" customHeight="1" x14ac:dyDescent="0.2">
      <c r="A2353" s="265"/>
      <c r="B2353" s="405"/>
      <c r="C2353" s="448"/>
      <c r="D2353" s="266"/>
      <c r="E2353" s="266"/>
      <c r="F2353" s="182"/>
      <c r="G2353" s="24"/>
      <c r="H2353" s="241">
        <v>390</v>
      </c>
      <c r="I2353" s="22" t="s">
        <v>1894</v>
      </c>
      <c r="J2353" s="24">
        <v>400</v>
      </c>
      <c r="K2353" s="371">
        <v>85.05</v>
      </c>
      <c r="L2353" s="371">
        <v>42.857142857142854</v>
      </c>
      <c r="M2353" s="371">
        <v>47.25</v>
      </c>
      <c r="N2353" s="21"/>
      <c r="O2353" s="25">
        <f t="shared" si="398"/>
        <v>58.385714285714279</v>
      </c>
      <c r="P2353" s="26">
        <f t="shared" si="450"/>
        <v>0.10136408730158729</v>
      </c>
      <c r="Q2353" s="26"/>
      <c r="R2353" s="28" t="s">
        <v>673</v>
      </c>
      <c r="S2353" s="24">
        <v>400</v>
      </c>
      <c r="T2353" s="371">
        <v>41.904761904761905</v>
      </c>
      <c r="U2353" s="371">
        <v>68.25</v>
      </c>
      <c r="V2353" s="371">
        <v>58.800000000000004</v>
      </c>
      <c r="W2353" s="21"/>
      <c r="X2353" s="25">
        <f t="shared" si="427"/>
        <v>56.31825396825397</v>
      </c>
      <c r="Y2353" s="26">
        <f t="shared" si="428"/>
        <v>9.7774746472663154E-2</v>
      </c>
      <c r="Z2353" s="428"/>
      <c r="AA2353" s="673"/>
      <c r="AB2353" s="672"/>
    </row>
    <row r="2354" spans="1:28" ht="13.15" customHeight="1" x14ac:dyDescent="0.2">
      <c r="A2354" s="265"/>
      <c r="B2354" s="405"/>
      <c r="C2354" s="448"/>
      <c r="D2354" s="266"/>
      <c r="E2354" s="266"/>
      <c r="F2354" s="182"/>
      <c r="G2354" s="24"/>
      <c r="H2354" s="241">
        <v>390</v>
      </c>
      <c r="I2354" s="22" t="s">
        <v>1039</v>
      </c>
      <c r="J2354" s="24">
        <v>400</v>
      </c>
      <c r="K2354" s="371">
        <v>6.3000000000000007</v>
      </c>
      <c r="L2354" s="371">
        <v>11.428571428571429</v>
      </c>
      <c r="M2354" s="371">
        <v>3.1500000000000004</v>
      </c>
      <c r="N2354" s="21"/>
      <c r="O2354" s="25">
        <f>(K2354+L2354+M2354)/3</f>
        <v>6.9595238095238088</v>
      </c>
      <c r="P2354" s="26">
        <f t="shared" si="450"/>
        <v>1.2082506613756613E-2</v>
      </c>
      <c r="Q2354" s="26"/>
      <c r="R2354" s="28"/>
      <c r="S2354" s="24"/>
      <c r="T2354" s="371"/>
      <c r="U2354" s="371"/>
      <c r="V2354" s="371"/>
      <c r="W2354" s="21"/>
      <c r="X2354" s="25"/>
      <c r="Y2354" s="26"/>
      <c r="Z2354" s="428"/>
      <c r="AA2354" s="673"/>
      <c r="AB2354" s="672"/>
    </row>
    <row r="2355" spans="1:28" ht="13.15" customHeight="1" x14ac:dyDescent="0.2">
      <c r="A2355" s="265"/>
      <c r="B2355" s="405"/>
      <c r="C2355" s="448"/>
      <c r="D2355" s="266"/>
      <c r="E2355" s="266"/>
      <c r="F2355" s="182"/>
      <c r="G2355" s="24"/>
      <c r="H2355" s="241">
        <v>390</v>
      </c>
      <c r="I2355" s="22" t="s">
        <v>1261</v>
      </c>
      <c r="J2355" s="24">
        <v>400</v>
      </c>
      <c r="K2355" s="371">
        <v>4.2</v>
      </c>
      <c r="L2355" s="371">
        <v>0</v>
      </c>
      <c r="M2355" s="371">
        <v>8.4</v>
      </c>
      <c r="N2355" s="21"/>
      <c r="O2355" s="25">
        <f>(K2355+L2355+M2355)/3</f>
        <v>4.2</v>
      </c>
      <c r="P2355" s="26">
        <f t="shared" si="450"/>
        <v>7.2916666666666676E-3</v>
      </c>
      <c r="Q2355" s="26"/>
      <c r="R2355" s="28"/>
      <c r="S2355" s="24"/>
      <c r="T2355" s="371"/>
      <c r="U2355" s="371"/>
      <c r="V2355" s="371"/>
      <c r="W2355" s="21"/>
      <c r="X2355" s="25"/>
      <c r="Y2355" s="26"/>
      <c r="Z2355" s="428"/>
      <c r="AA2355" s="673"/>
      <c r="AB2355" s="672"/>
    </row>
    <row r="2356" spans="1:28" ht="13.9" customHeight="1" thickBot="1" x14ac:dyDescent="0.25">
      <c r="A2356" s="267"/>
      <c r="B2356" s="406"/>
      <c r="C2356" s="449"/>
      <c r="D2356" s="268"/>
      <c r="E2356" s="269"/>
      <c r="F2356" s="184"/>
      <c r="G2356" s="70"/>
      <c r="H2356" s="242">
        <v>390</v>
      </c>
      <c r="I2356" s="76" t="s">
        <v>672</v>
      </c>
      <c r="J2356" s="70">
        <v>400</v>
      </c>
      <c r="K2356" s="559">
        <v>16.8</v>
      </c>
      <c r="L2356" s="559">
        <v>10.476190476190476</v>
      </c>
      <c r="M2356" s="559">
        <v>21</v>
      </c>
      <c r="N2356" s="72"/>
      <c r="O2356" s="73">
        <f>(K2356+L2356+M2356)/3</f>
        <v>16.092063492063492</v>
      </c>
      <c r="P2356" s="74">
        <f t="shared" si="450"/>
        <v>2.7937610229276894E-2</v>
      </c>
      <c r="Q2356" s="74"/>
      <c r="R2356" s="75"/>
      <c r="S2356" s="70"/>
      <c r="T2356" s="559"/>
      <c r="U2356" s="559"/>
      <c r="V2356" s="559"/>
      <c r="W2356" s="72"/>
      <c r="X2356" s="73"/>
      <c r="Y2356" s="74"/>
      <c r="Z2356" s="646"/>
      <c r="AA2356" s="676"/>
      <c r="AB2356" s="674"/>
    </row>
    <row r="2357" spans="1:28" ht="13.9" customHeight="1" x14ac:dyDescent="0.2">
      <c r="A2357" s="260">
        <v>43051</v>
      </c>
      <c r="B2357" s="403">
        <v>0.46180555555555558</v>
      </c>
      <c r="C2357" s="454">
        <v>-3</v>
      </c>
      <c r="D2357" s="263">
        <f>(MAX(K2357:M2357))/J2357/1.44</f>
        <v>4.5572916666666671E-2</v>
      </c>
      <c r="E2357" s="264"/>
      <c r="F2357" s="181" t="s">
        <v>569</v>
      </c>
      <c r="G2357" s="69" t="s">
        <v>3136</v>
      </c>
      <c r="H2357" s="240">
        <v>391</v>
      </c>
      <c r="I2357" s="35" t="s">
        <v>685</v>
      </c>
      <c r="J2357" s="34">
        <v>160</v>
      </c>
      <c r="K2357" s="367">
        <v>10.5</v>
      </c>
      <c r="L2357" s="367">
        <v>3.8095238095238093</v>
      </c>
      <c r="M2357" s="367">
        <v>2.1</v>
      </c>
      <c r="N2357" s="36" t="s">
        <v>4417</v>
      </c>
      <c r="O2357" s="37">
        <f t="shared" si="398"/>
        <v>5.4698412698412708</v>
      </c>
      <c r="P2357" s="38">
        <f t="shared" si="399"/>
        <v>2.3740630511463853E-2</v>
      </c>
      <c r="Q2357" s="77"/>
      <c r="R2357" s="40"/>
      <c r="S2357" s="81"/>
      <c r="T2357" s="367"/>
      <c r="U2357" s="367"/>
      <c r="V2357" s="367"/>
      <c r="W2357" s="36"/>
      <c r="X2357" s="37"/>
      <c r="Y2357" s="38"/>
      <c r="Z2357" s="645"/>
      <c r="AA2357" s="672">
        <f>P2357+Y2357</f>
        <v>2.3740630511463853E-2</v>
      </c>
      <c r="AB2357" s="672">
        <f t="shared" si="440"/>
        <v>103.87399691358024</v>
      </c>
    </row>
    <row r="2358" spans="1:28" ht="13.15" customHeight="1" x14ac:dyDescent="0.2">
      <c r="A2358" s="265"/>
      <c r="B2358" s="405"/>
      <c r="C2358" s="448"/>
      <c r="D2358" s="266"/>
      <c r="E2358" s="266"/>
      <c r="F2358" s="181"/>
      <c r="G2358" s="69"/>
      <c r="H2358" s="240">
        <v>391</v>
      </c>
      <c r="I2358" s="35" t="s">
        <v>1577</v>
      </c>
      <c r="J2358" s="34">
        <v>160</v>
      </c>
      <c r="K2358" s="367">
        <v>0</v>
      </c>
      <c r="L2358" s="367">
        <v>0</v>
      </c>
      <c r="M2358" s="367">
        <v>0</v>
      </c>
      <c r="N2358" s="36"/>
      <c r="O2358" s="37">
        <f>(K2358+L2358+M2358)/3</f>
        <v>0</v>
      </c>
      <c r="P2358" s="38">
        <f>O2358/J2358/1.44</f>
        <v>0</v>
      </c>
      <c r="Q2358" s="77"/>
      <c r="R2358" s="40"/>
      <c r="S2358" s="81"/>
      <c r="T2358" s="367"/>
      <c r="U2358" s="367"/>
      <c r="V2358" s="367"/>
      <c r="W2358" s="36"/>
      <c r="X2358" s="37"/>
      <c r="Y2358" s="38"/>
      <c r="Z2358" s="645"/>
      <c r="AA2358" s="672"/>
      <c r="AB2358" s="672"/>
    </row>
    <row r="2359" spans="1:28" ht="13.9" customHeight="1" thickBot="1" x14ac:dyDescent="0.25">
      <c r="A2359" s="267"/>
      <c r="B2359" s="406"/>
      <c r="C2359" s="449"/>
      <c r="D2359" s="268"/>
      <c r="E2359" s="269"/>
      <c r="F2359" s="189"/>
      <c r="G2359" s="102"/>
      <c r="H2359" s="242">
        <v>391</v>
      </c>
      <c r="I2359" s="76" t="s">
        <v>1576</v>
      </c>
      <c r="J2359" s="70">
        <v>160</v>
      </c>
      <c r="K2359" s="559">
        <v>0</v>
      </c>
      <c r="L2359" s="559">
        <v>0</v>
      </c>
      <c r="M2359" s="559">
        <v>0</v>
      </c>
      <c r="N2359" s="72"/>
      <c r="O2359" s="73">
        <f>(K2359+L2359+M2359)/3</f>
        <v>0</v>
      </c>
      <c r="P2359" s="74">
        <f>O2359/J2359/1.44</f>
        <v>0</v>
      </c>
      <c r="Q2359" s="103"/>
      <c r="R2359" s="75"/>
      <c r="S2359" s="78"/>
      <c r="T2359" s="559"/>
      <c r="U2359" s="559"/>
      <c r="V2359" s="559"/>
      <c r="W2359" s="72"/>
      <c r="X2359" s="73"/>
      <c r="Y2359" s="74"/>
      <c r="Z2359" s="646"/>
      <c r="AA2359" s="672"/>
      <c r="AB2359" s="672"/>
    </row>
    <row r="2360" spans="1:28" ht="13.9" customHeight="1" x14ac:dyDescent="0.2">
      <c r="A2360" s="260">
        <v>43026</v>
      </c>
      <c r="B2360" s="403">
        <v>0.42986111111111108</v>
      </c>
      <c r="C2360" s="454">
        <v>3</v>
      </c>
      <c r="D2360" s="263">
        <f>(MAX(K2360:M2360))/J2360/1.44</f>
        <v>0.48416666666666669</v>
      </c>
      <c r="E2360" s="264"/>
      <c r="F2360" s="181" t="s">
        <v>1909</v>
      </c>
      <c r="G2360" s="69" t="s">
        <v>3136</v>
      </c>
      <c r="H2360" s="240">
        <v>392</v>
      </c>
      <c r="I2360" s="35" t="s">
        <v>685</v>
      </c>
      <c r="J2360" s="34">
        <v>250</v>
      </c>
      <c r="K2360" s="367">
        <v>173.25</v>
      </c>
      <c r="L2360" s="367">
        <v>160.95238095238093</v>
      </c>
      <c r="M2360" s="367">
        <v>174.3</v>
      </c>
      <c r="N2360" s="36" t="s">
        <v>3917</v>
      </c>
      <c r="O2360" s="37">
        <f>(K2360+L2360+M2360)/3</f>
        <v>169.50079365079367</v>
      </c>
      <c r="P2360" s="38">
        <f t="shared" si="399"/>
        <v>0.47083553791887134</v>
      </c>
      <c r="Q2360" s="39" t="s">
        <v>492</v>
      </c>
      <c r="R2360" s="40"/>
      <c r="S2360" s="81"/>
      <c r="T2360" s="367"/>
      <c r="U2360" s="367"/>
      <c r="V2360" s="367"/>
      <c r="W2360" s="36"/>
      <c r="X2360" s="37"/>
      <c r="Y2360" s="38"/>
      <c r="Z2360" s="645"/>
      <c r="AA2360" s="671">
        <f>P2360+Y2360</f>
        <v>0.47083553791887134</v>
      </c>
      <c r="AB2360" s="671">
        <f t="shared" si="440"/>
        <v>87.973591820987636</v>
      </c>
    </row>
    <row r="2361" spans="1:28" ht="13.9" customHeight="1" x14ac:dyDescent="0.2">
      <c r="A2361" s="265"/>
      <c r="B2361" s="405"/>
      <c r="C2361" s="448"/>
      <c r="D2361" s="266"/>
      <c r="E2361" s="266"/>
      <c r="F2361" s="182"/>
      <c r="G2361" s="24"/>
      <c r="H2361" s="241">
        <v>392</v>
      </c>
      <c r="I2361" s="22" t="s">
        <v>1693</v>
      </c>
      <c r="J2361" s="24">
        <v>250</v>
      </c>
      <c r="K2361" s="371">
        <v>8.4</v>
      </c>
      <c r="L2361" s="371">
        <v>11.428571428571429</v>
      </c>
      <c r="M2361" s="371">
        <v>3.1500000000000004</v>
      </c>
      <c r="N2361" s="21"/>
      <c r="O2361" s="25">
        <f t="shared" si="398"/>
        <v>7.659523809523809</v>
      </c>
      <c r="P2361" s="26">
        <f t="shared" si="399"/>
        <v>2.1276455026455025E-2</v>
      </c>
      <c r="Q2361" s="26"/>
      <c r="R2361" s="28"/>
      <c r="S2361" s="30"/>
      <c r="T2361" s="371"/>
      <c r="U2361" s="371"/>
      <c r="V2361" s="371"/>
      <c r="W2361" s="21"/>
      <c r="X2361" s="25"/>
      <c r="Y2361" s="26"/>
      <c r="Z2361" s="428"/>
      <c r="AA2361" s="673"/>
      <c r="AB2361" s="672"/>
    </row>
    <row r="2362" spans="1:28" ht="13.9" customHeight="1" x14ac:dyDescent="0.2">
      <c r="A2362" s="265"/>
      <c r="B2362" s="405"/>
      <c r="C2362" s="448"/>
      <c r="D2362" s="266"/>
      <c r="E2362" s="266"/>
      <c r="F2362" s="182"/>
      <c r="G2362" s="24"/>
      <c r="H2362" s="241">
        <v>392</v>
      </c>
      <c r="I2362" s="22" t="s">
        <v>1008</v>
      </c>
      <c r="J2362" s="24">
        <v>250</v>
      </c>
      <c r="K2362" s="371">
        <v>0</v>
      </c>
      <c r="L2362" s="371">
        <v>8.5714285714285712</v>
      </c>
      <c r="M2362" s="371">
        <v>0</v>
      </c>
      <c r="N2362" s="21"/>
      <c r="O2362" s="25">
        <f t="shared" si="398"/>
        <v>2.8571428571428572</v>
      </c>
      <c r="P2362" s="26">
        <f t="shared" si="399"/>
        <v>7.9365079365079361E-3</v>
      </c>
      <c r="Q2362" s="26"/>
      <c r="R2362" s="28"/>
      <c r="S2362" s="30"/>
      <c r="T2362" s="371"/>
      <c r="U2362" s="371"/>
      <c r="V2362" s="371"/>
      <c r="W2362" s="21"/>
      <c r="X2362" s="25"/>
      <c r="Y2362" s="26"/>
      <c r="Z2362" s="428"/>
      <c r="AA2362" s="673"/>
      <c r="AB2362" s="672"/>
    </row>
    <row r="2363" spans="1:28" ht="13.9" customHeight="1" x14ac:dyDescent="0.2">
      <c r="A2363" s="265"/>
      <c r="B2363" s="405"/>
      <c r="C2363" s="448"/>
      <c r="D2363" s="266"/>
      <c r="E2363" s="266"/>
      <c r="F2363" s="182"/>
      <c r="G2363" s="24"/>
      <c r="H2363" s="241">
        <v>392</v>
      </c>
      <c r="I2363" s="22" t="s">
        <v>1895</v>
      </c>
      <c r="J2363" s="24">
        <v>250</v>
      </c>
      <c r="K2363" s="371">
        <v>113.4</v>
      </c>
      <c r="L2363" s="371">
        <v>56.19047619047619</v>
      </c>
      <c r="M2363" s="371">
        <v>79.8</v>
      </c>
      <c r="N2363" s="21"/>
      <c r="O2363" s="25">
        <f t="shared" si="398"/>
        <v>83.130158730158726</v>
      </c>
      <c r="P2363" s="26">
        <f t="shared" si="399"/>
        <v>0.23091710758377423</v>
      </c>
      <c r="Q2363" s="26"/>
      <c r="R2363" s="28"/>
      <c r="S2363" s="30"/>
      <c r="T2363" s="371"/>
      <c r="U2363" s="371"/>
      <c r="V2363" s="371"/>
      <c r="W2363" s="21"/>
      <c r="X2363" s="25"/>
      <c r="Y2363" s="26"/>
      <c r="Z2363" s="428"/>
      <c r="AA2363" s="673"/>
      <c r="AB2363" s="672"/>
    </row>
    <row r="2364" spans="1:28" ht="13.9" customHeight="1" x14ac:dyDescent="0.2">
      <c r="A2364" s="265"/>
      <c r="B2364" s="405"/>
      <c r="C2364" s="448"/>
      <c r="D2364" s="266"/>
      <c r="E2364" s="266"/>
      <c r="F2364" s="182"/>
      <c r="G2364" s="24"/>
      <c r="H2364" s="241">
        <v>392</v>
      </c>
      <c r="I2364" s="22" t="s">
        <v>3665</v>
      </c>
      <c r="J2364" s="24">
        <v>250</v>
      </c>
      <c r="K2364" s="371">
        <v>6.3000000000000007</v>
      </c>
      <c r="L2364" s="371">
        <v>6.6666666666666661</v>
      </c>
      <c r="M2364" s="371">
        <v>8.4</v>
      </c>
      <c r="N2364" s="21"/>
      <c r="O2364" s="25">
        <f t="shared" si="398"/>
        <v>7.1222222222222227</v>
      </c>
      <c r="P2364" s="26">
        <f t="shared" si="399"/>
        <v>1.9783950617283951E-2</v>
      </c>
      <c r="Q2364" s="26"/>
      <c r="R2364" s="28"/>
      <c r="S2364" s="30"/>
      <c r="T2364" s="371"/>
      <c r="U2364" s="371"/>
      <c r="V2364" s="371"/>
      <c r="W2364" s="21"/>
      <c r="X2364" s="25"/>
      <c r="Y2364" s="26"/>
      <c r="Z2364" s="428"/>
      <c r="AA2364" s="673"/>
      <c r="AB2364" s="672"/>
    </row>
    <row r="2365" spans="1:28" ht="13.9" customHeight="1" x14ac:dyDescent="0.2">
      <c r="A2365" s="265"/>
      <c r="B2365" s="405"/>
      <c r="C2365" s="448"/>
      <c r="D2365" s="266"/>
      <c r="E2365" s="266"/>
      <c r="F2365" s="182"/>
      <c r="G2365" s="24"/>
      <c r="H2365" s="241">
        <v>392</v>
      </c>
      <c r="I2365" s="22" t="s">
        <v>1896</v>
      </c>
      <c r="J2365" s="24">
        <v>250</v>
      </c>
      <c r="K2365" s="371">
        <v>10.5</v>
      </c>
      <c r="L2365" s="371">
        <v>20.952380952380953</v>
      </c>
      <c r="M2365" s="371">
        <v>8.4</v>
      </c>
      <c r="N2365" s="21"/>
      <c r="O2365" s="25">
        <f t="shared" si="398"/>
        <v>13.284126984126985</v>
      </c>
      <c r="P2365" s="26">
        <f t="shared" si="399"/>
        <v>3.6900352733686068E-2</v>
      </c>
      <c r="Q2365" s="26"/>
      <c r="R2365" s="28"/>
      <c r="S2365" s="30"/>
      <c r="T2365" s="371"/>
      <c r="U2365" s="371"/>
      <c r="V2365" s="371"/>
      <c r="W2365" s="21"/>
      <c r="X2365" s="25"/>
      <c r="Y2365" s="26"/>
      <c r="Z2365" s="428"/>
      <c r="AA2365" s="673"/>
      <c r="AB2365" s="672"/>
    </row>
    <row r="2366" spans="1:28" ht="13.9" customHeight="1" x14ac:dyDescent="0.2">
      <c r="A2366" s="265"/>
      <c r="B2366" s="405"/>
      <c r="C2366" s="448"/>
      <c r="D2366" s="266"/>
      <c r="E2366" s="266"/>
      <c r="F2366" s="182"/>
      <c r="G2366" s="24"/>
      <c r="H2366" s="241">
        <v>392</v>
      </c>
      <c r="I2366" s="23" t="s">
        <v>3621</v>
      </c>
      <c r="J2366" s="24">
        <v>250</v>
      </c>
      <c r="K2366" s="371">
        <v>2.1</v>
      </c>
      <c r="L2366" s="371">
        <v>8.5714285714285712</v>
      </c>
      <c r="M2366" s="371">
        <v>4.2</v>
      </c>
      <c r="N2366" s="21"/>
      <c r="O2366" s="25">
        <f t="shared" si="398"/>
        <v>4.9571428571428564</v>
      </c>
      <c r="P2366" s="26">
        <f t="shared" si="399"/>
        <v>1.3769841269841267E-2</v>
      </c>
      <c r="Q2366" s="26"/>
      <c r="R2366" s="28"/>
      <c r="S2366" s="30"/>
      <c r="T2366" s="371"/>
      <c r="U2366" s="371"/>
      <c r="V2366" s="371"/>
      <c r="W2366" s="21"/>
      <c r="X2366" s="25"/>
      <c r="Y2366" s="26"/>
      <c r="Z2366" s="428"/>
      <c r="AA2366" s="673"/>
      <c r="AB2366" s="672"/>
    </row>
    <row r="2367" spans="1:28" ht="13.9" customHeight="1" x14ac:dyDescent="0.2">
      <c r="A2367" s="265"/>
      <c r="B2367" s="405"/>
      <c r="C2367" s="448"/>
      <c r="D2367" s="266"/>
      <c r="E2367" s="266"/>
      <c r="F2367" s="182"/>
      <c r="G2367" s="24"/>
      <c r="H2367" s="241">
        <v>392</v>
      </c>
      <c r="I2367" s="22" t="s">
        <v>3558</v>
      </c>
      <c r="J2367" s="24">
        <v>250</v>
      </c>
      <c r="K2367" s="371">
        <v>0</v>
      </c>
      <c r="L2367" s="371">
        <v>0</v>
      </c>
      <c r="M2367" s="371">
        <v>0</v>
      </c>
      <c r="N2367" s="21"/>
      <c r="O2367" s="25">
        <f t="shared" si="398"/>
        <v>0</v>
      </c>
      <c r="P2367" s="26">
        <f t="shared" si="399"/>
        <v>0</v>
      </c>
      <c r="Q2367" s="26"/>
      <c r="R2367" s="28"/>
      <c r="S2367" s="30"/>
      <c r="T2367" s="371"/>
      <c r="U2367" s="371"/>
      <c r="V2367" s="371"/>
      <c r="W2367" s="21"/>
      <c r="X2367" s="25"/>
      <c r="Y2367" s="26"/>
      <c r="Z2367" s="428"/>
      <c r="AA2367" s="673"/>
      <c r="AB2367" s="672"/>
    </row>
    <row r="2368" spans="1:28" ht="13.9" customHeight="1" x14ac:dyDescent="0.2">
      <c r="A2368" s="265"/>
      <c r="B2368" s="405"/>
      <c r="C2368" s="448"/>
      <c r="D2368" s="266"/>
      <c r="E2368" s="266"/>
      <c r="F2368" s="186"/>
      <c r="G2368" s="121"/>
      <c r="H2368" s="241">
        <v>392</v>
      </c>
      <c r="I2368" s="128" t="s">
        <v>1087</v>
      </c>
      <c r="J2368" s="24">
        <v>250</v>
      </c>
      <c r="K2368" s="548">
        <v>0</v>
      </c>
      <c r="L2368" s="548">
        <v>0</v>
      </c>
      <c r="M2368" s="548">
        <v>0</v>
      </c>
      <c r="N2368" s="123"/>
      <c r="O2368" s="124">
        <f t="shared" ref="O2368:O2374" si="451">(K2368+L2368+M2368)/3</f>
        <v>0</v>
      </c>
      <c r="P2368" s="125">
        <f t="shared" ref="P2368:P2373" si="452">O2368/J2368/1.44</f>
        <v>0</v>
      </c>
      <c r="Q2368" s="125"/>
      <c r="R2368" s="126"/>
      <c r="S2368" s="127"/>
      <c r="T2368" s="548"/>
      <c r="U2368" s="548"/>
      <c r="V2368" s="548"/>
      <c r="W2368" s="123"/>
      <c r="X2368" s="124"/>
      <c r="Y2368" s="125"/>
      <c r="Z2368" s="634"/>
      <c r="AA2368" s="673"/>
      <c r="AB2368" s="672"/>
    </row>
    <row r="2369" spans="1:28" ht="13.9" customHeight="1" x14ac:dyDescent="0.2">
      <c r="A2369" s="265"/>
      <c r="B2369" s="405"/>
      <c r="C2369" s="448"/>
      <c r="D2369" s="266"/>
      <c r="E2369" s="266"/>
      <c r="F2369" s="186"/>
      <c r="G2369" s="121"/>
      <c r="H2369" s="241">
        <v>392</v>
      </c>
      <c r="I2369" s="128" t="s">
        <v>1088</v>
      </c>
      <c r="J2369" s="24">
        <v>250</v>
      </c>
      <c r="K2369" s="548">
        <v>1.05</v>
      </c>
      <c r="L2369" s="548">
        <v>0.95238095238095233</v>
      </c>
      <c r="M2369" s="548">
        <v>6.3000000000000007</v>
      </c>
      <c r="N2369" s="123"/>
      <c r="O2369" s="124">
        <f t="shared" si="451"/>
        <v>2.7674603174603178</v>
      </c>
      <c r="P2369" s="125">
        <f t="shared" si="452"/>
        <v>7.6873897707231053E-3</v>
      </c>
      <c r="Q2369" s="125"/>
      <c r="R2369" s="126"/>
      <c r="S2369" s="127"/>
      <c r="T2369" s="548"/>
      <c r="U2369" s="548"/>
      <c r="V2369" s="548"/>
      <c r="W2369" s="123"/>
      <c r="X2369" s="124"/>
      <c r="Y2369" s="125"/>
      <c r="Z2369" s="634"/>
      <c r="AA2369" s="673"/>
      <c r="AB2369" s="672"/>
    </row>
    <row r="2370" spans="1:28" ht="13.9" customHeight="1" x14ac:dyDescent="0.2">
      <c r="A2370" s="265"/>
      <c r="B2370" s="405"/>
      <c r="C2370" s="448"/>
      <c r="D2370" s="266"/>
      <c r="E2370" s="266"/>
      <c r="F2370" s="186"/>
      <c r="G2370" s="121"/>
      <c r="H2370" s="241">
        <v>392</v>
      </c>
      <c r="I2370" s="128" t="s">
        <v>2711</v>
      </c>
      <c r="J2370" s="24">
        <v>250</v>
      </c>
      <c r="K2370" s="548">
        <v>0</v>
      </c>
      <c r="L2370" s="548">
        <v>0</v>
      </c>
      <c r="M2370" s="548">
        <v>0</v>
      </c>
      <c r="N2370" s="123"/>
      <c r="O2370" s="124">
        <f t="shared" si="451"/>
        <v>0</v>
      </c>
      <c r="P2370" s="125">
        <f t="shared" si="452"/>
        <v>0</v>
      </c>
      <c r="Q2370" s="125"/>
      <c r="R2370" s="126"/>
      <c r="S2370" s="127"/>
      <c r="T2370" s="548"/>
      <c r="U2370" s="548"/>
      <c r="V2370" s="548"/>
      <c r="W2370" s="123"/>
      <c r="X2370" s="124"/>
      <c r="Y2370" s="125"/>
      <c r="Z2370" s="634"/>
      <c r="AA2370" s="673"/>
      <c r="AB2370" s="672"/>
    </row>
    <row r="2371" spans="1:28" ht="13.9" customHeight="1" x14ac:dyDescent="0.2">
      <c r="A2371" s="265"/>
      <c r="B2371" s="405"/>
      <c r="C2371" s="448"/>
      <c r="D2371" s="266"/>
      <c r="E2371" s="266"/>
      <c r="F2371" s="186"/>
      <c r="G2371" s="121"/>
      <c r="H2371" s="241">
        <v>392</v>
      </c>
      <c r="I2371" s="128" t="s">
        <v>3555</v>
      </c>
      <c r="J2371" s="24">
        <v>250</v>
      </c>
      <c r="K2371" s="548">
        <v>18.900000000000002</v>
      </c>
      <c r="L2371" s="548">
        <v>26.666666666666664</v>
      </c>
      <c r="M2371" s="548">
        <v>12.600000000000001</v>
      </c>
      <c r="N2371" s="123"/>
      <c r="O2371" s="124">
        <f t="shared" si="451"/>
        <v>19.388888888888889</v>
      </c>
      <c r="P2371" s="125">
        <f t="shared" si="452"/>
        <v>5.3858024691358031E-2</v>
      </c>
      <c r="Q2371" s="125"/>
      <c r="R2371" s="126"/>
      <c r="S2371" s="127"/>
      <c r="T2371" s="548"/>
      <c r="U2371" s="548"/>
      <c r="V2371" s="548"/>
      <c r="W2371" s="123"/>
      <c r="X2371" s="124"/>
      <c r="Y2371" s="125"/>
      <c r="Z2371" s="634"/>
      <c r="AA2371" s="673"/>
      <c r="AB2371" s="672"/>
    </row>
    <row r="2372" spans="1:28" ht="13.9" customHeight="1" x14ac:dyDescent="0.2">
      <c r="A2372" s="265"/>
      <c r="B2372" s="405"/>
      <c r="C2372" s="448"/>
      <c r="D2372" s="266"/>
      <c r="E2372" s="266"/>
      <c r="F2372" s="186"/>
      <c r="G2372" s="121"/>
      <c r="H2372" s="241">
        <v>392</v>
      </c>
      <c r="I2372" s="128" t="s">
        <v>3556</v>
      </c>
      <c r="J2372" s="24">
        <v>250</v>
      </c>
      <c r="K2372" s="548">
        <v>0</v>
      </c>
      <c r="L2372" s="548">
        <v>0</v>
      </c>
      <c r="M2372" s="548">
        <v>0</v>
      </c>
      <c r="N2372" s="123"/>
      <c r="O2372" s="124">
        <f t="shared" si="451"/>
        <v>0</v>
      </c>
      <c r="P2372" s="125">
        <f t="shared" si="452"/>
        <v>0</v>
      </c>
      <c r="Q2372" s="125"/>
      <c r="R2372" s="126"/>
      <c r="S2372" s="127"/>
      <c r="T2372" s="548"/>
      <c r="U2372" s="548"/>
      <c r="V2372" s="548"/>
      <c r="W2372" s="123"/>
      <c r="X2372" s="124"/>
      <c r="Y2372" s="125"/>
      <c r="Z2372" s="634"/>
      <c r="AA2372" s="673"/>
      <c r="AB2372" s="672"/>
    </row>
    <row r="2373" spans="1:28" ht="13.9" customHeight="1" x14ac:dyDescent="0.2">
      <c r="A2373" s="265"/>
      <c r="B2373" s="405"/>
      <c r="C2373" s="448"/>
      <c r="D2373" s="266"/>
      <c r="E2373" s="266"/>
      <c r="F2373" s="186"/>
      <c r="G2373" s="121"/>
      <c r="H2373" s="241">
        <v>392</v>
      </c>
      <c r="I2373" s="128" t="s">
        <v>3557</v>
      </c>
      <c r="J2373" s="24">
        <v>250</v>
      </c>
      <c r="K2373" s="548">
        <v>8.4</v>
      </c>
      <c r="L2373" s="548">
        <v>3.8095238095238093</v>
      </c>
      <c r="M2373" s="548">
        <v>16.8</v>
      </c>
      <c r="N2373" s="123"/>
      <c r="O2373" s="124">
        <f t="shared" si="451"/>
        <v>9.6698412698412692</v>
      </c>
      <c r="P2373" s="125">
        <f t="shared" si="452"/>
        <v>2.6860670194003528E-2</v>
      </c>
      <c r="Q2373" s="125"/>
      <c r="R2373" s="126"/>
      <c r="S2373" s="127"/>
      <c r="T2373" s="548"/>
      <c r="U2373" s="548"/>
      <c r="V2373" s="548"/>
      <c r="W2373" s="123"/>
      <c r="X2373" s="124"/>
      <c r="Y2373" s="125"/>
      <c r="Z2373" s="634"/>
      <c r="AA2373" s="673"/>
      <c r="AB2373" s="672"/>
    </row>
    <row r="2374" spans="1:28" ht="13.9" customHeight="1" thickBot="1" x14ac:dyDescent="0.25">
      <c r="A2374" s="267"/>
      <c r="B2374" s="406"/>
      <c r="C2374" s="449"/>
      <c r="D2374" s="268"/>
      <c r="E2374" s="269"/>
      <c r="F2374" s="184"/>
      <c r="G2374" s="70"/>
      <c r="H2374" s="242">
        <v>392</v>
      </c>
      <c r="I2374" s="76" t="s">
        <v>3554</v>
      </c>
      <c r="J2374" s="70">
        <v>250</v>
      </c>
      <c r="K2374" s="559">
        <v>8.4</v>
      </c>
      <c r="L2374" s="559">
        <v>0.95238095238095233</v>
      </c>
      <c r="M2374" s="559">
        <v>0</v>
      </c>
      <c r="N2374" s="72"/>
      <c r="O2374" s="73">
        <f t="shared" si="451"/>
        <v>3.1174603174603175</v>
      </c>
      <c r="P2374" s="74">
        <f t="shared" si="399"/>
        <v>8.659611992945326E-3</v>
      </c>
      <c r="Q2374" s="74"/>
      <c r="R2374" s="75"/>
      <c r="S2374" s="78"/>
      <c r="T2374" s="559"/>
      <c r="U2374" s="559"/>
      <c r="V2374" s="559"/>
      <c r="W2374" s="72"/>
      <c r="X2374" s="73"/>
      <c r="Y2374" s="74"/>
      <c r="Z2374" s="646"/>
      <c r="AA2374" s="676"/>
      <c r="AB2374" s="674"/>
    </row>
    <row r="2375" spans="1:28" s="7" customFormat="1" ht="13.9" customHeight="1" x14ac:dyDescent="0.2">
      <c r="A2375" s="260">
        <v>43022</v>
      </c>
      <c r="B2375" s="403">
        <v>0.59722222222222221</v>
      </c>
      <c r="C2375" s="454">
        <v>3</v>
      </c>
      <c r="D2375" s="263">
        <f>(MAX(K2375:M2375))/J2375/1.44</f>
        <v>4.9218750000000006E-2</v>
      </c>
      <c r="E2375" s="264">
        <f>(MAX(T2375:V2375))/S2375/1.44</f>
        <v>9.9206349206349201E-2</v>
      </c>
      <c r="F2375" s="193" t="s">
        <v>1909</v>
      </c>
      <c r="G2375" s="114" t="s">
        <v>3136</v>
      </c>
      <c r="H2375" s="243">
        <v>393</v>
      </c>
      <c r="I2375" s="113" t="s">
        <v>685</v>
      </c>
      <c r="J2375" s="115">
        <v>400</v>
      </c>
      <c r="K2375" s="565">
        <v>25.200000000000003</v>
      </c>
      <c r="L2375" s="565">
        <v>27.619047619047617</v>
      </c>
      <c r="M2375" s="565">
        <v>28.35</v>
      </c>
      <c r="N2375" s="116" t="s">
        <v>3918</v>
      </c>
      <c r="O2375" s="117">
        <f t="shared" si="398"/>
        <v>27.056349206349211</v>
      </c>
      <c r="P2375" s="118">
        <f t="shared" si="399"/>
        <v>4.697282848324516E-2</v>
      </c>
      <c r="Q2375" s="119" t="s">
        <v>495</v>
      </c>
      <c r="R2375" s="120" t="s">
        <v>3135</v>
      </c>
      <c r="S2375" s="116">
        <v>400</v>
      </c>
      <c r="T2375" s="565">
        <v>57.142857142857139</v>
      </c>
      <c r="U2375" s="565">
        <v>42</v>
      </c>
      <c r="V2375" s="565">
        <v>48.300000000000004</v>
      </c>
      <c r="W2375" s="116" t="s">
        <v>3919</v>
      </c>
      <c r="X2375" s="117">
        <f t="shared" si="427"/>
        <v>49.147619047619052</v>
      </c>
      <c r="Y2375" s="118">
        <f t="shared" si="428"/>
        <v>8.532572751322752E-2</v>
      </c>
      <c r="Z2375" s="660" t="s">
        <v>495</v>
      </c>
      <c r="AA2375" s="672">
        <f>P2375+Y2375</f>
        <v>0.13229855599647267</v>
      </c>
      <c r="AB2375" s="672">
        <f t="shared" si="440"/>
        <v>461.61716820987652</v>
      </c>
    </row>
    <row r="2376" spans="1:28" ht="13.9" customHeight="1" thickBot="1" x14ac:dyDescent="0.25">
      <c r="A2376" s="267"/>
      <c r="B2376" s="406"/>
      <c r="C2376" s="449"/>
      <c r="D2376" s="284"/>
      <c r="E2376" s="285"/>
      <c r="F2376" s="184"/>
      <c r="G2376" s="70"/>
      <c r="H2376" s="242">
        <v>393</v>
      </c>
      <c r="I2376" s="76" t="s">
        <v>1897</v>
      </c>
      <c r="J2376" s="70">
        <v>400</v>
      </c>
      <c r="K2376" s="559">
        <v>0</v>
      </c>
      <c r="L2376" s="559">
        <v>0</v>
      </c>
      <c r="M2376" s="559">
        <v>0</v>
      </c>
      <c r="N2376" s="72"/>
      <c r="O2376" s="73">
        <f>(K2376+L2376+M2376)/3</f>
        <v>0</v>
      </c>
      <c r="P2376" s="74">
        <f t="shared" ref="P2376" si="453">O2376/J2376/1.44</f>
        <v>0</v>
      </c>
      <c r="Q2376" s="74"/>
      <c r="R2376" s="75"/>
      <c r="S2376" s="72"/>
      <c r="T2376" s="559"/>
      <c r="U2376" s="559"/>
      <c r="V2376" s="559"/>
      <c r="W2376" s="72"/>
      <c r="X2376" s="73"/>
      <c r="Y2376" s="74"/>
      <c r="Z2376" s="646"/>
      <c r="AA2376" s="673"/>
      <c r="AB2376" s="672"/>
    </row>
    <row r="2377" spans="1:28" s="7" customFormat="1" ht="14.45" customHeight="1" thickBot="1" x14ac:dyDescent="0.25">
      <c r="A2377" s="304">
        <v>43038</v>
      </c>
      <c r="B2377" s="404">
        <v>0.66666666666666663</v>
      </c>
      <c r="C2377" s="460">
        <v>0</v>
      </c>
      <c r="D2377" s="282">
        <f>(MAX(K2377:M2377))/J2377/1.44</f>
        <v>0.2795138888888889</v>
      </c>
      <c r="E2377" s="283">
        <f>(MAX(T2377:V2377))/S2377/1.44</f>
        <v>0.56307870370370372</v>
      </c>
      <c r="F2377" s="191" t="s">
        <v>1909</v>
      </c>
      <c r="G2377" s="104" t="s">
        <v>3126</v>
      </c>
      <c r="H2377" s="245">
        <v>394</v>
      </c>
      <c r="I2377" s="84" t="s">
        <v>685</v>
      </c>
      <c r="J2377" s="83">
        <v>180</v>
      </c>
      <c r="K2377" s="554">
        <v>72.45</v>
      </c>
      <c r="L2377" s="554">
        <v>38.095238095238095</v>
      </c>
      <c r="M2377" s="554">
        <v>51.45</v>
      </c>
      <c r="N2377" s="85" t="s">
        <v>4112</v>
      </c>
      <c r="O2377" s="86">
        <f>(K2377+L2377+M2377)/3</f>
        <v>53.9984126984127</v>
      </c>
      <c r="P2377" s="87">
        <f t="shared" si="399"/>
        <v>0.20832720948461692</v>
      </c>
      <c r="Q2377" s="88" t="s">
        <v>493</v>
      </c>
      <c r="R2377" s="89" t="s">
        <v>686</v>
      </c>
      <c r="S2377" s="83">
        <v>180</v>
      </c>
      <c r="T2377" s="554">
        <v>81.904761904761898</v>
      </c>
      <c r="U2377" s="554">
        <v>145.95000000000002</v>
      </c>
      <c r="V2377" s="554">
        <v>101.85000000000001</v>
      </c>
      <c r="W2377" s="85" t="s">
        <v>4130</v>
      </c>
      <c r="X2377" s="86">
        <f t="shared" si="427"/>
        <v>109.90158730158731</v>
      </c>
      <c r="Y2377" s="87">
        <f t="shared" si="428"/>
        <v>0.42400303742896345</v>
      </c>
      <c r="Z2377" s="669" t="s">
        <v>493</v>
      </c>
      <c r="AA2377" s="675">
        <f>P2377+Y2377</f>
        <v>0.63233024691358031</v>
      </c>
      <c r="AB2377" s="675">
        <f t="shared" si="440"/>
        <v>88.02013888888888</v>
      </c>
    </row>
    <row r="2378" spans="1:28" s="7" customFormat="1" ht="13.9" customHeight="1" x14ac:dyDescent="0.2">
      <c r="A2378" s="260">
        <v>43026</v>
      </c>
      <c r="B2378" s="403">
        <v>0.50347222222222221</v>
      </c>
      <c r="C2378" s="454">
        <v>3</v>
      </c>
      <c r="D2378" s="263">
        <f>(MAX(K2378:M2378))/J2378/1.44</f>
        <v>0.31415343915343913</v>
      </c>
      <c r="E2378" s="264">
        <f>(MAX(T2378:V2378))/S2378/1.44</f>
        <v>0.14947916666666669</v>
      </c>
      <c r="F2378" s="181" t="s">
        <v>1909</v>
      </c>
      <c r="G2378" s="35" t="s">
        <v>3136</v>
      </c>
      <c r="H2378" s="240">
        <v>395</v>
      </c>
      <c r="I2378" s="35" t="s">
        <v>685</v>
      </c>
      <c r="J2378" s="34">
        <v>400</v>
      </c>
      <c r="K2378" s="367">
        <v>166.95000000000002</v>
      </c>
      <c r="L2378" s="367">
        <v>180.95238095238093</v>
      </c>
      <c r="M2378" s="367">
        <v>150.15</v>
      </c>
      <c r="N2378" s="36" t="s">
        <v>3846</v>
      </c>
      <c r="O2378" s="37">
        <f t="shared" si="398"/>
        <v>166.01746031746032</v>
      </c>
      <c r="P2378" s="38">
        <f t="shared" si="399"/>
        <v>0.28822475749559084</v>
      </c>
      <c r="Q2378" s="77"/>
      <c r="R2378" s="40" t="s">
        <v>686</v>
      </c>
      <c r="S2378" s="34">
        <v>400</v>
      </c>
      <c r="T2378" s="367">
        <v>40.952380952380949</v>
      </c>
      <c r="U2378" s="367">
        <v>86.100000000000009</v>
      </c>
      <c r="V2378" s="367">
        <v>65.100000000000009</v>
      </c>
      <c r="W2378" s="36" t="s">
        <v>3920</v>
      </c>
      <c r="X2378" s="37">
        <f t="shared" si="427"/>
        <v>64.050793650793651</v>
      </c>
      <c r="Y2378" s="38">
        <f t="shared" si="428"/>
        <v>0.11119929453262786</v>
      </c>
      <c r="Z2378" s="645"/>
      <c r="AA2378" s="672">
        <f>P2378+Y2378</f>
        <v>0.39942405202821873</v>
      </c>
      <c r="AB2378" s="672">
        <f t="shared" si="440"/>
        <v>319.5064043209876</v>
      </c>
    </row>
    <row r="2379" spans="1:28" ht="13.15" customHeight="1" x14ac:dyDescent="0.2">
      <c r="A2379" s="265"/>
      <c r="B2379" s="405"/>
      <c r="C2379" s="448"/>
      <c r="D2379" s="266"/>
      <c r="E2379" s="266"/>
      <c r="F2379" s="182"/>
      <c r="G2379" s="24"/>
      <c r="H2379" s="241">
        <v>395</v>
      </c>
      <c r="I2379" s="22" t="s">
        <v>6</v>
      </c>
      <c r="J2379" s="24">
        <v>400</v>
      </c>
      <c r="K2379" s="371">
        <v>73.5</v>
      </c>
      <c r="L2379" s="371">
        <v>77.142857142857139</v>
      </c>
      <c r="M2379" s="371">
        <v>67.2</v>
      </c>
      <c r="N2379" s="21"/>
      <c r="O2379" s="25">
        <f t="shared" si="398"/>
        <v>72.614285714285714</v>
      </c>
      <c r="P2379" s="26">
        <f t="shared" si="399"/>
        <v>0.12606646825396825</v>
      </c>
      <c r="Q2379" s="26"/>
      <c r="R2379" s="28" t="s">
        <v>6</v>
      </c>
      <c r="S2379" s="24">
        <v>400</v>
      </c>
      <c r="T2379" s="371">
        <v>19.047619047619047</v>
      </c>
      <c r="U2379" s="371">
        <v>19.95</v>
      </c>
      <c r="V2379" s="371">
        <v>39.9</v>
      </c>
      <c r="W2379" s="21"/>
      <c r="X2379" s="25">
        <f t="shared" si="427"/>
        <v>26.299206349206347</v>
      </c>
      <c r="Y2379" s="26">
        <f t="shared" si="428"/>
        <v>4.5658344356261024E-2</v>
      </c>
      <c r="Z2379" s="428"/>
      <c r="AA2379" s="673"/>
      <c r="AB2379" s="672"/>
    </row>
    <row r="2380" spans="1:28" ht="13.15" customHeight="1" x14ac:dyDescent="0.2">
      <c r="A2380" s="265"/>
      <c r="B2380" s="405"/>
      <c r="C2380" s="448"/>
      <c r="D2380" s="266"/>
      <c r="E2380" s="266"/>
      <c r="F2380" s="182"/>
      <c r="G2380" s="24"/>
      <c r="H2380" s="241">
        <v>395</v>
      </c>
      <c r="I2380" s="22" t="s">
        <v>2300</v>
      </c>
      <c r="J2380" s="24">
        <v>400</v>
      </c>
      <c r="K2380" s="371">
        <v>51.45</v>
      </c>
      <c r="L2380" s="371">
        <v>36.19047619047619</v>
      </c>
      <c r="M2380" s="371">
        <v>30.450000000000003</v>
      </c>
      <c r="N2380" s="21"/>
      <c r="O2380" s="25">
        <f t="shared" si="398"/>
        <v>39.363492063492068</v>
      </c>
      <c r="P2380" s="26">
        <f t="shared" si="399"/>
        <v>6.8339395943562614E-2</v>
      </c>
      <c r="Q2380" s="26"/>
      <c r="R2380" s="28" t="s">
        <v>2300</v>
      </c>
      <c r="S2380" s="24">
        <v>400</v>
      </c>
      <c r="T2380" s="371">
        <v>0</v>
      </c>
      <c r="U2380" s="371">
        <v>0</v>
      </c>
      <c r="V2380" s="371">
        <v>0</v>
      </c>
      <c r="W2380" s="21"/>
      <c r="X2380" s="25">
        <f t="shared" si="427"/>
        <v>0</v>
      </c>
      <c r="Y2380" s="26">
        <f t="shared" si="428"/>
        <v>0</v>
      </c>
      <c r="Z2380" s="428"/>
      <c r="AA2380" s="673"/>
      <c r="AB2380" s="672"/>
    </row>
    <row r="2381" spans="1:28" ht="13.15" customHeight="1" x14ac:dyDescent="0.2">
      <c r="A2381" s="265"/>
      <c r="B2381" s="405"/>
      <c r="C2381" s="448"/>
      <c r="D2381" s="266"/>
      <c r="E2381" s="266"/>
      <c r="F2381" s="182"/>
      <c r="G2381" s="24"/>
      <c r="H2381" s="241">
        <v>395</v>
      </c>
      <c r="I2381" s="22" t="s">
        <v>2301</v>
      </c>
      <c r="J2381" s="24">
        <v>400</v>
      </c>
      <c r="K2381" s="371">
        <v>0</v>
      </c>
      <c r="L2381" s="371">
        <v>0</v>
      </c>
      <c r="M2381" s="371">
        <v>0</v>
      </c>
      <c r="N2381" s="21"/>
      <c r="O2381" s="25">
        <f t="shared" si="398"/>
        <v>0</v>
      </c>
      <c r="P2381" s="26">
        <f t="shared" si="399"/>
        <v>0</v>
      </c>
      <c r="Q2381" s="26"/>
      <c r="R2381" s="28" t="s">
        <v>2302</v>
      </c>
      <c r="S2381" s="24">
        <v>400</v>
      </c>
      <c r="T2381" s="371">
        <v>3.8095238095238093</v>
      </c>
      <c r="U2381" s="371">
        <v>15.75</v>
      </c>
      <c r="V2381" s="371">
        <v>9.4500000000000011</v>
      </c>
      <c r="W2381" s="21"/>
      <c r="X2381" s="25">
        <f t="shared" si="427"/>
        <v>9.669841269841271</v>
      </c>
      <c r="Y2381" s="26">
        <f t="shared" si="428"/>
        <v>1.6787918871252208E-2</v>
      </c>
      <c r="Z2381" s="428"/>
      <c r="AA2381" s="673"/>
      <c r="AB2381" s="672"/>
    </row>
    <row r="2382" spans="1:28" ht="13.15" customHeight="1" x14ac:dyDescent="0.2">
      <c r="A2382" s="265"/>
      <c r="B2382" s="405"/>
      <c r="C2382" s="448"/>
      <c r="D2382" s="266"/>
      <c r="E2382" s="266"/>
      <c r="F2382" s="186"/>
      <c r="G2382" s="121"/>
      <c r="H2382" s="241">
        <v>395</v>
      </c>
      <c r="I2382" s="128" t="s">
        <v>2603</v>
      </c>
      <c r="J2382" s="24">
        <v>400</v>
      </c>
      <c r="K2382" s="548">
        <v>42</v>
      </c>
      <c r="L2382" s="548">
        <v>62.857142857142854</v>
      </c>
      <c r="M2382" s="548">
        <v>32.550000000000004</v>
      </c>
      <c r="N2382" s="123"/>
      <c r="O2382" s="124">
        <f>(K2382+L2382+M2382)/3</f>
        <v>45.802380952380958</v>
      </c>
      <c r="P2382" s="125">
        <f>O2382/J2382/1.44</f>
        <v>7.9518022486772491E-2</v>
      </c>
      <c r="Q2382" s="125"/>
      <c r="R2382" s="126" t="s">
        <v>3922</v>
      </c>
      <c r="S2382" s="24">
        <v>400</v>
      </c>
      <c r="T2382" s="548">
        <v>17.142857142857142</v>
      </c>
      <c r="U2382" s="548">
        <v>29.400000000000002</v>
      </c>
      <c r="V2382" s="548">
        <v>10.5</v>
      </c>
      <c r="W2382" s="123"/>
      <c r="X2382" s="25">
        <f t="shared" si="427"/>
        <v>19.014285714285716</v>
      </c>
      <c r="Y2382" s="26">
        <f t="shared" si="428"/>
        <v>3.3010912698412706E-2</v>
      </c>
      <c r="Z2382" s="634"/>
      <c r="AA2382" s="673"/>
      <c r="AB2382" s="672"/>
    </row>
    <row r="2383" spans="1:28" ht="13.15" customHeight="1" x14ac:dyDescent="0.2">
      <c r="A2383" s="265"/>
      <c r="B2383" s="405"/>
      <c r="C2383" s="448"/>
      <c r="D2383" s="266"/>
      <c r="E2383" s="266"/>
      <c r="F2383" s="186"/>
      <c r="G2383" s="121"/>
      <c r="H2383" s="241">
        <v>395</v>
      </c>
      <c r="I2383" s="128" t="s">
        <v>2604</v>
      </c>
      <c r="J2383" s="24">
        <v>400</v>
      </c>
      <c r="K2383" s="548">
        <v>0</v>
      </c>
      <c r="L2383" s="548">
        <v>4.7619047619047619</v>
      </c>
      <c r="M2383" s="548">
        <v>19.95</v>
      </c>
      <c r="N2383" s="123"/>
      <c r="O2383" s="124">
        <f>(K2383+L2383+M2383)/3</f>
        <v>8.2373015873015873</v>
      </c>
      <c r="P2383" s="125">
        <f>O2383/J2383/1.44</f>
        <v>1.4300870811287478E-2</v>
      </c>
      <c r="Q2383" s="125"/>
      <c r="R2383" s="126" t="s">
        <v>3921</v>
      </c>
      <c r="S2383" s="24">
        <v>400</v>
      </c>
      <c r="T2383" s="548">
        <v>0.95238095238095233</v>
      </c>
      <c r="U2383" s="548">
        <v>21</v>
      </c>
      <c r="V2383" s="548">
        <v>5.25</v>
      </c>
      <c r="W2383" s="123"/>
      <c r="X2383" s="124">
        <f t="shared" ref="X2383" si="454">(T2383+U2383+V2383)/3</f>
        <v>9.0674603174603181</v>
      </c>
      <c r="Y2383" s="125">
        <f t="shared" ref="Y2383" si="455">X2383/S2383/1.44</f>
        <v>1.5742118606701942E-2</v>
      </c>
      <c r="Z2383" s="634"/>
      <c r="AA2383" s="673"/>
      <c r="AB2383" s="672"/>
    </row>
    <row r="2384" spans="1:28" ht="13.15" customHeight="1" x14ac:dyDescent="0.2">
      <c r="A2384" s="265"/>
      <c r="B2384" s="405"/>
      <c r="C2384" s="448"/>
      <c r="D2384" s="266"/>
      <c r="E2384" s="266"/>
      <c r="F2384" s="186"/>
      <c r="G2384" s="121"/>
      <c r="H2384" s="241">
        <v>395</v>
      </c>
      <c r="I2384" s="128" t="s">
        <v>200</v>
      </c>
      <c r="J2384" s="24">
        <v>400</v>
      </c>
      <c r="K2384" s="548">
        <v>0</v>
      </c>
      <c r="L2384" s="548">
        <v>0</v>
      </c>
      <c r="M2384" s="548">
        <v>0</v>
      </c>
      <c r="N2384" s="123"/>
      <c r="O2384" s="124">
        <f>(K2384+L2384+M2384)/3</f>
        <v>0</v>
      </c>
      <c r="P2384" s="125">
        <f>O2384/J2384/1.44</f>
        <v>0</v>
      </c>
      <c r="Q2384" s="125"/>
      <c r="R2384" s="126"/>
      <c r="S2384" s="24"/>
      <c r="T2384" s="548"/>
      <c r="U2384" s="548"/>
      <c r="V2384" s="548"/>
      <c r="W2384" s="123"/>
      <c r="X2384" s="124"/>
      <c r="Y2384" s="125"/>
      <c r="Z2384" s="634"/>
      <c r="AA2384" s="673"/>
      <c r="AB2384" s="672"/>
    </row>
    <row r="2385" spans="1:28" ht="13.9" customHeight="1" thickBot="1" x14ac:dyDescent="0.25">
      <c r="A2385" s="267"/>
      <c r="B2385" s="406"/>
      <c r="C2385" s="449"/>
      <c r="D2385" s="268"/>
      <c r="E2385" s="269"/>
      <c r="F2385" s="184"/>
      <c r="G2385" s="70"/>
      <c r="H2385" s="242">
        <v>395</v>
      </c>
      <c r="I2385" s="76"/>
      <c r="J2385" s="70"/>
      <c r="K2385" s="559"/>
      <c r="L2385" s="559"/>
      <c r="M2385" s="559"/>
      <c r="N2385" s="72"/>
      <c r="O2385" s="73"/>
      <c r="P2385" s="74"/>
      <c r="Q2385" s="74"/>
      <c r="R2385" s="75"/>
      <c r="S2385" s="70"/>
      <c r="T2385" s="559"/>
      <c r="U2385" s="559"/>
      <c r="V2385" s="559"/>
      <c r="W2385" s="72"/>
      <c r="X2385" s="73"/>
      <c r="Y2385" s="74"/>
      <c r="Z2385" s="646"/>
      <c r="AA2385" s="673"/>
      <c r="AB2385" s="672"/>
    </row>
    <row r="2386" spans="1:28" s="7" customFormat="1" ht="13.9" customHeight="1" x14ac:dyDescent="0.2">
      <c r="A2386" s="260">
        <v>43044</v>
      </c>
      <c r="B2386" s="403">
        <v>0.43055555555555558</v>
      </c>
      <c r="C2386" s="464">
        <v>-2</v>
      </c>
      <c r="D2386" s="263">
        <f>(MAX(K2386:M2386))/J2386/1.44</f>
        <v>0.12760416666666666</v>
      </c>
      <c r="E2386" s="264"/>
      <c r="F2386" s="181" t="s">
        <v>1909</v>
      </c>
      <c r="G2386" s="69" t="s">
        <v>3126</v>
      </c>
      <c r="H2386" s="240">
        <v>396</v>
      </c>
      <c r="I2386" s="35" t="s">
        <v>685</v>
      </c>
      <c r="J2386" s="34">
        <v>400</v>
      </c>
      <c r="K2386" s="367">
        <v>73.5</v>
      </c>
      <c r="L2386" s="367">
        <v>45.714285714285715</v>
      </c>
      <c r="M2386" s="367">
        <v>58.800000000000004</v>
      </c>
      <c r="N2386" s="36" t="s">
        <v>3876</v>
      </c>
      <c r="O2386" s="37">
        <f t="shared" si="398"/>
        <v>59.338095238095242</v>
      </c>
      <c r="P2386" s="38">
        <f t="shared" si="399"/>
        <v>0.10301752645502647</v>
      </c>
      <c r="Q2386" s="39" t="s">
        <v>492</v>
      </c>
      <c r="R2386" s="40"/>
      <c r="S2386" s="81"/>
      <c r="T2386" s="367"/>
      <c r="U2386" s="367"/>
      <c r="V2386" s="367"/>
      <c r="W2386" s="36"/>
      <c r="X2386" s="37"/>
      <c r="Y2386" s="38"/>
      <c r="Z2386" s="645"/>
      <c r="AA2386" s="671">
        <f>P2386+Y2386</f>
        <v>0.10301752645502647</v>
      </c>
      <c r="AB2386" s="671">
        <f t="shared" ref="AB2386:AB2437" si="456">IF(AA2386 &gt;1,0,(((J2386+S2386)*0.95)-((J2386+S2386)*0.95)*AA2386)*0.7)</f>
        <v>238.59733796296294</v>
      </c>
    </row>
    <row r="2387" spans="1:28" ht="13.15" customHeight="1" x14ac:dyDescent="0.2">
      <c r="A2387" s="265"/>
      <c r="B2387" s="405"/>
      <c r="C2387" s="448"/>
      <c r="D2387" s="266"/>
      <c r="E2387" s="266"/>
      <c r="F2387" s="182"/>
      <c r="G2387" s="24"/>
      <c r="H2387" s="241">
        <v>396</v>
      </c>
      <c r="I2387" s="23" t="s">
        <v>1092</v>
      </c>
      <c r="J2387" s="24">
        <v>400</v>
      </c>
      <c r="K2387" s="371">
        <v>0</v>
      </c>
      <c r="L2387" s="371">
        <v>0</v>
      </c>
      <c r="M2387" s="371">
        <v>0</v>
      </c>
      <c r="N2387" s="21"/>
      <c r="O2387" s="25">
        <f t="shared" si="398"/>
        <v>0</v>
      </c>
      <c r="P2387" s="26">
        <f t="shared" si="399"/>
        <v>0</v>
      </c>
      <c r="Q2387" s="26"/>
      <c r="R2387" s="28"/>
      <c r="S2387" s="30"/>
      <c r="T2387" s="371"/>
      <c r="U2387" s="371"/>
      <c r="V2387" s="371"/>
      <c r="W2387" s="21"/>
      <c r="X2387" s="25"/>
      <c r="Y2387" s="26"/>
      <c r="Z2387" s="428"/>
      <c r="AA2387" s="673"/>
      <c r="AB2387" s="672"/>
    </row>
    <row r="2388" spans="1:28" ht="13.15" customHeight="1" x14ac:dyDescent="0.2">
      <c r="A2388" s="265"/>
      <c r="B2388" s="405"/>
      <c r="C2388" s="448"/>
      <c r="D2388" s="266"/>
      <c r="E2388" s="266"/>
      <c r="F2388" s="182"/>
      <c r="G2388" s="24"/>
      <c r="H2388" s="241">
        <v>396</v>
      </c>
      <c r="I2388" s="23" t="s">
        <v>1093</v>
      </c>
      <c r="J2388" s="24">
        <v>400</v>
      </c>
      <c r="K2388" s="371">
        <v>0</v>
      </c>
      <c r="L2388" s="371">
        <v>0</v>
      </c>
      <c r="M2388" s="371">
        <v>0</v>
      </c>
      <c r="N2388" s="21"/>
      <c r="O2388" s="25">
        <f t="shared" si="398"/>
        <v>0</v>
      </c>
      <c r="P2388" s="26">
        <f t="shared" si="399"/>
        <v>0</v>
      </c>
      <c r="Q2388" s="26"/>
      <c r="R2388" s="28"/>
      <c r="S2388" s="30"/>
      <c r="T2388" s="371"/>
      <c r="U2388" s="371"/>
      <c r="V2388" s="371"/>
      <c r="W2388" s="21"/>
      <c r="X2388" s="25"/>
      <c r="Y2388" s="26"/>
      <c r="Z2388" s="428"/>
      <c r="AA2388" s="673"/>
      <c r="AB2388" s="672"/>
    </row>
    <row r="2389" spans="1:28" ht="13.15" customHeight="1" x14ac:dyDescent="0.2">
      <c r="A2389" s="265"/>
      <c r="B2389" s="405"/>
      <c r="C2389" s="448"/>
      <c r="D2389" s="266"/>
      <c r="E2389" s="266"/>
      <c r="F2389" s="182"/>
      <c r="G2389" s="24"/>
      <c r="H2389" s="241">
        <v>396</v>
      </c>
      <c r="I2389" s="23" t="s">
        <v>1541</v>
      </c>
      <c r="J2389" s="24">
        <v>400</v>
      </c>
      <c r="K2389" s="371">
        <v>0</v>
      </c>
      <c r="L2389" s="371">
        <v>0</v>
      </c>
      <c r="M2389" s="371">
        <v>0</v>
      </c>
      <c r="N2389" s="21"/>
      <c r="O2389" s="25">
        <f t="shared" si="398"/>
        <v>0</v>
      </c>
      <c r="P2389" s="26">
        <f t="shared" si="399"/>
        <v>0</v>
      </c>
      <c r="Q2389" s="26"/>
      <c r="R2389" s="28"/>
      <c r="S2389" s="30"/>
      <c r="T2389" s="371"/>
      <c r="U2389" s="371"/>
      <c r="V2389" s="371"/>
      <c r="W2389" s="21"/>
      <c r="X2389" s="25"/>
      <c r="Y2389" s="26"/>
      <c r="Z2389" s="428"/>
      <c r="AA2389" s="673"/>
      <c r="AB2389" s="672"/>
    </row>
    <row r="2390" spans="1:28" ht="13.15" customHeight="1" x14ac:dyDescent="0.2">
      <c r="A2390" s="265"/>
      <c r="B2390" s="405"/>
      <c r="C2390" s="448"/>
      <c r="D2390" s="266"/>
      <c r="E2390" s="266"/>
      <c r="F2390" s="182"/>
      <c r="G2390" s="24"/>
      <c r="H2390" s="241">
        <v>396</v>
      </c>
      <c r="I2390" s="23" t="s">
        <v>1634</v>
      </c>
      <c r="J2390" s="24">
        <v>400</v>
      </c>
      <c r="K2390" s="371">
        <v>0</v>
      </c>
      <c r="L2390" s="371">
        <v>0</v>
      </c>
      <c r="M2390" s="371">
        <v>0</v>
      </c>
      <c r="N2390" s="21"/>
      <c r="O2390" s="25">
        <f t="shared" si="398"/>
        <v>0</v>
      </c>
      <c r="P2390" s="26">
        <f t="shared" si="399"/>
        <v>0</v>
      </c>
      <c r="Q2390" s="26"/>
      <c r="R2390" s="28"/>
      <c r="S2390" s="30"/>
      <c r="T2390" s="371"/>
      <c r="U2390" s="371"/>
      <c r="V2390" s="371"/>
      <c r="W2390" s="21"/>
      <c r="X2390" s="25"/>
      <c r="Y2390" s="26"/>
      <c r="Z2390" s="428"/>
      <c r="AA2390" s="673"/>
      <c r="AB2390" s="672"/>
    </row>
    <row r="2391" spans="1:28" ht="13.15" customHeight="1" x14ac:dyDescent="0.2">
      <c r="A2391" s="265"/>
      <c r="B2391" s="405"/>
      <c r="C2391" s="448"/>
      <c r="D2391" s="266"/>
      <c r="E2391" s="266"/>
      <c r="F2391" s="182"/>
      <c r="G2391" s="24"/>
      <c r="H2391" s="241">
        <v>396</v>
      </c>
      <c r="I2391" s="23" t="s">
        <v>1916</v>
      </c>
      <c r="J2391" s="24">
        <v>400</v>
      </c>
      <c r="K2391" s="371">
        <v>0</v>
      </c>
      <c r="L2391" s="371">
        <v>0</v>
      </c>
      <c r="M2391" s="371">
        <v>0</v>
      </c>
      <c r="N2391" s="21"/>
      <c r="O2391" s="25">
        <f t="shared" si="398"/>
        <v>0</v>
      </c>
      <c r="P2391" s="26">
        <f t="shared" si="399"/>
        <v>0</v>
      </c>
      <c r="Q2391" s="26"/>
      <c r="R2391" s="28"/>
      <c r="S2391" s="30"/>
      <c r="T2391" s="371"/>
      <c r="U2391" s="371"/>
      <c r="V2391" s="371"/>
      <c r="W2391" s="21"/>
      <c r="X2391" s="25"/>
      <c r="Y2391" s="26"/>
      <c r="Z2391" s="428"/>
      <c r="AA2391" s="673"/>
      <c r="AB2391" s="672"/>
    </row>
    <row r="2392" spans="1:28" ht="13.15" customHeight="1" x14ac:dyDescent="0.2">
      <c r="A2392" s="265"/>
      <c r="B2392" s="405"/>
      <c r="C2392" s="448"/>
      <c r="D2392" s="266"/>
      <c r="E2392" s="266"/>
      <c r="F2392" s="182"/>
      <c r="G2392" s="24"/>
      <c r="H2392" s="241">
        <v>396</v>
      </c>
      <c r="I2392" s="23" t="s">
        <v>1917</v>
      </c>
      <c r="J2392" s="24">
        <v>400</v>
      </c>
      <c r="K2392" s="371">
        <v>0</v>
      </c>
      <c r="L2392" s="371">
        <v>0</v>
      </c>
      <c r="M2392" s="371">
        <v>0</v>
      </c>
      <c r="N2392" s="21"/>
      <c r="O2392" s="25">
        <f t="shared" si="398"/>
        <v>0</v>
      </c>
      <c r="P2392" s="26">
        <f t="shared" si="399"/>
        <v>0</v>
      </c>
      <c r="Q2392" s="26"/>
      <c r="R2392" s="28"/>
      <c r="S2392" s="30"/>
      <c r="T2392" s="371"/>
      <c r="U2392" s="371"/>
      <c r="V2392" s="371"/>
      <c r="W2392" s="21"/>
      <c r="X2392" s="25"/>
      <c r="Y2392" s="26"/>
      <c r="Z2392" s="428"/>
      <c r="AA2392" s="673"/>
      <c r="AB2392" s="672"/>
    </row>
    <row r="2393" spans="1:28" ht="13.15" customHeight="1" x14ac:dyDescent="0.2">
      <c r="A2393" s="265"/>
      <c r="B2393" s="405"/>
      <c r="C2393" s="448"/>
      <c r="D2393" s="266"/>
      <c r="E2393" s="266"/>
      <c r="F2393" s="186"/>
      <c r="G2393" s="121"/>
      <c r="H2393" s="241">
        <v>396</v>
      </c>
      <c r="I2393" s="128" t="s">
        <v>2605</v>
      </c>
      <c r="J2393" s="24">
        <v>400</v>
      </c>
      <c r="K2393" s="548">
        <v>0</v>
      </c>
      <c r="L2393" s="548">
        <v>0</v>
      </c>
      <c r="M2393" s="548">
        <v>0</v>
      </c>
      <c r="N2393" s="123"/>
      <c r="O2393" s="124">
        <f>(K2393+L2393+M2393)/3</f>
        <v>0</v>
      </c>
      <c r="P2393" s="125">
        <f>O2393/J2393/1.44</f>
        <v>0</v>
      </c>
      <c r="Q2393" s="125"/>
      <c r="R2393" s="126"/>
      <c r="S2393" s="127"/>
      <c r="T2393" s="548"/>
      <c r="U2393" s="548"/>
      <c r="V2393" s="548"/>
      <c r="W2393" s="123"/>
      <c r="X2393" s="124"/>
      <c r="Y2393" s="125"/>
      <c r="Z2393" s="634"/>
      <c r="AA2393" s="673"/>
      <c r="AB2393" s="672"/>
    </row>
    <row r="2394" spans="1:28" ht="13.9" customHeight="1" thickBot="1" x14ac:dyDescent="0.25">
      <c r="A2394" s="267"/>
      <c r="B2394" s="406"/>
      <c r="C2394" s="449"/>
      <c r="D2394" s="268"/>
      <c r="E2394" s="269"/>
      <c r="F2394" s="184"/>
      <c r="G2394" s="70"/>
      <c r="H2394" s="242">
        <v>396</v>
      </c>
      <c r="I2394" s="71" t="s">
        <v>1162</v>
      </c>
      <c r="J2394" s="70">
        <v>400</v>
      </c>
      <c r="K2394" s="559">
        <v>0</v>
      </c>
      <c r="L2394" s="559">
        <v>0</v>
      </c>
      <c r="M2394" s="559">
        <v>0</v>
      </c>
      <c r="N2394" s="72"/>
      <c r="O2394" s="73">
        <f>(K2394+L2394+M2394)/3</f>
        <v>0</v>
      </c>
      <c r="P2394" s="74">
        <f>O2394/J2394/1.44</f>
        <v>0</v>
      </c>
      <c r="Q2394" s="74"/>
      <c r="R2394" s="75"/>
      <c r="S2394" s="78"/>
      <c r="T2394" s="559"/>
      <c r="U2394" s="559"/>
      <c r="V2394" s="559"/>
      <c r="W2394" s="72"/>
      <c r="X2394" s="73"/>
      <c r="Y2394" s="74"/>
      <c r="Z2394" s="646"/>
      <c r="AA2394" s="676"/>
      <c r="AB2394" s="674"/>
    </row>
    <row r="2395" spans="1:28" s="7" customFormat="1" ht="13.9" customHeight="1" x14ac:dyDescent="0.2">
      <c r="A2395" s="260">
        <v>43044</v>
      </c>
      <c r="B2395" s="403">
        <v>0.4375</v>
      </c>
      <c r="C2395" s="464">
        <v>-2</v>
      </c>
      <c r="D2395" s="263">
        <f>(MAX(K2395:M2395))/J2395/1.44</f>
        <v>0.86588541666666663</v>
      </c>
      <c r="E2395" s="264"/>
      <c r="F2395" s="181" t="s">
        <v>569</v>
      </c>
      <c r="G2395" s="69" t="s">
        <v>3126</v>
      </c>
      <c r="H2395" s="240">
        <v>397</v>
      </c>
      <c r="I2395" s="35" t="s">
        <v>685</v>
      </c>
      <c r="J2395" s="34">
        <v>160</v>
      </c>
      <c r="K2395" s="367">
        <v>176.4</v>
      </c>
      <c r="L2395" s="367">
        <v>117.14285714285714</v>
      </c>
      <c r="M2395" s="367">
        <v>199.5</v>
      </c>
      <c r="N2395" s="36" t="s">
        <v>3978</v>
      </c>
      <c r="O2395" s="37">
        <f t="shared" si="398"/>
        <v>164.34761904761905</v>
      </c>
      <c r="P2395" s="38">
        <f t="shared" si="399"/>
        <v>0.71331431878306883</v>
      </c>
      <c r="Q2395" s="77" t="s">
        <v>493</v>
      </c>
      <c r="R2395" s="40"/>
      <c r="S2395" s="81"/>
      <c r="T2395" s="367"/>
      <c r="U2395" s="367"/>
      <c r="V2395" s="367"/>
      <c r="W2395" s="36"/>
      <c r="X2395" s="37"/>
      <c r="Y2395" s="38"/>
      <c r="Z2395" s="645"/>
      <c r="AA2395" s="672">
        <f>P2395+Y2395</f>
        <v>0.71331431878306883</v>
      </c>
      <c r="AB2395" s="672">
        <f t="shared" si="456"/>
        <v>30.503356481481479</v>
      </c>
    </row>
    <row r="2396" spans="1:28" ht="13.9" customHeight="1" x14ac:dyDescent="0.2">
      <c r="A2396" s="265"/>
      <c r="B2396" s="405"/>
      <c r="C2396" s="448"/>
      <c r="D2396" s="266"/>
      <c r="E2396" s="266"/>
      <c r="F2396" s="182"/>
      <c r="G2396" s="24"/>
      <c r="H2396" s="241">
        <v>397</v>
      </c>
      <c r="I2396" s="23" t="s">
        <v>2175</v>
      </c>
      <c r="J2396" s="24">
        <v>160</v>
      </c>
      <c r="K2396" s="371">
        <v>0</v>
      </c>
      <c r="L2396" s="371">
        <v>0</v>
      </c>
      <c r="M2396" s="371">
        <v>0</v>
      </c>
      <c r="N2396" s="21"/>
      <c r="O2396" s="25">
        <f t="shared" ref="O2396:O2402" si="457">(K2396+L2396+M2396)/3</f>
        <v>0</v>
      </c>
      <c r="P2396" s="26">
        <f t="shared" si="399"/>
        <v>0</v>
      </c>
      <c r="Q2396" s="26"/>
      <c r="R2396" s="28"/>
      <c r="S2396" s="30"/>
      <c r="T2396" s="371"/>
      <c r="U2396" s="371"/>
      <c r="V2396" s="371"/>
      <c r="W2396" s="21"/>
      <c r="X2396" s="25"/>
      <c r="Y2396" s="26"/>
      <c r="Z2396" s="428"/>
      <c r="AA2396" s="673"/>
      <c r="AB2396" s="672"/>
    </row>
    <row r="2397" spans="1:28" ht="13.9" customHeight="1" x14ac:dyDescent="0.2">
      <c r="A2397" s="265"/>
      <c r="B2397" s="405"/>
      <c r="C2397" s="448"/>
      <c r="D2397" s="266"/>
      <c r="E2397" s="266"/>
      <c r="F2397" s="182"/>
      <c r="G2397" s="24"/>
      <c r="H2397" s="241">
        <v>397</v>
      </c>
      <c r="I2397" s="22" t="s">
        <v>2840</v>
      </c>
      <c r="J2397" s="24">
        <v>160</v>
      </c>
      <c r="K2397" s="371">
        <v>0</v>
      </c>
      <c r="L2397" s="371">
        <v>0</v>
      </c>
      <c r="M2397" s="371">
        <v>0</v>
      </c>
      <c r="N2397" s="21"/>
      <c r="O2397" s="25">
        <f t="shared" si="457"/>
        <v>0</v>
      </c>
      <c r="P2397" s="26">
        <f t="shared" si="399"/>
        <v>0</v>
      </c>
      <c r="Q2397" s="26"/>
      <c r="R2397" s="28"/>
      <c r="S2397" s="30"/>
      <c r="T2397" s="371"/>
      <c r="U2397" s="371"/>
      <c r="V2397" s="371"/>
      <c r="W2397" s="21"/>
      <c r="X2397" s="25"/>
      <c r="Y2397" s="26"/>
      <c r="Z2397" s="428"/>
      <c r="AA2397" s="673"/>
      <c r="AB2397" s="672"/>
    </row>
    <row r="2398" spans="1:28" ht="13.9" customHeight="1" x14ac:dyDescent="0.2">
      <c r="A2398" s="265"/>
      <c r="B2398" s="405"/>
      <c r="C2398" s="448"/>
      <c r="D2398" s="266"/>
      <c r="E2398" s="266"/>
      <c r="F2398" s="182"/>
      <c r="G2398" s="24"/>
      <c r="H2398" s="241">
        <v>397</v>
      </c>
      <c r="I2398" s="22" t="s">
        <v>2841</v>
      </c>
      <c r="J2398" s="24">
        <v>160</v>
      </c>
      <c r="K2398" s="371">
        <v>0</v>
      </c>
      <c r="L2398" s="371">
        <v>0</v>
      </c>
      <c r="M2398" s="371">
        <v>0</v>
      </c>
      <c r="N2398" s="21"/>
      <c r="O2398" s="25">
        <f t="shared" si="457"/>
        <v>0</v>
      </c>
      <c r="P2398" s="26">
        <f t="shared" si="399"/>
        <v>0</v>
      </c>
      <c r="Q2398" s="26"/>
      <c r="R2398" s="28"/>
      <c r="S2398" s="30"/>
      <c r="T2398" s="371"/>
      <c r="U2398" s="371"/>
      <c r="V2398" s="371"/>
      <c r="W2398" s="21"/>
      <c r="X2398" s="25"/>
      <c r="Y2398" s="26"/>
      <c r="Z2398" s="428"/>
      <c r="AA2398" s="673"/>
      <c r="AB2398" s="672"/>
    </row>
    <row r="2399" spans="1:28" ht="13.9" customHeight="1" x14ac:dyDescent="0.2">
      <c r="A2399" s="265"/>
      <c r="B2399" s="405"/>
      <c r="C2399" s="448"/>
      <c r="D2399" s="266"/>
      <c r="E2399" s="266"/>
      <c r="F2399" s="182"/>
      <c r="G2399" s="24"/>
      <c r="H2399" s="241">
        <v>397</v>
      </c>
      <c r="I2399" s="23" t="s">
        <v>1101</v>
      </c>
      <c r="J2399" s="24">
        <v>160</v>
      </c>
      <c r="K2399" s="371">
        <v>0</v>
      </c>
      <c r="L2399" s="371">
        <v>0</v>
      </c>
      <c r="M2399" s="371">
        <v>0</v>
      </c>
      <c r="N2399" s="21"/>
      <c r="O2399" s="25">
        <f t="shared" si="457"/>
        <v>0</v>
      </c>
      <c r="P2399" s="26">
        <f t="shared" si="399"/>
        <v>0</v>
      </c>
      <c r="Q2399" s="26"/>
      <c r="R2399" s="28"/>
      <c r="S2399" s="30"/>
      <c r="T2399" s="371"/>
      <c r="U2399" s="371"/>
      <c r="V2399" s="371"/>
      <c r="W2399" s="21"/>
      <c r="X2399" s="25"/>
      <c r="Y2399" s="26"/>
      <c r="Z2399" s="428"/>
      <c r="AA2399" s="673"/>
      <c r="AB2399" s="672"/>
    </row>
    <row r="2400" spans="1:28" ht="13.9" customHeight="1" x14ac:dyDescent="0.2">
      <c r="A2400" s="265"/>
      <c r="B2400" s="405"/>
      <c r="C2400" s="448"/>
      <c r="D2400" s="266"/>
      <c r="E2400" s="266"/>
      <c r="F2400" s="182"/>
      <c r="G2400" s="24"/>
      <c r="H2400" s="241">
        <v>397</v>
      </c>
      <c r="I2400" s="22" t="s">
        <v>2842</v>
      </c>
      <c r="J2400" s="24">
        <v>160</v>
      </c>
      <c r="K2400" s="371">
        <v>0</v>
      </c>
      <c r="L2400" s="371">
        <v>0</v>
      </c>
      <c r="M2400" s="371">
        <v>0</v>
      </c>
      <c r="N2400" s="21"/>
      <c r="O2400" s="25">
        <f t="shared" si="457"/>
        <v>0</v>
      </c>
      <c r="P2400" s="26">
        <f t="shared" si="399"/>
        <v>0</v>
      </c>
      <c r="Q2400" s="26"/>
      <c r="R2400" s="28"/>
      <c r="S2400" s="30"/>
      <c r="T2400" s="371"/>
      <c r="U2400" s="371"/>
      <c r="V2400" s="371"/>
      <c r="W2400" s="21"/>
      <c r="X2400" s="25"/>
      <c r="Y2400" s="26"/>
      <c r="Z2400" s="428"/>
      <c r="AA2400" s="673"/>
      <c r="AB2400" s="672"/>
    </row>
    <row r="2401" spans="1:28" ht="13.9" customHeight="1" thickBot="1" x14ac:dyDescent="0.25">
      <c r="A2401" s="267"/>
      <c r="B2401" s="406"/>
      <c r="C2401" s="449"/>
      <c r="D2401" s="268"/>
      <c r="E2401" s="269"/>
      <c r="F2401" s="184"/>
      <c r="G2401" s="70"/>
      <c r="H2401" s="242">
        <v>397</v>
      </c>
      <c r="I2401" s="71"/>
      <c r="J2401" s="70"/>
      <c r="K2401" s="559"/>
      <c r="L2401" s="559"/>
      <c r="M2401" s="559"/>
      <c r="N2401" s="72"/>
      <c r="O2401" s="73"/>
      <c r="P2401" s="74"/>
      <c r="Q2401" s="74"/>
      <c r="R2401" s="75"/>
      <c r="S2401" s="78"/>
      <c r="T2401" s="559"/>
      <c r="U2401" s="559"/>
      <c r="V2401" s="559"/>
      <c r="W2401" s="72"/>
      <c r="X2401" s="73"/>
      <c r="Y2401" s="74"/>
      <c r="Z2401" s="646"/>
      <c r="AA2401" s="673"/>
      <c r="AB2401" s="672"/>
    </row>
    <row r="2402" spans="1:28" s="7" customFormat="1" ht="14.45" customHeight="1" thickBot="1" x14ac:dyDescent="0.25">
      <c r="A2402" s="260">
        <v>43057</v>
      </c>
      <c r="B2402" s="403">
        <v>0.58333333333333337</v>
      </c>
      <c r="C2402" s="454">
        <v>-2</v>
      </c>
      <c r="D2402" s="282">
        <f>(MAX(K2402:M2402))/J2402/1.44</f>
        <v>0</v>
      </c>
      <c r="E2402" s="283">
        <f>(MAX(T2402:V2402))/S2402/1.44</f>
        <v>0</v>
      </c>
      <c r="F2402" s="189" t="s">
        <v>1909</v>
      </c>
      <c r="G2402" s="82" t="s">
        <v>3136</v>
      </c>
      <c r="H2402" s="242">
        <v>398</v>
      </c>
      <c r="I2402" s="76" t="s">
        <v>4496</v>
      </c>
      <c r="J2402" s="70">
        <v>630</v>
      </c>
      <c r="K2402" s="559">
        <v>0</v>
      </c>
      <c r="L2402" s="559">
        <v>0</v>
      </c>
      <c r="M2402" s="559">
        <v>0</v>
      </c>
      <c r="N2402" s="78"/>
      <c r="O2402" s="73">
        <f t="shared" si="457"/>
        <v>0</v>
      </c>
      <c r="P2402" s="74">
        <f t="shared" si="399"/>
        <v>0</v>
      </c>
      <c r="Q2402" s="80" t="s">
        <v>495</v>
      </c>
      <c r="R2402" s="72" t="s">
        <v>686</v>
      </c>
      <c r="S2402" s="70">
        <v>400</v>
      </c>
      <c r="T2402" s="559">
        <v>0</v>
      </c>
      <c r="U2402" s="559">
        <v>0</v>
      </c>
      <c r="V2402" s="559">
        <v>0</v>
      </c>
      <c r="W2402" s="72"/>
      <c r="X2402" s="73">
        <f t="shared" si="427"/>
        <v>0</v>
      </c>
      <c r="Y2402" s="74">
        <f t="shared" si="428"/>
        <v>0</v>
      </c>
      <c r="Z2402" s="655" t="s">
        <v>657</v>
      </c>
      <c r="AA2402" s="675">
        <f>P2402+Y2402</f>
        <v>0</v>
      </c>
      <c r="AB2402" s="675">
        <f t="shared" si="456"/>
        <v>684.94999999999993</v>
      </c>
    </row>
    <row r="2403" spans="1:28" s="7" customFormat="1" ht="13.9" customHeight="1" x14ac:dyDescent="0.2">
      <c r="A2403" s="270">
        <v>43049</v>
      </c>
      <c r="B2403" s="407">
        <v>0.49305555555555558</v>
      </c>
      <c r="C2403" s="464">
        <v>-4</v>
      </c>
      <c r="D2403" s="263">
        <f>(MAX(K2403:M2403))/J2403/1.44</f>
        <v>2.1494708994708994E-2</v>
      </c>
      <c r="E2403" s="264"/>
      <c r="F2403" s="193" t="s">
        <v>1216</v>
      </c>
      <c r="G2403" s="114" t="s">
        <v>3126</v>
      </c>
      <c r="H2403" s="243">
        <v>399</v>
      </c>
      <c r="I2403" s="113" t="s">
        <v>685</v>
      </c>
      <c r="J2403" s="115">
        <v>400</v>
      </c>
      <c r="K2403" s="565">
        <v>11.55</v>
      </c>
      <c r="L2403" s="565">
        <v>12.38095238095238</v>
      </c>
      <c r="M2403" s="565">
        <v>3.1500000000000004</v>
      </c>
      <c r="N2403" s="116" t="s">
        <v>4014</v>
      </c>
      <c r="O2403" s="117">
        <f t="shared" si="398"/>
        <v>9.0269841269841269</v>
      </c>
      <c r="P2403" s="118">
        <f t="shared" si="399"/>
        <v>1.5671847442680777E-2</v>
      </c>
      <c r="Q2403" s="142"/>
      <c r="R2403" s="120"/>
      <c r="S2403" s="130"/>
      <c r="T2403" s="565">
        <v>0</v>
      </c>
      <c r="U2403" s="565">
        <v>0</v>
      </c>
      <c r="V2403" s="565">
        <v>0</v>
      </c>
      <c r="W2403" s="116"/>
      <c r="X2403" s="117">
        <f t="shared" si="427"/>
        <v>0</v>
      </c>
      <c r="Y2403" s="118"/>
      <c r="Z2403" s="636"/>
      <c r="AA2403" s="672">
        <f>P2403+Y2403</f>
        <v>1.5671847442680777E-2</v>
      </c>
      <c r="AB2403" s="672">
        <f t="shared" si="456"/>
        <v>261.83128858024691</v>
      </c>
    </row>
    <row r="2404" spans="1:28" s="7" customFormat="1" ht="13.9" customHeight="1" thickBot="1" x14ac:dyDescent="0.25">
      <c r="A2404" s="267"/>
      <c r="B2404" s="406"/>
      <c r="C2404" s="449"/>
      <c r="D2404" s="284"/>
      <c r="E2404" s="285"/>
      <c r="F2404" s="191"/>
      <c r="G2404" s="104"/>
      <c r="H2404" s="245">
        <v>399</v>
      </c>
      <c r="I2404" s="84" t="s">
        <v>323</v>
      </c>
      <c r="J2404" s="83">
        <v>400</v>
      </c>
      <c r="K2404" s="554">
        <v>0</v>
      </c>
      <c r="L2404" s="554">
        <v>0</v>
      </c>
      <c r="M2404" s="554">
        <v>0</v>
      </c>
      <c r="N2404" s="85"/>
      <c r="O2404" s="86">
        <f>(K2404+L2404+M2404)/3</f>
        <v>0</v>
      </c>
      <c r="P2404" s="87">
        <f>O2404/J2404/1.44</f>
        <v>0</v>
      </c>
      <c r="Q2404" s="105"/>
      <c r="R2404" s="89"/>
      <c r="S2404" s="112"/>
      <c r="T2404" s="554">
        <v>0</v>
      </c>
      <c r="U2404" s="554">
        <v>0</v>
      </c>
      <c r="V2404" s="554">
        <v>0</v>
      </c>
      <c r="W2404" s="85"/>
      <c r="X2404" s="86"/>
      <c r="Y2404" s="87"/>
      <c r="Z2404" s="637"/>
      <c r="AA2404" s="672"/>
      <c r="AB2404" s="672"/>
    </row>
    <row r="2405" spans="1:28" s="7" customFormat="1" ht="14.45" customHeight="1" thickBot="1" x14ac:dyDescent="0.25">
      <c r="A2405" s="304">
        <v>42692</v>
      </c>
      <c r="B2405" s="404">
        <v>0.54166666666666663</v>
      </c>
      <c r="C2405" s="460">
        <v>-2</v>
      </c>
      <c r="D2405" s="282">
        <f>(MAX(K2405:M2405))/J2405/1.44</f>
        <v>0</v>
      </c>
      <c r="E2405" s="283">
        <f>(MAX(T2405:V2405))/S2405/1.44</f>
        <v>0</v>
      </c>
      <c r="F2405" s="191" t="s">
        <v>1909</v>
      </c>
      <c r="G2405" s="104" t="s">
        <v>3136</v>
      </c>
      <c r="H2405" s="245">
        <v>400</v>
      </c>
      <c r="I2405" s="84" t="s">
        <v>685</v>
      </c>
      <c r="J2405" s="83">
        <v>25</v>
      </c>
      <c r="K2405" s="554">
        <v>0</v>
      </c>
      <c r="L2405" s="554">
        <v>0</v>
      </c>
      <c r="M2405" s="554">
        <v>0</v>
      </c>
      <c r="N2405" s="85" t="s">
        <v>4497</v>
      </c>
      <c r="O2405" s="86">
        <f t="shared" si="398"/>
        <v>0</v>
      </c>
      <c r="P2405" s="87">
        <f t="shared" si="399"/>
        <v>0</v>
      </c>
      <c r="Q2405" s="105"/>
      <c r="R2405" s="89" t="s">
        <v>686</v>
      </c>
      <c r="S2405" s="83">
        <v>25</v>
      </c>
      <c r="T2405" s="554">
        <v>0</v>
      </c>
      <c r="U2405" s="554">
        <v>0</v>
      </c>
      <c r="V2405" s="554">
        <v>0</v>
      </c>
      <c r="W2405" s="85" t="s">
        <v>4498</v>
      </c>
      <c r="X2405" s="86">
        <f t="shared" si="427"/>
        <v>0</v>
      </c>
      <c r="Y2405" s="87">
        <f t="shared" si="428"/>
        <v>0</v>
      </c>
      <c r="Z2405" s="637"/>
      <c r="AA2405" s="675">
        <f>P2405+Y2405</f>
        <v>0</v>
      </c>
      <c r="AB2405" s="675">
        <f t="shared" si="456"/>
        <v>33.25</v>
      </c>
    </row>
    <row r="2406" spans="1:28" s="7" customFormat="1" ht="14.45" customHeight="1" thickBot="1" x14ac:dyDescent="0.25">
      <c r="A2406" s="256">
        <v>42761</v>
      </c>
      <c r="B2406" s="408">
        <v>0.70486111111111116</v>
      </c>
      <c r="C2406" s="447">
        <v>-8</v>
      </c>
      <c r="D2406" s="282">
        <f>(MAX(K2406:M2406))/J2406/1.44</f>
        <v>0.62890625</v>
      </c>
      <c r="E2406" s="283">
        <f>(MAX(T2406:V2406))/S2406/1.44</f>
        <v>5.46875E-2</v>
      </c>
      <c r="F2406" s="191" t="s">
        <v>1909</v>
      </c>
      <c r="G2406" s="104" t="s">
        <v>3136</v>
      </c>
      <c r="H2406" s="245">
        <v>401</v>
      </c>
      <c r="I2406" s="84" t="s">
        <v>3768</v>
      </c>
      <c r="J2406" s="83">
        <v>400</v>
      </c>
      <c r="K2406" s="554">
        <v>362.25</v>
      </c>
      <c r="L2406" s="554">
        <v>328.57142857142856</v>
      </c>
      <c r="M2406" s="554">
        <v>362.25</v>
      </c>
      <c r="N2406" s="85" t="s">
        <v>4142</v>
      </c>
      <c r="O2406" s="86">
        <f t="shared" si="398"/>
        <v>351.02380952380946</v>
      </c>
      <c r="P2406" s="87">
        <f t="shared" si="399"/>
        <v>0.60941633597883582</v>
      </c>
      <c r="Q2406" s="88" t="s">
        <v>983</v>
      </c>
      <c r="R2406" s="89" t="s">
        <v>686</v>
      </c>
      <c r="S2406" s="83">
        <v>400</v>
      </c>
      <c r="T2406" s="554">
        <v>28.571428571428569</v>
      </c>
      <c r="U2406" s="554">
        <v>31.5</v>
      </c>
      <c r="V2406" s="554">
        <v>31.5</v>
      </c>
      <c r="W2406" s="85" t="s">
        <v>4142</v>
      </c>
      <c r="X2406" s="226">
        <f t="shared" si="427"/>
        <v>30.523809523809522</v>
      </c>
      <c r="Y2406" s="87">
        <f t="shared" si="428"/>
        <v>5.2992724867724862E-2</v>
      </c>
      <c r="Z2406" s="669" t="s">
        <v>983</v>
      </c>
      <c r="AA2406" s="672">
        <f>P2406+Y2406</f>
        <v>0.6624090608465607</v>
      </c>
      <c r="AB2406" s="672">
        <f t="shared" si="456"/>
        <v>179.5983796296297</v>
      </c>
    </row>
    <row r="2407" spans="1:28" s="7" customFormat="1" ht="13.9" customHeight="1" x14ac:dyDescent="0.2">
      <c r="A2407" s="260">
        <v>43026</v>
      </c>
      <c r="B2407" s="403">
        <v>0.4513888888888889</v>
      </c>
      <c r="C2407" s="454">
        <v>3</v>
      </c>
      <c r="D2407" s="263">
        <f>(MAX(K2407:M2407))/J2407/1.44</f>
        <v>0.28483072916666669</v>
      </c>
      <c r="E2407" s="264"/>
      <c r="F2407" s="181" t="s">
        <v>569</v>
      </c>
      <c r="G2407" s="69" t="s">
        <v>3136</v>
      </c>
      <c r="H2407" s="240">
        <v>402</v>
      </c>
      <c r="I2407" s="35" t="s">
        <v>685</v>
      </c>
      <c r="J2407" s="34">
        <v>320</v>
      </c>
      <c r="K2407" s="367">
        <v>131.25</v>
      </c>
      <c r="L2407" s="367">
        <v>92.38095238095238</v>
      </c>
      <c r="M2407" s="367">
        <v>115.5</v>
      </c>
      <c r="N2407" s="36" t="s">
        <v>3837</v>
      </c>
      <c r="O2407" s="37">
        <f t="shared" si="398"/>
        <v>113.0436507936508</v>
      </c>
      <c r="P2407" s="38">
        <f t="shared" si="399"/>
        <v>0.24532042272927693</v>
      </c>
      <c r="Q2407" s="77" t="s">
        <v>496</v>
      </c>
      <c r="R2407" s="40"/>
      <c r="S2407" s="81"/>
      <c r="T2407" s="367"/>
      <c r="U2407" s="367"/>
      <c r="V2407" s="367"/>
      <c r="W2407" s="36"/>
      <c r="X2407" s="37"/>
      <c r="Y2407" s="38"/>
      <c r="Z2407" s="645"/>
      <c r="AA2407" s="671">
        <f>P2407+Y2407</f>
        <v>0.24532042272927693</v>
      </c>
      <c r="AB2407" s="671">
        <f t="shared" si="456"/>
        <v>160.59581404320986</v>
      </c>
    </row>
    <row r="2408" spans="1:28" s="7" customFormat="1" ht="13.15" customHeight="1" x14ac:dyDescent="0.2">
      <c r="A2408" s="265"/>
      <c r="B2408" s="405"/>
      <c r="C2408" s="448"/>
      <c r="D2408" s="266"/>
      <c r="E2408" s="266"/>
      <c r="F2408" s="187"/>
      <c r="G2408" s="48"/>
      <c r="H2408" s="241">
        <v>402</v>
      </c>
      <c r="I2408" s="22" t="s">
        <v>3100</v>
      </c>
      <c r="J2408" s="24">
        <v>320</v>
      </c>
      <c r="K2408" s="371">
        <v>11.55</v>
      </c>
      <c r="L2408" s="371">
        <v>7.6190476190476186</v>
      </c>
      <c r="M2408" s="371">
        <v>8.4</v>
      </c>
      <c r="N2408" s="21"/>
      <c r="O2408" s="25">
        <f t="shared" ref="O2408:O2414" si="458">(K2408+L2408+M2408)/3</f>
        <v>9.1896825396825381</v>
      </c>
      <c r="P2408" s="26">
        <f t="shared" ref="P2408:P2414" si="459">O2408/J2408/1.44</f>
        <v>1.9942887455908286E-2</v>
      </c>
      <c r="Q2408" s="68"/>
      <c r="R2408" s="28"/>
      <c r="S2408" s="30"/>
      <c r="T2408" s="371"/>
      <c r="U2408" s="371"/>
      <c r="V2408" s="371"/>
      <c r="W2408" s="21"/>
      <c r="X2408" s="25"/>
      <c r="Y2408" s="26"/>
      <c r="Z2408" s="428"/>
      <c r="AA2408" s="672"/>
      <c r="AB2408" s="672"/>
    </row>
    <row r="2409" spans="1:28" s="7" customFormat="1" ht="13.15" customHeight="1" x14ac:dyDescent="0.2">
      <c r="A2409" s="265"/>
      <c r="B2409" s="405"/>
      <c r="C2409" s="448"/>
      <c r="D2409" s="266"/>
      <c r="E2409" s="266"/>
      <c r="F2409" s="187"/>
      <c r="G2409" s="48"/>
      <c r="H2409" s="241">
        <v>402</v>
      </c>
      <c r="I2409" s="22" t="s">
        <v>3099</v>
      </c>
      <c r="J2409" s="24">
        <v>320</v>
      </c>
      <c r="K2409" s="371">
        <v>27.3</v>
      </c>
      <c r="L2409" s="371">
        <v>5.7142857142857144</v>
      </c>
      <c r="M2409" s="371">
        <v>26.25</v>
      </c>
      <c r="N2409" s="21"/>
      <c r="O2409" s="25">
        <f t="shared" si="458"/>
        <v>19.754761904761903</v>
      </c>
      <c r="P2409" s="26">
        <f t="shared" si="459"/>
        <v>4.2870577050264549E-2</v>
      </c>
      <c r="Q2409" s="68"/>
      <c r="R2409" s="28"/>
      <c r="S2409" s="30"/>
      <c r="T2409" s="371"/>
      <c r="U2409" s="371"/>
      <c r="V2409" s="371"/>
      <c r="W2409" s="21"/>
      <c r="X2409" s="25"/>
      <c r="Y2409" s="26"/>
      <c r="Z2409" s="428"/>
      <c r="AA2409" s="672"/>
      <c r="AB2409" s="672"/>
    </row>
    <row r="2410" spans="1:28" s="7" customFormat="1" ht="13.15" customHeight="1" x14ac:dyDescent="0.2">
      <c r="A2410" s="265"/>
      <c r="B2410" s="405"/>
      <c r="C2410" s="448"/>
      <c r="D2410" s="266"/>
      <c r="E2410" s="266"/>
      <c r="F2410" s="187"/>
      <c r="G2410" s="48"/>
      <c r="H2410" s="241">
        <v>402</v>
      </c>
      <c r="I2410" s="22" t="s">
        <v>3098</v>
      </c>
      <c r="J2410" s="24">
        <v>320</v>
      </c>
      <c r="K2410" s="371">
        <v>47.25</v>
      </c>
      <c r="L2410" s="371">
        <v>35.238095238095234</v>
      </c>
      <c r="M2410" s="371">
        <v>55.650000000000006</v>
      </c>
      <c r="N2410" s="21"/>
      <c r="O2410" s="25">
        <f t="shared" si="458"/>
        <v>46.046031746031751</v>
      </c>
      <c r="P2410" s="26">
        <f t="shared" si="459"/>
        <v>9.9926284171075866E-2</v>
      </c>
      <c r="Q2410" s="68"/>
      <c r="R2410" s="28"/>
      <c r="S2410" s="30"/>
      <c r="T2410" s="371"/>
      <c r="U2410" s="371"/>
      <c r="V2410" s="371"/>
      <c r="W2410" s="21"/>
      <c r="X2410" s="25"/>
      <c r="Y2410" s="26"/>
      <c r="Z2410" s="428"/>
      <c r="AA2410" s="672"/>
      <c r="AB2410" s="672"/>
    </row>
    <row r="2411" spans="1:28" s="7" customFormat="1" ht="13.15" customHeight="1" x14ac:dyDescent="0.2">
      <c r="A2411" s="265"/>
      <c r="B2411" s="405"/>
      <c r="C2411" s="448"/>
      <c r="D2411" s="266"/>
      <c r="E2411" s="266"/>
      <c r="F2411" s="187"/>
      <c r="G2411" s="48"/>
      <c r="H2411" s="241">
        <v>402</v>
      </c>
      <c r="I2411" s="22" t="s">
        <v>2606</v>
      </c>
      <c r="J2411" s="24">
        <v>320</v>
      </c>
      <c r="K2411" s="371">
        <v>0</v>
      </c>
      <c r="L2411" s="371">
        <v>0</v>
      </c>
      <c r="M2411" s="371">
        <v>0</v>
      </c>
      <c r="N2411" s="21"/>
      <c r="O2411" s="25">
        <f t="shared" si="458"/>
        <v>0</v>
      </c>
      <c r="P2411" s="26">
        <f t="shared" si="459"/>
        <v>0</v>
      </c>
      <c r="Q2411" s="68"/>
      <c r="R2411" s="28"/>
      <c r="S2411" s="30"/>
      <c r="T2411" s="371"/>
      <c r="U2411" s="371"/>
      <c r="V2411" s="371"/>
      <c r="W2411" s="21"/>
      <c r="X2411" s="25"/>
      <c r="Y2411" s="26"/>
      <c r="Z2411" s="428"/>
      <c r="AA2411" s="672"/>
      <c r="AB2411" s="672"/>
    </row>
    <row r="2412" spans="1:28" s="7" customFormat="1" ht="13.15" customHeight="1" x14ac:dyDescent="0.2">
      <c r="A2412" s="265"/>
      <c r="B2412" s="405"/>
      <c r="C2412" s="448"/>
      <c r="D2412" s="266"/>
      <c r="E2412" s="266"/>
      <c r="F2412" s="187"/>
      <c r="G2412" s="48"/>
      <c r="H2412" s="241">
        <v>402</v>
      </c>
      <c r="I2412" s="22" t="s">
        <v>3097</v>
      </c>
      <c r="J2412" s="24">
        <v>320</v>
      </c>
      <c r="K2412" s="371">
        <v>28.35</v>
      </c>
      <c r="L2412" s="371">
        <v>23.80952380952381</v>
      </c>
      <c r="M2412" s="371">
        <v>14.700000000000001</v>
      </c>
      <c r="N2412" s="21"/>
      <c r="O2412" s="25">
        <f>(K2412+L2412+M2412)/3</f>
        <v>22.286507936507935</v>
      </c>
      <c r="P2412" s="26">
        <f>O2412/J2412/1.44</f>
        <v>4.8364817570546739E-2</v>
      </c>
      <c r="Q2412" s="68"/>
      <c r="R2412" s="28"/>
      <c r="S2412" s="30"/>
      <c r="T2412" s="371"/>
      <c r="U2412" s="371"/>
      <c r="V2412" s="371"/>
      <c r="W2412" s="21"/>
      <c r="X2412" s="25"/>
      <c r="Y2412" s="26"/>
      <c r="Z2412" s="428"/>
      <c r="AA2412" s="672"/>
      <c r="AB2412" s="672"/>
    </row>
    <row r="2413" spans="1:28" s="7" customFormat="1" ht="13.15" customHeight="1" x14ac:dyDescent="0.2">
      <c r="A2413" s="265"/>
      <c r="B2413" s="405"/>
      <c r="C2413" s="448"/>
      <c r="D2413" s="266"/>
      <c r="E2413" s="266"/>
      <c r="F2413" s="187"/>
      <c r="G2413" s="48"/>
      <c r="H2413" s="241">
        <v>402</v>
      </c>
      <c r="I2413" s="22" t="s">
        <v>3095</v>
      </c>
      <c r="J2413" s="24">
        <v>320</v>
      </c>
      <c r="K2413" s="371">
        <v>6.3000000000000007</v>
      </c>
      <c r="L2413" s="371">
        <v>13.333333333333332</v>
      </c>
      <c r="M2413" s="371">
        <v>6.3000000000000007</v>
      </c>
      <c r="N2413" s="21"/>
      <c r="O2413" s="25">
        <f t="shared" si="458"/>
        <v>8.6444444444444439</v>
      </c>
      <c r="P2413" s="26">
        <f t="shared" si="459"/>
        <v>1.8759645061728395E-2</v>
      </c>
      <c r="Q2413" s="68"/>
      <c r="R2413" s="28"/>
      <c r="S2413" s="30"/>
      <c r="T2413" s="371"/>
      <c r="U2413" s="371"/>
      <c r="V2413" s="371"/>
      <c r="W2413" s="21"/>
      <c r="X2413" s="25"/>
      <c r="Y2413" s="26"/>
      <c r="Z2413" s="428"/>
      <c r="AA2413" s="672"/>
      <c r="AB2413" s="672"/>
    </row>
    <row r="2414" spans="1:28" s="7" customFormat="1" ht="13.9" customHeight="1" thickBot="1" x14ac:dyDescent="0.25">
      <c r="A2414" s="267"/>
      <c r="B2414" s="406"/>
      <c r="C2414" s="449"/>
      <c r="D2414" s="268"/>
      <c r="E2414" s="269"/>
      <c r="F2414" s="189"/>
      <c r="G2414" s="102"/>
      <c r="H2414" s="242">
        <v>402</v>
      </c>
      <c r="I2414" s="76" t="s">
        <v>3096</v>
      </c>
      <c r="J2414" s="70">
        <v>320</v>
      </c>
      <c r="K2414" s="559">
        <v>10.5</v>
      </c>
      <c r="L2414" s="559">
        <v>6.6666666666666661</v>
      </c>
      <c r="M2414" s="559">
        <v>4.2</v>
      </c>
      <c r="N2414" s="72"/>
      <c r="O2414" s="73">
        <f t="shared" si="458"/>
        <v>7.1222222222222209</v>
      </c>
      <c r="P2414" s="74">
        <f t="shared" si="459"/>
        <v>1.5456211419753084E-2</v>
      </c>
      <c r="Q2414" s="103"/>
      <c r="R2414" s="75"/>
      <c r="S2414" s="78"/>
      <c r="T2414" s="559"/>
      <c r="U2414" s="559"/>
      <c r="V2414" s="559"/>
      <c r="W2414" s="72"/>
      <c r="X2414" s="73"/>
      <c r="Y2414" s="74"/>
      <c r="Z2414" s="646"/>
      <c r="AA2414" s="674"/>
      <c r="AB2414" s="674"/>
    </row>
    <row r="2415" spans="1:28" s="7" customFormat="1" ht="13.9" customHeight="1" x14ac:dyDescent="0.2">
      <c r="A2415" s="260">
        <v>43022</v>
      </c>
      <c r="B2415" s="403">
        <v>0.5625</v>
      </c>
      <c r="C2415" s="454">
        <v>3</v>
      </c>
      <c r="D2415" s="263">
        <f>(MAX(K2415:M2415))/J2415/1.44</f>
        <v>0.64166666666666672</v>
      </c>
      <c r="E2415" s="264"/>
      <c r="F2415" s="181" t="s">
        <v>569</v>
      </c>
      <c r="G2415" s="69" t="s">
        <v>3136</v>
      </c>
      <c r="H2415" s="240">
        <v>403</v>
      </c>
      <c r="I2415" s="35" t="s">
        <v>685</v>
      </c>
      <c r="J2415" s="34">
        <v>400</v>
      </c>
      <c r="K2415" s="367">
        <v>336</v>
      </c>
      <c r="L2415" s="367">
        <v>317.14285714285711</v>
      </c>
      <c r="M2415" s="367">
        <v>369.6</v>
      </c>
      <c r="N2415" s="36" t="s">
        <v>3923</v>
      </c>
      <c r="O2415" s="37">
        <f t="shared" si="398"/>
        <v>340.91428571428571</v>
      </c>
      <c r="P2415" s="38">
        <f t="shared" si="399"/>
        <v>0.59186507936507937</v>
      </c>
      <c r="Q2415" s="39" t="s">
        <v>492</v>
      </c>
      <c r="R2415" s="40"/>
      <c r="S2415" s="81"/>
      <c r="T2415" s="367"/>
      <c r="U2415" s="367"/>
      <c r="V2415" s="367"/>
      <c r="W2415" s="36"/>
      <c r="X2415" s="37"/>
      <c r="Y2415" s="38"/>
      <c r="Z2415" s="645"/>
      <c r="AA2415" s="672">
        <f>P2415+Y2415</f>
        <v>0.59186507936507937</v>
      </c>
      <c r="AB2415" s="672">
        <f t="shared" si="456"/>
        <v>108.56388888888888</v>
      </c>
    </row>
    <row r="2416" spans="1:28" ht="13.15" customHeight="1" x14ac:dyDescent="0.2">
      <c r="A2416" s="265"/>
      <c r="B2416" s="405"/>
      <c r="C2416" s="448"/>
      <c r="D2416" s="266"/>
      <c r="E2416" s="266"/>
      <c r="F2416" s="182"/>
      <c r="G2416" s="24"/>
      <c r="H2416" s="241">
        <v>403</v>
      </c>
      <c r="I2416" s="22" t="s">
        <v>437</v>
      </c>
      <c r="J2416" s="24">
        <v>400</v>
      </c>
      <c r="K2416" s="371">
        <v>4.2</v>
      </c>
      <c r="L2416" s="371">
        <v>11.428571428571429</v>
      </c>
      <c r="M2416" s="371">
        <v>3.1500000000000004</v>
      </c>
      <c r="N2416" s="21"/>
      <c r="O2416" s="25">
        <f t="shared" si="398"/>
        <v>6.2595238095238104</v>
      </c>
      <c r="P2416" s="26">
        <f t="shared" si="399"/>
        <v>1.0867228835978838E-2</v>
      </c>
      <c r="Q2416" s="26"/>
      <c r="R2416" s="28"/>
      <c r="S2416" s="30"/>
      <c r="T2416" s="371"/>
      <c r="U2416" s="371"/>
      <c r="V2416" s="371"/>
      <c r="W2416" s="21"/>
      <c r="X2416" s="25"/>
      <c r="Y2416" s="26"/>
      <c r="Z2416" s="428"/>
      <c r="AA2416" s="673"/>
      <c r="AB2416" s="672"/>
    </row>
    <row r="2417" spans="1:28" ht="13.15" customHeight="1" x14ac:dyDescent="0.2">
      <c r="A2417" s="265"/>
      <c r="B2417" s="405"/>
      <c r="C2417" s="448"/>
      <c r="D2417" s="266"/>
      <c r="E2417" s="266"/>
      <c r="F2417" s="182"/>
      <c r="G2417" s="24"/>
      <c r="H2417" s="241">
        <v>403</v>
      </c>
      <c r="I2417" s="22" t="s">
        <v>438</v>
      </c>
      <c r="J2417" s="24">
        <v>400</v>
      </c>
      <c r="K2417" s="371">
        <v>6.3000000000000007</v>
      </c>
      <c r="L2417" s="371">
        <v>12.38095238095238</v>
      </c>
      <c r="M2417" s="371">
        <v>7.3500000000000005</v>
      </c>
      <c r="N2417" s="21"/>
      <c r="O2417" s="25">
        <f t="shared" si="398"/>
        <v>8.6769841269841272</v>
      </c>
      <c r="P2417" s="26">
        <f t="shared" si="399"/>
        <v>1.5064208553791888E-2</v>
      </c>
      <c r="Q2417" s="26"/>
      <c r="R2417" s="28"/>
      <c r="S2417" s="30"/>
      <c r="T2417" s="371"/>
      <c r="U2417" s="371"/>
      <c r="V2417" s="371"/>
      <c r="W2417" s="21"/>
      <c r="X2417" s="25"/>
      <c r="Y2417" s="26"/>
      <c r="Z2417" s="428"/>
      <c r="AA2417" s="673"/>
      <c r="AB2417" s="672"/>
    </row>
    <row r="2418" spans="1:28" ht="13.9" customHeight="1" thickBot="1" x14ac:dyDescent="0.25">
      <c r="A2418" s="267"/>
      <c r="B2418" s="406"/>
      <c r="C2418" s="449"/>
      <c r="D2418" s="268"/>
      <c r="E2418" s="269"/>
      <c r="F2418" s="184"/>
      <c r="G2418" s="70"/>
      <c r="H2418" s="242">
        <v>403</v>
      </c>
      <c r="I2418" s="76" t="s">
        <v>439</v>
      </c>
      <c r="J2418" s="70">
        <v>400</v>
      </c>
      <c r="K2418" s="559">
        <v>180.6</v>
      </c>
      <c r="L2418" s="559">
        <v>151.42857142857142</v>
      </c>
      <c r="M2418" s="559">
        <v>176.4</v>
      </c>
      <c r="N2418" s="72"/>
      <c r="O2418" s="73">
        <f t="shared" si="398"/>
        <v>169.47619047619048</v>
      </c>
      <c r="P2418" s="74">
        <f t="shared" si="399"/>
        <v>0.29422949735449738</v>
      </c>
      <c r="Q2418" s="74"/>
      <c r="R2418" s="75"/>
      <c r="S2418" s="78"/>
      <c r="T2418" s="559"/>
      <c r="U2418" s="559"/>
      <c r="V2418" s="559"/>
      <c r="W2418" s="72"/>
      <c r="X2418" s="73"/>
      <c r="Y2418" s="74"/>
      <c r="Z2418" s="646"/>
      <c r="AA2418" s="673"/>
      <c r="AB2418" s="672"/>
    </row>
    <row r="2419" spans="1:28" s="7" customFormat="1" ht="13.9" customHeight="1" x14ac:dyDescent="0.2">
      <c r="A2419" s="270">
        <v>43030</v>
      </c>
      <c r="B2419" s="407">
        <v>0.44791666666666669</v>
      </c>
      <c r="C2419" s="450">
        <v>2</v>
      </c>
      <c r="D2419" s="263">
        <f>(MAX(K2419:M2419))/J2419/1.44</f>
        <v>5.8333333333333341E-2</v>
      </c>
      <c r="E2419" s="264"/>
      <c r="F2419" s="181" t="s">
        <v>569</v>
      </c>
      <c r="G2419" s="69" t="s">
        <v>3136</v>
      </c>
      <c r="H2419" s="240">
        <v>404</v>
      </c>
      <c r="I2419" s="35" t="s">
        <v>685</v>
      </c>
      <c r="J2419" s="34">
        <v>400</v>
      </c>
      <c r="K2419" s="367">
        <v>33.6</v>
      </c>
      <c r="L2419" s="367">
        <v>20.952380952380953</v>
      </c>
      <c r="M2419" s="367">
        <v>28.35</v>
      </c>
      <c r="N2419" s="36" t="s">
        <v>3978</v>
      </c>
      <c r="O2419" s="37">
        <f t="shared" si="398"/>
        <v>27.634126984126983</v>
      </c>
      <c r="P2419" s="38">
        <f t="shared" si="399"/>
        <v>4.7975914902998233E-2</v>
      </c>
      <c r="Q2419" s="77"/>
      <c r="R2419" s="40"/>
      <c r="S2419" s="81"/>
      <c r="T2419" s="367"/>
      <c r="U2419" s="367"/>
      <c r="V2419" s="367"/>
      <c r="W2419" s="36"/>
      <c r="X2419" s="37"/>
      <c r="Y2419" s="38"/>
      <c r="Z2419" s="645"/>
      <c r="AA2419" s="671">
        <f>P2419+Y2419</f>
        <v>4.7975914902998233E-2</v>
      </c>
      <c r="AB2419" s="671">
        <f t="shared" si="456"/>
        <v>253.23840663580245</v>
      </c>
    </row>
    <row r="2420" spans="1:28" ht="13.15" customHeight="1" x14ac:dyDescent="0.2">
      <c r="A2420" s="265"/>
      <c r="B2420" s="405"/>
      <c r="C2420" s="448"/>
      <c r="D2420" s="266"/>
      <c r="E2420" s="266"/>
      <c r="F2420" s="182"/>
      <c r="G2420" s="24"/>
      <c r="H2420" s="241">
        <v>404</v>
      </c>
      <c r="I2420" s="22" t="s">
        <v>204</v>
      </c>
      <c r="J2420" s="24">
        <v>400</v>
      </c>
      <c r="K2420" s="371">
        <v>0</v>
      </c>
      <c r="L2420" s="371">
        <v>0</v>
      </c>
      <c r="M2420" s="371">
        <v>0</v>
      </c>
      <c r="N2420" s="21"/>
      <c r="O2420" s="25">
        <f t="shared" si="398"/>
        <v>0</v>
      </c>
      <c r="P2420" s="26">
        <f t="shared" si="399"/>
        <v>0</v>
      </c>
      <c r="Q2420" s="26"/>
      <c r="R2420" s="28"/>
      <c r="S2420" s="30"/>
      <c r="T2420" s="371"/>
      <c r="U2420" s="371"/>
      <c r="V2420" s="371"/>
      <c r="W2420" s="21"/>
      <c r="X2420" s="25"/>
      <c r="Y2420" s="26"/>
      <c r="Z2420" s="428"/>
      <c r="AA2420" s="673"/>
      <c r="AB2420" s="672"/>
    </row>
    <row r="2421" spans="1:28" ht="13.15" customHeight="1" x14ac:dyDescent="0.2">
      <c r="A2421" s="265"/>
      <c r="B2421" s="405"/>
      <c r="C2421" s="448"/>
      <c r="D2421" s="266"/>
      <c r="E2421" s="266"/>
      <c r="F2421" s="182"/>
      <c r="G2421" s="24"/>
      <c r="H2421" s="241">
        <v>404</v>
      </c>
      <c r="I2421" s="22" t="s">
        <v>1257</v>
      </c>
      <c r="J2421" s="24">
        <v>400</v>
      </c>
      <c r="K2421" s="371">
        <v>15.75</v>
      </c>
      <c r="L2421" s="371">
        <v>3.8095238095238093</v>
      </c>
      <c r="M2421" s="371">
        <v>3.1500000000000004</v>
      </c>
      <c r="N2421" s="21"/>
      <c r="O2421" s="25">
        <f t="shared" si="398"/>
        <v>7.5698412698412696</v>
      </c>
      <c r="P2421" s="26">
        <f t="shared" si="399"/>
        <v>1.314208553791887E-2</v>
      </c>
      <c r="Q2421" s="26"/>
      <c r="R2421" s="28"/>
      <c r="S2421" s="30"/>
      <c r="T2421" s="371"/>
      <c r="U2421" s="371"/>
      <c r="V2421" s="371"/>
      <c r="W2421" s="21"/>
      <c r="X2421" s="25"/>
      <c r="Y2421" s="26"/>
      <c r="Z2421" s="428"/>
      <c r="AA2421" s="673"/>
      <c r="AB2421" s="672"/>
    </row>
    <row r="2422" spans="1:28" ht="13.15" customHeight="1" x14ac:dyDescent="0.2">
      <c r="A2422" s="265"/>
      <c r="B2422" s="405"/>
      <c r="C2422" s="448"/>
      <c r="D2422" s="266"/>
      <c r="E2422" s="266"/>
      <c r="F2422" s="182"/>
      <c r="G2422" s="24"/>
      <c r="H2422" s="241">
        <v>404</v>
      </c>
      <c r="I2422" s="23" t="s">
        <v>755</v>
      </c>
      <c r="J2422" s="24">
        <v>400</v>
      </c>
      <c r="K2422" s="371">
        <v>0</v>
      </c>
      <c r="L2422" s="371">
        <v>0</v>
      </c>
      <c r="M2422" s="371">
        <v>0</v>
      </c>
      <c r="N2422" s="21"/>
      <c r="O2422" s="25">
        <f t="shared" si="398"/>
        <v>0</v>
      </c>
      <c r="P2422" s="26">
        <f t="shared" si="399"/>
        <v>0</v>
      </c>
      <c r="Q2422" s="26"/>
      <c r="R2422" s="28"/>
      <c r="S2422" s="30"/>
      <c r="T2422" s="371"/>
      <c r="U2422" s="371"/>
      <c r="V2422" s="371"/>
      <c r="W2422" s="21"/>
      <c r="X2422" s="25"/>
      <c r="Y2422" s="26"/>
      <c r="Z2422" s="428"/>
      <c r="AA2422" s="673"/>
      <c r="AB2422" s="672"/>
    </row>
    <row r="2423" spans="1:28" ht="13.15" customHeight="1" x14ac:dyDescent="0.2">
      <c r="A2423" s="265"/>
      <c r="B2423" s="405"/>
      <c r="C2423" s="448"/>
      <c r="D2423" s="266"/>
      <c r="E2423" s="266"/>
      <c r="F2423" s="182"/>
      <c r="G2423" s="24"/>
      <c r="H2423" s="241">
        <v>404</v>
      </c>
      <c r="I2423" s="22" t="s">
        <v>756</v>
      </c>
      <c r="J2423" s="24">
        <v>400</v>
      </c>
      <c r="K2423" s="371">
        <v>0</v>
      </c>
      <c r="L2423" s="371">
        <v>0</v>
      </c>
      <c r="M2423" s="371">
        <v>0</v>
      </c>
      <c r="N2423" s="21"/>
      <c r="O2423" s="25">
        <f t="shared" si="398"/>
        <v>0</v>
      </c>
      <c r="P2423" s="26">
        <f t="shared" si="399"/>
        <v>0</v>
      </c>
      <c r="Q2423" s="26"/>
      <c r="R2423" s="28"/>
      <c r="S2423" s="30"/>
      <c r="T2423" s="371"/>
      <c r="U2423" s="371"/>
      <c r="V2423" s="371"/>
      <c r="W2423" s="21"/>
      <c r="X2423" s="25"/>
      <c r="Y2423" s="26"/>
      <c r="Z2423" s="428"/>
      <c r="AA2423" s="673"/>
      <c r="AB2423" s="672"/>
    </row>
    <row r="2424" spans="1:28" ht="13.9" customHeight="1" thickBot="1" x14ac:dyDescent="0.25">
      <c r="A2424" s="267"/>
      <c r="B2424" s="406"/>
      <c r="C2424" s="449"/>
      <c r="D2424" s="268"/>
      <c r="E2424" s="269"/>
      <c r="F2424" s="184"/>
      <c r="G2424" s="70"/>
      <c r="H2424" s="242">
        <v>404</v>
      </c>
      <c r="I2424" s="76" t="s">
        <v>722</v>
      </c>
      <c r="J2424" s="70">
        <v>400</v>
      </c>
      <c r="K2424" s="559">
        <v>28.35</v>
      </c>
      <c r="L2424" s="559">
        <v>17.142857142857142</v>
      </c>
      <c r="M2424" s="559">
        <v>25.200000000000003</v>
      </c>
      <c r="N2424" s="72"/>
      <c r="O2424" s="73">
        <f t="shared" si="398"/>
        <v>23.564285714285717</v>
      </c>
      <c r="P2424" s="74">
        <f t="shared" si="399"/>
        <v>4.0910218253968254E-2</v>
      </c>
      <c r="Q2424" s="74"/>
      <c r="R2424" s="75"/>
      <c r="S2424" s="78"/>
      <c r="T2424" s="559"/>
      <c r="U2424" s="559"/>
      <c r="V2424" s="559"/>
      <c r="W2424" s="72"/>
      <c r="X2424" s="73"/>
      <c r="Y2424" s="74"/>
      <c r="Z2424" s="646"/>
      <c r="AA2424" s="676"/>
      <c r="AB2424" s="674"/>
    </row>
    <row r="2425" spans="1:28" s="7" customFormat="1" ht="13.9" customHeight="1" x14ac:dyDescent="0.2">
      <c r="A2425" s="270">
        <v>43033</v>
      </c>
      <c r="B2425" s="407">
        <v>0.60416666666666663</v>
      </c>
      <c r="C2425" s="450">
        <v>3</v>
      </c>
      <c r="D2425" s="263">
        <f>(MAX(K2425:M2425))/J2425/1.44</f>
        <v>0</v>
      </c>
      <c r="E2425" s="264">
        <f>(MAX(T2425:V2425))/S2425/1.44</f>
        <v>0.12615740740740741</v>
      </c>
      <c r="F2425" s="181" t="s">
        <v>1909</v>
      </c>
      <c r="G2425" s="69" t="s">
        <v>3136</v>
      </c>
      <c r="H2425" s="240">
        <v>405</v>
      </c>
      <c r="I2425" s="35" t="s">
        <v>4131</v>
      </c>
      <c r="J2425" s="34">
        <v>630</v>
      </c>
      <c r="K2425" s="367">
        <v>0</v>
      </c>
      <c r="L2425" s="367">
        <v>0</v>
      </c>
      <c r="M2425" s="367">
        <v>0</v>
      </c>
      <c r="N2425" s="36"/>
      <c r="O2425" s="37">
        <f t="shared" si="398"/>
        <v>0</v>
      </c>
      <c r="P2425" s="38">
        <f t="shared" si="399"/>
        <v>0</v>
      </c>
      <c r="Q2425" s="39" t="s">
        <v>655</v>
      </c>
      <c r="R2425" s="40" t="s">
        <v>3532</v>
      </c>
      <c r="S2425" s="34">
        <v>630</v>
      </c>
      <c r="T2425" s="367">
        <v>74.285714285714278</v>
      </c>
      <c r="U2425" s="367">
        <v>114.45</v>
      </c>
      <c r="V2425" s="367">
        <v>90.3</v>
      </c>
      <c r="W2425" s="36" t="s">
        <v>3829</v>
      </c>
      <c r="X2425" s="37">
        <f t="shared" si="427"/>
        <v>93.011904761904759</v>
      </c>
      <c r="Y2425" s="38">
        <f t="shared" si="428"/>
        <v>0.1025263500461913</v>
      </c>
      <c r="Z2425" s="653" t="s">
        <v>655</v>
      </c>
      <c r="AA2425" s="672">
        <f>P2425+Y2425</f>
        <v>0.1025263500461913</v>
      </c>
      <c r="AB2425" s="672">
        <f t="shared" si="456"/>
        <v>751.99317129629628</v>
      </c>
    </row>
    <row r="2426" spans="1:28" ht="13.15" customHeight="1" x14ac:dyDescent="0.2">
      <c r="A2426" s="265"/>
      <c r="B2426" s="405"/>
      <c r="C2426" s="448"/>
      <c r="D2426" s="266"/>
      <c r="E2426" s="266"/>
      <c r="F2426" s="182"/>
      <c r="G2426" s="24"/>
      <c r="H2426" s="241">
        <v>405</v>
      </c>
      <c r="I2426" s="22" t="s">
        <v>562</v>
      </c>
      <c r="J2426" s="24">
        <v>630</v>
      </c>
      <c r="K2426" s="371">
        <v>0</v>
      </c>
      <c r="L2426" s="371">
        <v>0</v>
      </c>
      <c r="M2426" s="371">
        <v>0</v>
      </c>
      <c r="N2426" s="21"/>
      <c r="O2426" s="25">
        <f t="shared" si="398"/>
        <v>0</v>
      </c>
      <c r="P2426" s="26">
        <f t="shared" si="399"/>
        <v>0</v>
      </c>
      <c r="Q2426" s="26"/>
      <c r="R2426" s="28" t="s">
        <v>327</v>
      </c>
      <c r="S2426" s="24">
        <v>630</v>
      </c>
      <c r="T2426" s="371">
        <v>0</v>
      </c>
      <c r="U2426" s="371">
        <v>0</v>
      </c>
      <c r="V2426" s="371">
        <v>0</v>
      </c>
      <c r="W2426" s="21"/>
      <c r="X2426" s="25">
        <f t="shared" si="427"/>
        <v>0</v>
      </c>
      <c r="Y2426" s="26">
        <f t="shared" si="428"/>
        <v>0</v>
      </c>
      <c r="Z2426" s="428"/>
      <c r="AA2426" s="673"/>
      <c r="AB2426" s="672"/>
    </row>
    <row r="2427" spans="1:28" ht="13.15" customHeight="1" x14ac:dyDescent="0.2">
      <c r="A2427" s="265"/>
      <c r="B2427" s="405"/>
      <c r="C2427" s="448"/>
      <c r="D2427" s="266"/>
      <c r="E2427" s="266"/>
      <c r="F2427" s="182"/>
      <c r="G2427" s="24"/>
      <c r="H2427" s="241">
        <v>405</v>
      </c>
      <c r="I2427" s="23" t="s">
        <v>563</v>
      </c>
      <c r="J2427" s="24">
        <v>630</v>
      </c>
      <c r="K2427" s="371">
        <v>0</v>
      </c>
      <c r="L2427" s="371">
        <v>0</v>
      </c>
      <c r="M2427" s="371">
        <v>0</v>
      </c>
      <c r="N2427" s="21"/>
      <c r="O2427" s="25">
        <f t="shared" si="398"/>
        <v>0</v>
      </c>
      <c r="P2427" s="26">
        <f t="shared" si="399"/>
        <v>0</v>
      </c>
      <c r="Q2427" s="26"/>
      <c r="R2427" s="28" t="s">
        <v>328</v>
      </c>
      <c r="S2427" s="24">
        <v>630</v>
      </c>
      <c r="T2427" s="371">
        <v>0</v>
      </c>
      <c r="U2427" s="371">
        <v>0</v>
      </c>
      <c r="V2427" s="371">
        <v>0</v>
      </c>
      <c r="W2427" s="21"/>
      <c r="X2427" s="25">
        <f t="shared" si="427"/>
        <v>0</v>
      </c>
      <c r="Y2427" s="26">
        <f t="shared" si="428"/>
        <v>0</v>
      </c>
      <c r="Z2427" s="428"/>
      <c r="AA2427" s="673"/>
      <c r="AB2427" s="672"/>
    </row>
    <row r="2428" spans="1:28" ht="13.15" customHeight="1" x14ac:dyDescent="0.2">
      <c r="A2428" s="265"/>
      <c r="B2428" s="405"/>
      <c r="C2428" s="448"/>
      <c r="D2428" s="266"/>
      <c r="E2428" s="266"/>
      <c r="F2428" s="182"/>
      <c r="G2428" s="24"/>
      <c r="H2428" s="241">
        <v>405</v>
      </c>
      <c r="I2428" s="22" t="s">
        <v>564</v>
      </c>
      <c r="J2428" s="24">
        <v>630</v>
      </c>
      <c r="K2428" s="371">
        <v>0</v>
      </c>
      <c r="L2428" s="371">
        <v>0</v>
      </c>
      <c r="M2428" s="371">
        <v>0</v>
      </c>
      <c r="N2428" s="21"/>
      <c r="O2428" s="25">
        <f t="shared" si="398"/>
        <v>0</v>
      </c>
      <c r="P2428" s="26">
        <f t="shared" si="399"/>
        <v>0</v>
      </c>
      <c r="Q2428" s="26"/>
      <c r="R2428" s="28" t="s">
        <v>329</v>
      </c>
      <c r="S2428" s="24">
        <v>630</v>
      </c>
      <c r="T2428" s="371">
        <v>0</v>
      </c>
      <c r="U2428" s="371">
        <v>0</v>
      </c>
      <c r="V2428" s="371">
        <v>0</v>
      </c>
      <c r="W2428" s="21"/>
      <c r="X2428" s="25">
        <f t="shared" si="427"/>
        <v>0</v>
      </c>
      <c r="Y2428" s="26">
        <f t="shared" si="428"/>
        <v>0</v>
      </c>
      <c r="Z2428" s="428"/>
      <c r="AA2428" s="673"/>
      <c r="AB2428" s="672"/>
    </row>
    <row r="2429" spans="1:28" ht="13.15" customHeight="1" x14ac:dyDescent="0.2">
      <c r="A2429" s="265"/>
      <c r="B2429" s="405"/>
      <c r="C2429" s="448"/>
      <c r="D2429" s="266"/>
      <c r="E2429" s="266"/>
      <c r="F2429" s="182"/>
      <c r="G2429" s="24"/>
      <c r="H2429" s="241">
        <v>405</v>
      </c>
      <c r="I2429" s="22" t="s">
        <v>1422</v>
      </c>
      <c r="J2429" s="24">
        <v>630</v>
      </c>
      <c r="K2429" s="371">
        <v>0</v>
      </c>
      <c r="L2429" s="371">
        <v>0</v>
      </c>
      <c r="M2429" s="371">
        <v>0</v>
      </c>
      <c r="N2429" s="21"/>
      <c r="O2429" s="25">
        <f t="shared" si="398"/>
        <v>0</v>
      </c>
      <c r="P2429" s="26">
        <f t="shared" si="399"/>
        <v>0</v>
      </c>
      <c r="Q2429" s="26"/>
      <c r="R2429" s="28" t="s">
        <v>330</v>
      </c>
      <c r="S2429" s="24">
        <v>630</v>
      </c>
      <c r="T2429" s="371">
        <v>0</v>
      </c>
      <c r="U2429" s="371">
        <v>0</v>
      </c>
      <c r="V2429" s="371">
        <v>0</v>
      </c>
      <c r="W2429" s="21"/>
      <c r="X2429" s="25">
        <f t="shared" si="427"/>
        <v>0</v>
      </c>
      <c r="Y2429" s="26">
        <f t="shared" si="428"/>
        <v>0</v>
      </c>
      <c r="Z2429" s="428"/>
      <c r="AA2429" s="673"/>
      <c r="AB2429" s="672"/>
    </row>
    <row r="2430" spans="1:28" ht="13.15" customHeight="1" x14ac:dyDescent="0.2">
      <c r="A2430" s="265"/>
      <c r="B2430" s="405"/>
      <c r="C2430" s="448"/>
      <c r="D2430" s="266"/>
      <c r="E2430" s="266"/>
      <c r="F2430" s="182"/>
      <c r="G2430" s="24"/>
      <c r="H2430" s="241">
        <v>405</v>
      </c>
      <c r="I2430" s="22" t="s">
        <v>1423</v>
      </c>
      <c r="J2430" s="24">
        <v>630</v>
      </c>
      <c r="K2430" s="371">
        <v>0</v>
      </c>
      <c r="L2430" s="371">
        <v>0</v>
      </c>
      <c r="M2430" s="371">
        <v>0</v>
      </c>
      <c r="N2430" s="21"/>
      <c r="O2430" s="25">
        <f t="shared" si="398"/>
        <v>0</v>
      </c>
      <c r="P2430" s="26">
        <f t="shared" si="399"/>
        <v>0</v>
      </c>
      <c r="Q2430" s="26"/>
      <c r="R2430" s="28" t="s">
        <v>331</v>
      </c>
      <c r="S2430" s="24">
        <v>630</v>
      </c>
      <c r="T2430" s="371">
        <v>0</v>
      </c>
      <c r="U2430" s="371">
        <v>0</v>
      </c>
      <c r="V2430" s="371">
        <v>0</v>
      </c>
      <c r="W2430" s="21"/>
      <c r="X2430" s="25">
        <f t="shared" si="427"/>
        <v>0</v>
      </c>
      <c r="Y2430" s="26">
        <f t="shared" si="428"/>
        <v>0</v>
      </c>
      <c r="Z2430" s="428"/>
      <c r="AA2430" s="673"/>
      <c r="AB2430" s="672"/>
    </row>
    <row r="2431" spans="1:28" ht="13.15" customHeight="1" x14ac:dyDescent="0.2">
      <c r="A2431" s="265"/>
      <c r="B2431" s="405"/>
      <c r="C2431" s="448"/>
      <c r="D2431" s="266"/>
      <c r="E2431" s="266"/>
      <c r="F2431" s="182"/>
      <c r="G2431" s="24"/>
      <c r="H2431" s="241">
        <v>405</v>
      </c>
      <c r="I2431" s="22" t="s">
        <v>1424</v>
      </c>
      <c r="J2431" s="24">
        <v>630</v>
      </c>
      <c r="K2431" s="371">
        <v>0</v>
      </c>
      <c r="L2431" s="371">
        <v>0</v>
      </c>
      <c r="M2431" s="371">
        <v>0</v>
      </c>
      <c r="N2431" s="21"/>
      <c r="O2431" s="25">
        <f t="shared" si="398"/>
        <v>0</v>
      </c>
      <c r="P2431" s="26">
        <f t="shared" si="399"/>
        <v>0</v>
      </c>
      <c r="Q2431" s="26"/>
      <c r="R2431" s="28" t="s">
        <v>332</v>
      </c>
      <c r="S2431" s="24">
        <v>630</v>
      </c>
      <c r="T2431" s="371">
        <v>0</v>
      </c>
      <c r="U2431" s="371">
        <v>0</v>
      </c>
      <c r="V2431" s="371">
        <v>0</v>
      </c>
      <c r="W2431" s="21"/>
      <c r="X2431" s="25">
        <f t="shared" si="427"/>
        <v>0</v>
      </c>
      <c r="Y2431" s="26">
        <f t="shared" si="428"/>
        <v>0</v>
      </c>
      <c r="Z2431" s="428"/>
      <c r="AA2431" s="673"/>
      <c r="AB2431" s="672"/>
    </row>
    <row r="2432" spans="1:28" ht="13.15" customHeight="1" x14ac:dyDescent="0.2">
      <c r="A2432" s="265"/>
      <c r="B2432" s="405"/>
      <c r="C2432" s="448"/>
      <c r="D2432" s="266"/>
      <c r="E2432" s="266"/>
      <c r="F2432" s="182"/>
      <c r="G2432" s="24"/>
      <c r="H2432" s="241">
        <v>405</v>
      </c>
      <c r="I2432" s="22" t="s">
        <v>1162</v>
      </c>
      <c r="J2432" s="24">
        <v>630</v>
      </c>
      <c r="K2432" s="371">
        <v>0</v>
      </c>
      <c r="L2432" s="371">
        <v>0</v>
      </c>
      <c r="M2432" s="371">
        <v>0</v>
      </c>
      <c r="N2432" s="21"/>
      <c r="O2432" s="25">
        <f t="shared" si="398"/>
        <v>0</v>
      </c>
      <c r="P2432" s="26">
        <f t="shared" si="399"/>
        <v>0</v>
      </c>
      <c r="Q2432" s="26"/>
      <c r="R2432" s="33" t="s">
        <v>121</v>
      </c>
      <c r="S2432" s="24">
        <v>630</v>
      </c>
      <c r="T2432" s="371">
        <v>0</v>
      </c>
      <c r="U2432" s="371">
        <v>0</v>
      </c>
      <c r="V2432" s="371">
        <v>0</v>
      </c>
      <c r="W2432" s="21"/>
      <c r="X2432" s="25">
        <f t="shared" si="427"/>
        <v>0</v>
      </c>
      <c r="Y2432" s="26">
        <f t="shared" si="428"/>
        <v>0</v>
      </c>
      <c r="Z2432" s="428"/>
      <c r="AA2432" s="673"/>
      <c r="AB2432" s="672"/>
    </row>
    <row r="2433" spans="1:28" ht="13.15" customHeight="1" x14ac:dyDescent="0.2">
      <c r="A2433" s="265"/>
      <c r="B2433" s="405"/>
      <c r="C2433" s="448"/>
      <c r="D2433" s="266"/>
      <c r="E2433" s="266"/>
      <c r="F2433" s="182"/>
      <c r="G2433" s="24"/>
      <c r="H2433" s="241">
        <v>405</v>
      </c>
      <c r="I2433" s="23" t="s">
        <v>324</v>
      </c>
      <c r="J2433" s="24">
        <v>630</v>
      </c>
      <c r="K2433" s="371">
        <v>0</v>
      </c>
      <c r="L2433" s="371">
        <v>0</v>
      </c>
      <c r="M2433" s="371">
        <v>0</v>
      </c>
      <c r="N2433" s="21"/>
      <c r="O2433" s="25">
        <f t="shared" si="398"/>
        <v>0</v>
      </c>
      <c r="P2433" s="26">
        <f t="shared" si="399"/>
        <v>0</v>
      </c>
      <c r="Q2433" s="26"/>
      <c r="R2433" s="28" t="s">
        <v>122</v>
      </c>
      <c r="S2433" s="24">
        <v>630</v>
      </c>
      <c r="T2433" s="371">
        <v>0</v>
      </c>
      <c r="U2433" s="371">
        <v>0</v>
      </c>
      <c r="V2433" s="371">
        <v>0</v>
      </c>
      <c r="W2433" s="21"/>
      <c r="X2433" s="25">
        <f t="shared" si="427"/>
        <v>0</v>
      </c>
      <c r="Y2433" s="26">
        <f t="shared" si="428"/>
        <v>0</v>
      </c>
      <c r="Z2433" s="428"/>
      <c r="AA2433" s="673"/>
      <c r="AB2433" s="672"/>
    </row>
    <row r="2434" spans="1:28" ht="13.15" customHeight="1" x14ac:dyDescent="0.2">
      <c r="A2434" s="265"/>
      <c r="B2434" s="405"/>
      <c r="C2434" s="448"/>
      <c r="D2434" s="266"/>
      <c r="E2434" s="266"/>
      <c r="F2434" s="182"/>
      <c r="G2434" s="24"/>
      <c r="H2434" s="241">
        <v>405</v>
      </c>
      <c r="I2434" s="22" t="s">
        <v>325</v>
      </c>
      <c r="J2434" s="24">
        <v>630</v>
      </c>
      <c r="K2434" s="371">
        <v>0</v>
      </c>
      <c r="L2434" s="371">
        <v>0</v>
      </c>
      <c r="M2434" s="371">
        <v>0</v>
      </c>
      <c r="N2434" s="21"/>
      <c r="O2434" s="25">
        <f t="shared" si="398"/>
        <v>0</v>
      </c>
      <c r="P2434" s="26">
        <f t="shared" si="399"/>
        <v>0</v>
      </c>
      <c r="Q2434" s="26"/>
      <c r="R2434" s="28" t="s">
        <v>123</v>
      </c>
      <c r="S2434" s="24">
        <v>630</v>
      </c>
      <c r="T2434" s="371">
        <v>0</v>
      </c>
      <c r="U2434" s="371">
        <v>0</v>
      </c>
      <c r="V2434" s="371">
        <v>0</v>
      </c>
      <c r="W2434" s="21"/>
      <c r="X2434" s="25">
        <f t="shared" si="427"/>
        <v>0</v>
      </c>
      <c r="Y2434" s="26">
        <f t="shared" si="428"/>
        <v>0</v>
      </c>
      <c r="Z2434" s="428"/>
      <c r="AA2434" s="673"/>
      <c r="AB2434" s="672"/>
    </row>
    <row r="2435" spans="1:28" ht="13.9" customHeight="1" thickBot="1" x14ac:dyDescent="0.25">
      <c r="A2435" s="267"/>
      <c r="B2435" s="406"/>
      <c r="C2435" s="449"/>
      <c r="D2435" s="268"/>
      <c r="E2435" s="269"/>
      <c r="F2435" s="184"/>
      <c r="G2435" s="70"/>
      <c r="H2435" s="242">
        <v>405</v>
      </c>
      <c r="I2435" s="76" t="s">
        <v>326</v>
      </c>
      <c r="J2435" s="70">
        <v>630</v>
      </c>
      <c r="K2435" s="559">
        <v>0</v>
      </c>
      <c r="L2435" s="559">
        <v>0</v>
      </c>
      <c r="M2435" s="559">
        <v>0</v>
      </c>
      <c r="N2435" s="72"/>
      <c r="O2435" s="73">
        <f t="shared" si="398"/>
        <v>0</v>
      </c>
      <c r="P2435" s="74">
        <f t="shared" si="399"/>
        <v>0</v>
      </c>
      <c r="Q2435" s="74"/>
      <c r="R2435" s="75" t="s">
        <v>162</v>
      </c>
      <c r="S2435" s="70">
        <v>630</v>
      </c>
      <c r="T2435" s="559">
        <v>0</v>
      </c>
      <c r="U2435" s="559">
        <v>0</v>
      </c>
      <c r="V2435" s="559">
        <v>0</v>
      </c>
      <c r="W2435" s="72"/>
      <c r="X2435" s="73">
        <f t="shared" si="427"/>
        <v>0</v>
      </c>
      <c r="Y2435" s="74">
        <f t="shared" si="428"/>
        <v>0</v>
      </c>
      <c r="Z2435" s="646"/>
      <c r="AA2435" s="673"/>
      <c r="AB2435" s="672"/>
    </row>
    <row r="2436" spans="1:28" ht="13.9" customHeight="1" thickBot="1" x14ac:dyDescent="0.25">
      <c r="A2436" s="260">
        <v>43057</v>
      </c>
      <c r="B2436" s="405"/>
      <c r="C2436" s="448"/>
      <c r="D2436" s="277"/>
      <c r="E2436" s="278"/>
      <c r="F2436" s="472"/>
      <c r="G2436" s="131"/>
      <c r="H2436" s="247">
        <v>406</v>
      </c>
      <c r="I2436" s="476" t="s">
        <v>4457</v>
      </c>
      <c r="J2436" s="131"/>
      <c r="K2436" s="618">
        <v>0</v>
      </c>
      <c r="L2436" s="618">
        <v>0</v>
      </c>
      <c r="M2436" s="618">
        <v>0</v>
      </c>
      <c r="N2436" s="133"/>
      <c r="O2436" s="134"/>
      <c r="P2436" s="135"/>
      <c r="Q2436" s="135"/>
      <c r="R2436" s="137"/>
      <c r="S2436" s="131"/>
      <c r="T2436" s="618">
        <v>0</v>
      </c>
      <c r="U2436" s="618">
        <v>0</v>
      </c>
      <c r="V2436" s="618">
        <v>0</v>
      </c>
      <c r="W2436" s="133"/>
      <c r="X2436" s="134"/>
      <c r="Y2436" s="135"/>
      <c r="Z2436" s="638"/>
      <c r="AA2436" s="675">
        <f>P2436+Y2436</f>
        <v>0</v>
      </c>
      <c r="AB2436" s="675">
        <f t="shared" si="456"/>
        <v>0</v>
      </c>
    </row>
    <row r="2437" spans="1:28" s="7" customFormat="1" ht="13.9" customHeight="1" x14ac:dyDescent="0.2">
      <c r="A2437" s="270">
        <v>43024</v>
      </c>
      <c r="B2437" s="407">
        <v>0.62152777777777779</v>
      </c>
      <c r="C2437" s="450">
        <v>4</v>
      </c>
      <c r="D2437" s="291">
        <f>(MAX(K2437:M2437))/J2437/1.44</f>
        <v>0.61979166666666674</v>
      </c>
      <c r="E2437" s="272"/>
      <c r="F2437" s="193" t="s">
        <v>569</v>
      </c>
      <c r="G2437" s="114" t="s">
        <v>3136</v>
      </c>
      <c r="H2437" s="243">
        <v>415</v>
      </c>
      <c r="I2437" s="113" t="s">
        <v>685</v>
      </c>
      <c r="J2437" s="115">
        <v>160</v>
      </c>
      <c r="K2437" s="565">
        <v>106.05000000000001</v>
      </c>
      <c r="L2437" s="565">
        <v>83.80952380952381</v>
      </c>
      <c r="M2437" s="565">
        <v>142.80000000000001</v>
      </c>
      <c r="N2437" s="116" t="s">
        <v>3924</v>
      </c>
      <c r="O2437" s="117">
        <f t="shared" si="398"/>
        <v>110.88650793650794</v>
      </c>
      <c r="P2437" s="118">
        <f t="shared" si="399"/>
        <v>0.48127824625220461</v>
      </c>
      <c r="Q2437" s="475" t="s">
        <v>984</v>
      </c>
      <c r="R2437" s="113"/>
      <c r="S2437" s="115"/>
      <c r="T2437" s="565"/>
      <c r="U2437" s="565"/>
      <c r="V2437" s="565"/>
      <c r="W2437" s="116"/>
      <c r="X2437" s="117"/>
      <c r="Y2437" s="118"/>
      <c r="Z2437" s="636"/>
      <c r="AA2437" s="672">
        <f>P2437+Y2437</f>
        <v>0.48127824625220461</v>
      </c>
      <c r="AB2437" s="672">
        <f t="shared" si="456"/>
        <v>55.191994598765426</v>
      </c>
    </row>
    <row r="2438" spans="1:28" ht="13.15" customHeight="1" x14ac:dyDescent="0.2">
      <c r="A2438" s="265"/>
      <c r="B2438" s="405"/>
      <c r="C2438" s="448"/>
      <c r="D2438" s="266"/>
      <c r="E2438" s="266"/>
      <c r="F2438" s="182"/>
      <c r="G2438" s="24"/>
      <c r="H2438" s="241">
        <v>415</v>
      </c>
      <c r="I2438" s="22" t="s">
        <v>448</v>
      </c>
      <c r="J2438" s="24">
        <v>160</v>
      </c>
      <c r="K2438" s="371">
        <v>0</v>
      </c>
      <c r="L2438" s="371">
        <v>0</v>
      </c>
      <c r="M2438" s="371">
        <v>1.05</v>
      </c>
      <c r="N2438" s="21"/>
      <c r="O2438" s="25">
        <f t="shared" si="398"/>
        <v>0.35000000000000003</v>
      </c>
      <c r="P2438" s="26">
        <f t="shared" si="399"/>
        <v>1.5190972222222225E-3</v>
      </c>
      <c r="Q2438" s="24"/>
      <c r="R2438" s="22"/>
      <c r="S2438" s="24"/>
      <c r="T2438" s="371"/>
      <c r="U2438" s="371"/>
      <c r="V2438" s="371"/>
      <c r="W2438" s="21"/>
      <c r="X2438" s="25"/>
      <c r="Y2438" s="26"/>
      <c r="Z2438" s="428"/>
      <c r="AA2438" s="673"/>
      <c r="AB2438" s="672"/>
    </row>
    <row r="2439" spans="1:28" ht="13.15" customHeight="1" x14ac:dyDescent="0.2">
      <c r="A2439" s="265"/>
      <c r="B2439" s="405"/>
      <c r="C2439" s="448"/>
      <c r="D2439" s="266"/>
      <c r="E2439" s="266"/>
      <c r="F2439" s="182"/>
      <c r="G2439" s="24"/>
      <c r="H2439" s="241">
        <v>415</v>
      </c>
      <c r="I2439" s="22" t="s">
        <v>1678</v>
      </c>
      <c r="J2439" s="24">
        <v>160</v>
      </c>
      <c r="K2439" s="371">
        <v>1.05</v>
      </c>
      <c r="L2439" s="371">
        <v>0</v>
      </c>
      <c r="M2439" s="371">
        <v>1.05</v>
      </c>
      <c r="N2439" s="21"/>
      <c r="O2439" s="25">
        <f t="shared" si="398"/>
        <v>0.70000000000000007</v>
      </c>
      <c r="P2439" s="26">
        <f t="shared" si="399"/>
        <v>3.0381944444444449E-3</v>
      </c>
      <c r="Q2439" s="24"/>
      <c r="R2439" s="22"/>
      <c r="S2439" s="24"/>
      <c r="T2439" s="371"/>
      <c r="U2439" s="371"/>
      <c r="V2439" s="371"/>
      <c r="W2439" s="21"/>
      <c r="X2439" s="25"/>
      <c r="Y2439" s="26"/>
      <c r="Z2439" s="428"/>
      <c r="AA2439" s="673"/>
      <c r="AB2439" s="672"/>
    </row>
    <row r="2440" spans="1:28" ht="13.15" customHeight="1" x14ac:dyDescent="0.2">
      <c r="A2440" s="265"/>
      <c r="B2440" s="405"/>
      <c r="C2440" s="448"/>
      <c r="D2440" s="266"/>
      <c r="E2440" s="266"/>
      <c r="F2440" s="182"/>
      <c r="G2440" s="24"/>
      <c r="H2440" s="241">
        <v>415</v>
      </c>
      <c r="I2440" s="23" t="s">
        <v>449</v>
      </c>
      <c r="J2440" s="24">
        <v>160</v>
      </c>
      <c r="K2440" s="371">
        <v>15.75</v>
      </c>
      <c r="L2440" s="371">
        <v>23.80952380952381</v>
      </c>
      <c r="M2440" s="371">
        <v>24.150000000000002</v>
      </c>
      <c r="N2440" s="21"/>
      <c r="O2440" s="25">
        <f t="shared" si="398"/>
        <v>21.236507936507937</v>
      </c>
      <c r="P2440" s="26">
        <f t="shared" si="399"/>
        <v>9.2172343474426807E-2</v>
      </c>
      <c r="Q2440" s="24"/>
      <c r="R2440" s="23"/>
      <c r="S2440" s="24"/>
      <c r="T2440" s="371"/>
      <c r="U2440" s="371"/>
      <c r="V2440" s="371"/>
      <c r="W2440" s="21"/>
      <c r="X2440" s="25"/>
      <c r="Y2440" s="26"/>
      <c r="Z2440" s="428"/>
      <c r="AA2440" s="673"/>
      <c r="AB2440" s="672"/>
    </row>
    <row r="2441" spans="1:28" ht="13.15" customHeight="1" x14ac:dyDescent="0.2">
      <c r="A2441" s="265"/>
      <c r="B2441" s="405"/>
      <c r="C2441" s="448"/>
      <c r="D2441" s="266"/>
      <c r="E2441" s="266"/>
      <c r="F2441" s="182"/>
      <c r="G2441" s="24"/>
      <c r="H2441" s="241">
        <v>415</v>
      </c>
      <c r="I2441" s="22" t="s">
        <v>450</v>
      </c>
      <c r="J2441" s="24">
        <v>160</v>
      </c>
      <c r="K2441" s="371">
        <v>6.3000000000000007</v>
      </c>
      <c r="L2441" s="371">
        <v>15.238095238095237</v>
      </c>
      <c r="M2441" s="371">
        <v>4.2</v>
      </c>
      <c r="N2441" s="21"/>
      <c r="O2441" s="25">
        <f t="shared" si="398"/>
        <v>8.5793650793650791</v>
      </c>
      <c r="P2441" s="26">
        <f t="shared" si="399"/>
        <v>3.7236827601410935E-2</v>
      </c>
      <c r="Q2441" s="24"/>
      <c r="R2441" s="22"/>
      <c r="S2441" s="24"/>
      <c r="T2441" s="371"/>
      <c r="U2441" s="371"/>
      <c r="V2441" s="371"/>
      <c r="W2441" s="21"/>
      <c r="X2441" s="25"/>
      <c r="Y2441" s="26"/>
      <c r="Z2441" s="428"/>
      <c r="AA2441" s="673"/>
      <c r="AB2441" s="672"/>
    </row>
    <row r="2442" spans="1:28" ht="13.15" customHeight="1" x14ac:dyDescent="0.2">
      <c r="A2442" s="265"/>
      <c r="B2442" s="405"/>
      <c r="C2442" s="448"/>
      <c r="D2442" s="266"/>
      <c r="E2442" s="266"/>
      <c r="F2442" s="182"/>
      <c r="G2442" s="24"/>
      <c r="H2442" s="241">
        <v>415</v>
      </c>
      <c r="I2442" s="22" t="s">
        <v>451</v>
      </c>
      <c r="J2442" s="24">
        <v>160</v>
      </c>
      <c r="K2442" s="371">
        <v>11.55</v>
      </c>
      <c r="L2442" s="371">
        <v>16.19047619047619</v>
      </c>
      <c r="M2442" s="371">
        <v>22.05</v>
      </c>
      <c r="N2442" s="21"/>
      <c r="O2442" s="25">
        <f t="shared" si="398"/>
        <v>16.596825396825398</v>
      </c>
      <c r="P2442" s="26">
        <f t="shared" si="399"/>
        <v>7.2034832451499123E-2</v>
      </c>
      <c r="Q2442" s="24"/>
      <c r="R2442" s="22"/>
      <c r="S2442" s="24"/>
      <c r="T2442" s="371"/>
      <c r="U2442" s="371"/>
      <c r="V2442" s="371"/>
      <c r="W2442" s="21"/>
      <c r="X2442" s="25"/>
      <c r="Y2442" s="26"/>
      <c r="Z2442" s="428"/>
      <c r="AA2442" s="673"/>
      <c r="AB2442" s="672"/>
    </row>
    <row r="2443" spans="1:28" ht="13.15" customHeight="1" x14ac:dyDescent="0.2">
      <c r="A2443" s="265"/>
      <c r="B2443" s="405"/>
      <c r="C2443" s="448"/>
      <c r="D2443" s="266"/>
      <c r="E2443" s="266"/>
      <c r="F2443" s="182"/>
      <c r="G2443" s="24"/>
      <c r="H2443" s="241">
        <v>415</v>
      </c>
      <c r="I2443" s="22" t="s">
        <v>2128</v>
      </c>
      <c r="J2443" s="24">
        <v>160</v>
      </c>
      <c r="K2443" s="371">
        <v>13.65</v>
      </c>
      <c r="L2443" s="371">
        <v>20</v>
      </c>
      <c r="M2443" s="371">
        <v>5.25</v>
      </c>
      <c r="N2443" s="21"/>
      <c r="O2443" s="25">
        <f t="shared" si="398"/>
        <v>12.966666666666667</v>
      </c>
      <c r="P2443" s="26">
        <f t="shared" si="399"/>
        <v>5.6278935185185189E-2</v>
      </c>
      <c r="Q2443" s="24"/>
      <c r="R2443" s="22"/>
      <c r="S2443" s="24"/>
      <c r="T2443" s="371"/>
      <c r="U2443" s="371"/>
      <c r="V2443" s="371"/>
      <c r="W2443" s="21"/>
      <c r="X2443" s="25"/>
      <c r="Y2443" s="26"/>
      <c r="Z2443" s="428"/>
      <c r="AA2443" s="673"/>
      <c r="AB2443" s="672"/>
    </row>
    <row r="2444" spans="1:28" ht="13.9" customHeight="1" thickBot="1" x14ac:dyDescent="0.25">
      <c r="A2444" s="267"/>
      <c r="B2444" s="406"/>
      <c r="C2444" s="449"/>
      <c r="D2444" s="268"/>
      <c r="E2444" s="269"/>
      <c r="F2444" s="184"/>
      <c r="G2444" s="70"/>
      <c r="H2444" s="242">
        <v>415</v>
      </c>
      <c r="I2444" s="76" t="s">
        <v>1162</v>
      </c>
      <c r="J2444" s="70">
        <v>160</v>
      </c>
      <c r="K2444" s="559">
        <v>0</v>
      </c>
      <c r="L2444" s="559">
        <v>0</v>
      </c>
      <c r="M2444" s="559">
        <v>0</v>
      </c>
      <c r="N2444" s="72"/>
      <c r="O2444" s="73">
        <f t="shared" si="398"/>
        <v>0</v>
      </c>
      <c r="P2444" s="74">
        <f t="shared" si="399"/>
        <v>0</v>
      </c>
      <c r="Q2444" s="70"/>
      <c r="R2444" s="76"/>
      <c r="S2444" s="70"/>
      <c r="T2444" s="559"/>
      <c r="U2444" s="559"/>
      <c r="V2444" s="559"/>
      <c r="W2444" s="72"/>
      <c r="X2444" s="73"/>
      <c r="Y2444" s="74"/>
      <c r="Z2444" s="646"/>
      <c r="AA2444" s="673"/>
      <c r="AB2444" s="672"/>
    </row>
    <row r="2445" spans="1:28" s="7" customFormat="1" ht="13.9" customHeight="1" x14ac:dyDescent="0.2">
      <c r="A2445" s="260">
        <v>43024</v>
      </c>
      <c r="B2445" s="403">
        <v>0.59375</v>
      </c>
      <c r="C2445" s="454">
        <v>4</v>
      </c>
      <c r="D2445" s="263">
        <f>(MAX(K2445:M2445))/J2445/1.44</f>
        <v>0.1388888888888889</v>
      </c>
      <c r="E2445" s="264"/>
      <c r="F2445" s="181" t="s">
        <v>569</v>
      </c>
      <c r="G2445" s="69" t="s">
        <v>3136</v>
      </c>
      <c r="H2445" s="240">
        <v>416</v>
      </c>
      <c r="I2445" s="35" t="s">
        <v>685</v>
      </c>
      <c r="J2445" s="34">
        <v>63</v>
      </c>
      <c r="K2445" s="367">
        <v>9.4500000000000011</v>
      </c>
      <c r="L2445" s="367">
        <v>5.7142857142857144</v>
      </c>
      <c r="M2445" s="367">
        <v>12.600000000000001</v>
      </c>
      <c r="N2445" s="36" t="s">
        <v>3925</v>
      </c>
      <c r="O2445" s="37">
        <f t="shared" si="398"/>
        <v>9.2547619047619047</v>
      </c>
      <c r="P2445" s="38">
        <f t="shared" si="399"/>
        <v>0.10201457126060301</v>
      </c>
      <c r="Q2445" s="77"/>
      <c r="R2445" s="40"/>
      <c r="S2445" s="81"/>
      <c r="T2445" s="367"/>
      <c r="U2445" s="367"/>
      <c r="V2445" s="367"/>
      <c r="W2445" s="36"/>
      <c r="X2445" s="37"/>
      <c r="Y2445" s="38"/>
      <c r="Z2445" s="645"/>
      <c r="AA2445" s="671">
        <f>P2445+Y2445</f>
        <v>0.10201457126060301</v>
      </c>
      <c r="AB2445" s="671">
        <f t="shared" ref="AB2445:AB2500" si="460">IF(AA2445 &gt;1,0,(((J2445+S2445)*0.95)-((J2445+S2445)*0.95)*AA2445)*0.7)</f>
        <v>37.621099537037033</v>
      </c>
    </row>
    <row r="2446" spans="1:28" s="7" customFormat="1" ht="13.9" customHeight="1" x14ac:dyDescent="0.2">
      <c r="A2446" s="260"/>
      <c r="B2446" s="403"/>
      <c r="C2446" s="454"/>
      <c r="D2446" s="310"/>
      <c r="E2446" s="311"/>
      <c r="F2446" s="195"/>
      <c r="G2446" s="171"/>
      <c r="H2446" s="247">
        <v>416</v>
      </c>
      <c r="I2446" s="132" t="s">
        <v>3288</v>
      </c>
      <c r="J2446" s="131">
        <v>63</v>
      </c>
      <c r="K2446" s="618">
        <v>3.1500000000000004</v>
      </c>
      <c r="L2446" s="618">
        <v>5.7142857142857144</v>
      </c>
      <c r="M2446" s="618">
        <v>11.55</v>
      </c>
      <c r="N2446" s="133"/>
      <c r="O2446" s="25">
        <f t="shared" si="398"/>
        <v>6.8047619047619046</v>
      </c>
      <c r="P2446" s="26">
        <f t="shared" si="399"/>
        <v>7.5008398421096828E-2</v>
      </c>
      <c r="Q2446" s="136"/>
      <c r="R2446" s="137"/>
      <c r="S2446" s="138"/>
      <c r="T2446" s="618"/>
      <c r="U2446" s="618"/>
      <c r="V2446" s="618"/>
      <c r="W2446" s="133"/>
      <c r="X2446" s="134"/>
      <c r="Y2446" s="135"/>
      <c r="Z2446" s="638"/>
      <c r="AA2446" s="672"/>
      <c r="AB2446" s="672"/>
    </row>
    <row r="2447" spans="1:28" ht="13.9" customHeight="1" thickBot="1" x14ac:dyDescent="0.25">
      <c r="A2447" s="267"/>
      <c r="B2447" s="406"/>
      <c r="C2447" s="449"/>
      <c r="D2447" s="268"/>
      <c r="E2447" s="269"/>
      <c r="F2447" s="184"/>
      <c r="G2447" s="70"/>
      <c r="H2447" s="242">
        <v>416</v>
      </c>
      <c r="I2447" s="76" t="s">
        <v>912</v>
      </c>
      <c r="J2447" s="70">
        <v>63</v>
      </c>
      <c r="K2447" s="559">
        <v>6.3000000000000007</v>
      </c>
      <c r="L2447" s="559">
        <v>0.95238095238095233</v>
      </c>
      <c r="M2447" s="559">
        <v>1.05</v>
      </c>
      <c r="N2447" s="72"/>
      <c r="O2447" s="86">
        <f t="shared" si="398"/>
        <v>2.7674603174603178</v>
      </c>
      <c r="P2447" s="87">
        <f t="shared" si="399"/>
        <v>3.0505514963186927E-2</v>
      </c>
      <c r="Q2447" s="74"/>
      <c r="R2447" s="75"/>
      <c r="S2447" s="78"/>
      <c r="T2447" s="559"/>
      <c r="U2447" s="559"/>
      <c r="V2447" s="559"/>
      <c r="W2447" s="72"/>
      <c r="X2447" s="73"/>
      <c r="Y2447" s="74"/>
      <c r="Z2447" s="646"/>
      <c r="AA2447" s="676"/>
      <c r="AB2447" s="674"/>
    </row>
    <row r="2448" spans="1:28" s="7" customFormat="1" ht="13.9" customHeight="1" x14ac:dyDescent="0.2">
      <c r="A2448" s="270">
        <v>43030</v>
      </c>
      <c r="B2448" s="407">
        <v>0.4548611111111111</v>
      </c>
      <c r="C2448" s="450">
        <v>2</v>
      </c>
      <c r="D2448" s="263">
        <f>(MAX(K2448:M2448))/J2448/1.44</f>
        <v>0.30333333333333334</v>
      </c>
      <c r="E2448" s="264"/>
      <c r="F2448" s="181" t="s">
        <v>569</v>
      </c>
      <c r="G2448" s="69" t="s">
        <v>3136</v>
      </c>
      <c r="H2448" s="240">
        <v>417</v>
      </c>
      <c r="I2448" s="35" t="s">
        <v>685</v>
      </c>
      <c r="J2448" s="34">
        <v>250</v>
      </c>
      <c r="K2448" s="367">
        <v>109.2</v>
      </c>
      <c r="L2448" s="367">
        <v>87.61904761904762</v>
      </c>
      <c r="M2448" s="367">
        <v>99.75</v>
      </c>
      <c r="N2448" s="36" t="s">
        <v>3919</v>
      </c>
      <c r="O2448" s="37">
        <f t="shared" si="398"/>
        <v>98.856349206349208</v>
      </c>
      <c r="P2448" s="38">
        <f t="shared" si="399"/>
        <v>0.27460097001763673</v>
      </c>
      <c r="Q2448" s="77"/>
      <c r="R2448" s="40"/>
      <c r="S2448" s="81"/>
      <c r="T2448" s="367"/>
      <c r="U2448" s="367"/>
      <c r="V2448" s="367"/>
      <c r="W2448" s="36"/>
      <c r="X2448" s="37"/>
      <c r="Y2448" s="38"/>
      <c r="Z2448" s="645"/>
      <c r="AA2448" s="672">
        <f>P2448+Y2448</f>
        <v>0.27460097001763673</v>
      </c>
      <c r="AB2448" s="672">
        <f t="shared" si="460"/>
        <v>120.59758873456789</v>
      </c>
    </row>
    <row r="2449" spans="1:28" ht="13.15" customHeight="1" x14ac:dyDescent="0.2">
      <c r="A2449" s="265"/>
      <c r="B2449" s="405"/>
      <c r="C2449" s="448"/>
      <c r="D2449" s="266"/>
      <c r="E2449" s="266"/>
      <c r="F2449" s="182"/>
      <c r="G2449" s="24"/>
      <c r="H2449" s="241">
        <v>417</v>
      </c>
      <c r="I2449" s="22" t="s">
        <v>204</v>
      </c>
      <c r="J2449" s="24">
        <v>250</v>
      </c>
      <c r="K2449" s="371">
        <v>0</v>
      </c>
      <c r="L2449" s="371">
        <v>0</v>
      </c>
      <c r="M2449" s="371">
        <v>0</v>
      </c>
      <c r="N2449" s="21"/>
      <c r="O2449" s="25">
        <f t="shared" si="398"/>
        <v>0</v>
      </c>
      <c r="P2449" s="26">
        <f t="shared" si="399"/>
        <v>0</v>
      </c>
      <c r="Q2449" s="26"/>
      <c r="R2449" s="28"/>
      <c r="S2449" s="30"/>
      <c r="T2449" s="371"/>
      <c r="U2449" s="371"/>
      <c r="V2449" s="371"/>
      <c r="W2449" s="21"/>
      <c r="X2449" s="25"/>
      <c r="Y2449" s="26"/>
      <c r="Z2449" s="428"/>
      <c r="AA2449" s="673"/>
      <c r="AB2449" s="672"/>
    </row>
    <row r="2450" spans="1:28" ht="13.15" customHeight="1" x14ac:dyDescent="0.2">
      <c r="A2450" s="265"/>
      <c r="B2450" s="405"/>
      <c r="C2450" s="448"/>
      <c r="D2450" s="266"/>
      <c r="E2450" s="266"/>
      <c r="F2450" s="182"/>
      <c r="G2450" s="24"/>
      <c r="H2450" s="241">
        <v>417</v>
      </c>
      <c r="I2450" s="22" t="s">
        <v>1676</v>
      </c>
      <c r="J2450" s="24">
        <v>250</v>
      </c>
      <c r="K2450" s="371">
        <v>12.600000000000001</v>
      </c>
      <c r="L2450" s="371">
        <v>4.7619047619047619</v>
      </c>
      <c r="M2450" s="371">
        <v>7.3500000000000005</v>
      </c>
      <c r="N2450" s="21"/>
      <c r="O2450" s="25">
        <f t="shared" si="398"/>
        <v>8.2373015873015891</v>
      </c>
      <c r="P2450" s="26">
        <f t="shared" ref="P2450:P2457" si="461">O2450/J2450/1.44</f>
        <v>2.2881393298059969E-2</v>
      </c>
      <c r="Q2450" s="26"/>
      <c r="R2450" s="28"/>
      <c r="S2450" s="30"/>
      <c r="T2450" s="371"/>
      <c r="U2450" s="371"/>
      <c r="V2450" s="371"/>
      <c r="W2450" s="21"/>
      <c r="X2450" s="25"/>
      <c r="Y2450" s="26"/>
      <c r="Z2450" s="428"/>
      <c r="AA2450" s="673"/>
      <c r="AB2450" s="672"/>
    </row>
    <row r="2451" spans="1:28" ht="13.15" customHeight="1" x14ac:dyDescent="0.2">
      <c r="A2451" s="265"/>
      <c r="B2451" s="405"/>
      <c r="C2451" s="448"/>
      <c r="D2451" s="266"/>
      <c r="E2451" s="266"/>
      <c r="F2451" s="182"/>
      <c r="G2451" s="24"/>
      <c r="H2451" s="241">
        <v>417</v>
      </c>
      <c r="I2451" s="22" t="s">
        <v>477</v>
      </c>
      <c r="J2451" s="24">
        <v>250</v>
      </c>
      <c r="K2451" s="371">
        <v>10.5</v>
      </c>
      <c r="L2451" s="371">
        <v>7.6190476190476186</v>
      </c>
      <c r="M2451" s="371">
        <v>14.700000000000001</v>
      </c>
      <c r="N2451" s="21"/>
      <c r="O2451" s="25">
        <f t="shared" ref="O2451:O2457" si="462">(K2451+L2451+M2451)/3</f>
        <v>10.939682539682542</v>
      </c>
      <c r="P2451" s="26">
        <f t="shared" si="461"/>
        <v>3.0388007054673725E-2</v>
      </c>
      <c r="Q2451" s="26"/>
      <c r="R2451" s="28"/>
      <c r="S2451" s="30"/>
      <c r="T2451" s="371"/>
      <c r="U2451" s="371"/>
      <c r="V2451" s="371"/>
      <c r="W2451" s="21"/>
      <c r="X2451" s="25"/>
      <c r="Y2451" s="26"/>
      <c r="Z2451" s="428"/>
      <c r="AA2451" s="673"/>
      <c r="AB2451" s="672"/>
    </row>
    <row r="2452" spans="1:28" ht="13.15" customHeight="1" x14ac:dyDescent="0.2">
      <c r="A2452" s="265"/>
      <c r="B2452" s="405"/>
      <c r="C2452" s="448"/>
      <c r="D2452" s="266"/>
      <c r="E2452" s="266"/>
      <c r="F2452" s="182"/>
      <c r="G2452" s="24"/>
      <c r="H2452" s="241">
        <v>417</v>
      </c>
      <c r="I2452" s="22" t="s">
        <v>4132</v>
      </c>
      <c r="J2452" s="24">
        <v>250</v>
      </c>
      <c r="K2452" s="371">
        <v>6.3000000000000007</v>
      </c>
      <c r="L2452" s="371">
        <v>8.5714285714285712</v>
      </c>
      <c r="M2452" s="371">
        <v>0</v>
      </c>
      <c r="N2452" s="21"/>
      <c r="O2452" s="25">
        <f t="shared" si="462"/>
        <v>4.9571428571428573</v>
      </c>
      <c r="P2452" s="26">
        <f t="shared" si="461"/>
        <v>1.3769841269841271E-2</v>
      </c>
      <c r="Q2452" s="26"/>
      <c r="R2452" s="28"/>
      <c r="S2452" s="30"/>
      <c r="T2452" s="371"/>
      <c r="U2452" s="371"/>
      <c r="V2452" s="371"/>
      <c r="W2452" s="21"/>
      <c r="X2452" s="25"/>
      <c r="Y2452" s="26"/>
      <c r="Z2452" s="428"/>
      <c r="AA2452" s="673"/>
      <c r="AB2452" s="672"/>
    </row>
    <row r="2453" spans="1:28" ht="13.15" customHeight="1" x14ac:dyDescent="0.2">
      <c r="A2453" s="265"/>
      <c r="B2453" s="405"/>
      <c r="C2453" s="448"/>
      <c r="D2453" s="266"/>
      <c r="E2453" s="266"/>
      <c r="F2453" s="182"/>
      <c r="G2453" s="24"/>
      <c r="H2453" s="241">
        <v>417</v>
      </c>
      <c r="I2453" s="22" t="s">
        <v>2116</v>
      </c>
      <c r="J2453" s="24">
        <v>250</v>
      </c>
      <c r="K2453" s="371">
        <v>0</v>
      </c>
      <c r="L2453" s="371">
        <v>7.6190476190476186</v>
      </c>
      <c r="M2453" s="371">
        <v>1.05</v>
      </c>
      <c r="N2453" s="21"/>
      <c r="O2453" s="25">
        <f t="shared" si="462"/>
        <v>2.8896825396825396</v>
      </c>
      <c r="P2453" s="26">
        <f t="shared" si="461"/>
        <v>8.0268959435626109E-3</v>
      </c>
      <c r="Q2453" s="26"/>
      <c r="R2453" s="28"/>
      <c r="S2453" s="30"/>
      <c r="T2453" s="371"/>
      <c r="U2453" s="371"/>
      <c r="V2453" s="371"/>
      <c r="W2453" s="21"/>
      <c r="X2453" s="25"/>
      <c r="Y2453" s="26"/>
      <c r="Z2453" s="428"/>
      <c r="AA2453" s="673"/>
      <c r="AB2453" s="672"/>
    </row>
    <row r="2454" spans="1:28" ht="13.15" customHeight="1" x14ac:dyDescent="0.2">
      <c r="A2454" s="265"/>
      <c r="B2454" s="405"/>
      <c r="C2454" s="448"/>
      <c r="D2454" s="266"/>
      <c r="E2454" s="266"/>
      <c r="F2454" s="182"/>
      <c r="G2454" s="24"/>
      <c r="H2454" s="241">
        <v>417</v>
      </c>
      <c r="I2454" s="22" t="s">
        <v>1679</v>
      </c>
      <c r="J2454" s="24">
        <v>250</v>
      </c>
      <c r="K2454" s="371">
        <v>0</v>
      </c>
      <c r="L2454" s="371">
        <v>0</v>
      </c>
      <c r="M2454" s="371">
        <v>3.1500000000000004</v>
      </c>
      <c r="N2454" s="21"/>
      <c r="O2454" s="25">
        <f t="shared" si="462"/>
        <v>1.05</v>
      </c>
      <c r="P2454" s="26">
        <f t="shared" si="461"/>
        <v>2.9166666666666672E-3</v>
      </c>
      <c r="Q2454" s="26"/>
      <c r="R2454" s="28"/>
      <c r="S2454" s="30"/>
      <c r="T2454" s="371"/>
      <c r="U2454" s="371"/>
      <c r="V2454" s="371"/>
      <c r="W2454" s="21"/>
      <c r="X2454" s="25"/>
      <c r="Y2454" s="26"/>
      <c r="Z2454" s="428"/>
      <c r="AA2454" s="673"/>
      <c r="AB2454" s="672"/>
    </row>
    <row r="2455" spans="1:28" ht="13.15" customHeight="1" x14ac:dyDescent="0.2">
      <c r="A2455" s="265"/>
      <c r="B2455" s="405"/>
      <c r="C2455" s="448"/>
      <c r="D2455" s="266"/>
      <c r="E2455" s="266"/>
      <c r="F2455" s="182"/>
      <c r="G2455" s="24"/>
      <c r="H2455" s="241">
        <v>417</v>
      </c>
      <c r="I2455" s="22" t="s">
        <v>1680</v>
      </c>
      <c r="J2455" s="24">
        <v>250</v>
      </c>
      <c r="K2455" s="371">
        <v>52.5</v>
      </c>
      <c r="L2455" s="371">
        <v>32.38095238095238</v>
      </c>
      <c r="M2455" s="371">
        <v>47.25</v>
      </c>
      <c r="N2455" s="21"/>
      <c r="O2455" s="25">
        <f t="shared" si="462"/>
        <v>44.043650793650791</v>
      </c>
      <c r="P2455" s="26">
        <f t="shared" si="461"/>
        <v>0.12234347442680775</v>
      </c>
      <c r="Q2455" s="26"/>
      <c r="R2455" s="28"/>
      <c r="S2455" s="30"/>
      <c r="T2455" s="371"/>
      <c r="U2455" s="371"/>
      <c r="V2455" s="371"/>
      <c r="W2455" s="21"/>
      <c r="X2455" s="25"/>
      <c r="Y2455" s="26"/>
      <c r="Z2455" s="428"/>
      <c r="AA2455" s="673"/>
      <c r="AB2455" s="672"/>
    </row>
    <row r="2456" spans="1:28" ht="13.15" customHeight="1" x14ac:dyDescent="0.2">
      <c r="A2456" s="265"/>
      <c r="B2456" s="405"/>
      <c r="C2456" s="448"/>
      <c r="D2456" s="266"/>
      <c r="E2456" s="266"/>
      <c r="F2456" s="186"/>
      <c r="G2456" s="121"/>
      <c r="H2456" s="241">
        <v>417</v>
      </c>
      <c r="I2456" s="128" t="s">
        <v>2522</v>
      </c>
      <c r="J2456" s="121">
        <v>250</v>
      </c>
      <c r="K2456" s="548">
        <v>12.600000000000001</v>
      </c>
      <c r="L2456" s="548">
        <v>22.857142857142858</v>
      </c>
      <c r="M2456" s="548">
        <v>2.1</v>
      </c>
      <c r="N2456" s="123"/>
      <c r="O2456" s="124">
        <f t="shared" si="462"/>
        <v>12.519047619047619</v>
      </c>
      <c r="P2456" s="125">
        <f t="shared" si="461"/>
        <v>3.4775132275132278E-2</v>
      </c>
      <c r="Q2456" s="125"/>
      <c r="R2456" s="126"/>
      <c r="S2456" s="127"/>
      <c r="T2456" s="548"/>
      <c r="U2456" s="548"/>
      <c r="V2456" s="548"/>
      <c r="W2456" s="123"/>
      <c r="X2456" s="124"/>
      <c r="Y2456" s="125"/>
      <c r="Z2456" s="634"/>
      <c r="AA2456" s="673"/>
      <c r="AB2456" s="672"/>
    </row>
    <row r="2457" spans="1:28" ht="13.9" customHeight="1" thickBot="1" x14ac:dyDescent="0.25">
      <c r="A2457" s="267"/>
      <c r="B2457" s="406"/>
      <c r="C2457" s="449"/>
      <c r="D2457" s="268"/>
      <c r="E2457" s="269"/>
      <c r="F2457" s="184"/>
      <c r="G2457" s="70"/>
      <c r="H2457" s="242">
        <v>417</v>
      </c>
      <c r="I2457" s="76" t="s">
        <v>3143</v>
      </c>
      <c r="J2457" s="70">
        <v>250</v>
      </c>
      <c r="K2457" s="559">
        <v>0</v>
      </c>
      <c r="L2457" s="559">
        <v>0</v>
      </c>
      <c r="M2457" s="559">
        <v>0</v>
      </c>
      <c r="N2457" s="72"/>
      <c r="O2457" s="73">
        <f t="shared" si="462"/>
        <v>0</v>
      </c>
      <c r="P2457" s="74">
        <f t="shared" si="461"/>
        <v>0</v>
      </c>
      <c r="Q2457" s="74"/>
      <c r="R2457" s="75"/>
      <c r="S2457" s="78"/>
      <c r="T2457" s="559"/>
      <c r="U2457" s="559"/>
      <c r="V2457" s="559"/>
      <c r="W2457" s="72"/>
      <c r="X2457" s="73"/>
      <c r="Y2457" s="74"/>
      <c r="Z2457" s="646"/>
      <c r="AA2457" s="673"/>
      <c r="AB2457" s="672"/>
    </row>
    <row r="2458" spans="1:28" s="7" customFormat="1" ht="13.9" customHeight="1" x14ac:dyDescent="0.2">
      <c r="A2458" s="270">
        <v>43036</v>
      </c>
      <c r="B2458" s="407">
        <v>0.4375</v>
      </c>
      <c r="C2458" s="450">
        <v>1</v>
      </c>
      <c r="D2458" s="263">
        <f>(MAX(K2458:M2458))/J2458/1.44</f>
        <v>2.1875000000000002E-2</v>
      </c>
      <c r="E2458" s="264"/>
      <c r="F2458" s="181" t="s">
        <v>569</v>
      </c>
      <c r="G2458" s="69" t="s">
        <v>3126</v>
      </c>
      <c r="H2458" s="240">
        <v>418</v>
      </c>
      <c r="I2458" s="35" t="s">
        <v>685</v>
      </c>
      <c r="J2458" s="34">
        <v>100</v>
      </c>
      <c r="K2458" s="367">
        <v>3.1500000000000004</v>
      </c>
      <c r="L2458" s="367">
        <v>1.9047619047619047</v>
      </c>
      <c r="M2458" s="367">
        <v>3.1500000000000004</v>
      </c>
      <c r="N2458" s="36" t="s">
        <v>3841</v>
      </c>
      <c r="O2458" s="37">
        <f t="shared" si="398"/>
        <v>2.7349206349206354</v>
      </c>
      <c r="P2458" s="38">
        <f t="shared" si="399"/>
        <v>1.8992504409171083E-2</v>
      </c>
      <c r="Q2458" s="77" t="s">
        <v>492</v>
      </c>
      <c r="R2458" s="40"/>
      <c r="S2458" s="81"/>
      <c r="T2458" s="367"/>
      <c r="U2458" s="367"/>
      <c r="V2458" s="367"/>
      <c r="W2458" s="36"/>
      <c r="X2458" s="37"/>
      <c r="Y2458" s="38"/>
      <c r="Z2458" s="645"/>
      <c r="AA2458" s="671">
        <f>P2458+Y2458</f>
        <v>1.8992504409171083E-2</v>
      </c>
      <c r="AB2458" s="671">
        <f t="shared" si="460"/>
        <v>65.236998456790118</v>
      </c>
    </row>
    <row r="2459" spans="1:28" s="7" customFormat="1" ht="13.9" customHeight="1" x14ac:dyDescent="0.2">
      <c r="A2459" s="260"/>
      <c r="B2459" s="403"/>
      <c r="C2459" s="454"/>
      <c r="D2459" s="301"/>
      <c r="E2459" s="301"/>
      <c r="F2459" s="181"/>
      <c r="G2459" s="69"/>
      <c r="H2459" s="241">
        <v>418</v>
      </c>
      <c r="I2459" s="22" t="s">
        <v>3635</v>
      </c>
      <c r="J2459" s="24">
        <v>100</v>
      </c>
      <c r="K2459" s="371">
        <v>3.1500000000000004</v>
      </c>
      <c r="L2459" s="371">
        <v>1.9047619047619047</v>
      </c>
      <c r="M2459" s="371">
        <v>3.1500000000000004</v>
      </c>
      <c r="N2459" s="21"/>
      <c r="O2459" s="25">
        <f>(K2459+L2459+M2459)/3</f>
        <v>2.7349206349206354</v>
      </c>
      <c r="P2459" s="26">
        <f>O2459/J2459/1.44</f>
        <v>1.8992504409171083E-2</v>
      </c>
      <c r="Q2459" s="77"/>
      <c r="R2459" s="40"/>
      <c r="S2459" s="81"/>
      <c r="T2459" s="367"/>
      <c r="U2459" s="367"/>
      <c r="V2459" s="367"/>
      <c r="W2459" s="36"/>
      <c r="X2459" s="37"/>
      <c r="Y2459" s="38"/>
      <c r="Z2459" s="645"/>
      <c r="AA2459" s="672"/>
      <c r="AB2459" s="672"/>
    </row>
    <row r="2460" spans="1:28" s="7" customFormat="1" ht="13.9" customHeight="1" x14ac:dyDescent="0.2">
      <c r="A2460" s="260"/>
      <c r="B2460" s="403"/>
      <c r="C2460" s="454"/>
      <c r="D2460" s="301"/>
      <c r="E2460" s="301"/>
      <c r="F2460" s="181"/>
      <c r="G2460" s="69"/>
      <c r="H2460" s="241">
        <v>418</v>
      </c>
      <c r="I2460" s="22" t="s">
        <v>2844</v>
      </c>
      <c r="J2460" s="24">
        <v>100</v>
      </c>
      <c r="K2460" s="371">
        <v>0</v>
      </c>
      <c r="L2460" s="371">
        <v>0</v>
      </c>
      <c r="M2460" s="371">
        <v>0</v>
      </c>
      <c r="N2460" s="21"/>
      <c r="O2460" s="25">
        <f>(K2460+L2460+M2460)/3</f>
        <v>0</v>
      </c>
      <c r="P2460" s="26">
        <f>O2460/J2460/1.44</f>
        <v>0</v>
      </c>
      <c r="Q2460" s="77"/>
      <c r="R2460" s="40"/>
      <c r="S2460" s="81"/>
      <c r="T2460" s="367"/>
      <c r="U2460" s="367"/>
      <c r="V2460" s="367"/>
      <c r="W2460" s="36"/>
      <c r="X2460" s="37"/>
      <c r="Y2460" s="38"/>
      <c r="Z2460" s="645"/>
      <c r="AA2460" s="672"/>
      <c r="AB2460" s="672"/>
    </row>
    <row r="2461" spans="1:28" ht="13.15" customHeight="1" x14ac:dyDescent="0.2">
      <c r="A2461" s="265"/>
      <c r="B2461" s="405"/>
      <c r="C2461" s="448"/>
      <c r="D2461" s="266"/>
      <c r="E2461" s="266"/>
      <c r="F2461" s="182"/>
      <c r="G2461" s="24"/>
      <c r="H2461" s="241">
        <v>418</v>
      </c>
      <c r="I2461" s="22" t="s">
        <v>3298</v>
      </c>
      <c r="J2461" s="24">
        <v>100</v>
      </c>
      <c r="K2461" s="371">
        <v>0</v>
      </c>
      <c r="L2461" s="371">
        <v>0</v>
      </c>
      <c r="M2461" s="371">
        <v>0</v>
      </c>
      <c r="N2461" s="21"/>
      <c r="O2461" s="25">
        <f>(K2461+L2461+M2461)/3</f>
        <v>0</v>
      </c>
      <c r="P2461" s="26">
        <f>O2461/J2461/1.44</f>
        <v>0</v>
      </c>
      <c r="Q2461" s="26"/>
      <c r="R2461" s="28"/>
      <c r="S2461" s="30"/>
      <c r="T2461" s="371"/>
      <c r="U2461" s="371"/>
      <c r="V2461" s="371"/>
      <c r="W2461" s="21"/>
      <c r="X2461" s="25"/>
      <c r="Y2461" s="26"/>
      <c r="Z2461" s="428"/>
      <c r="AA2461" s="673"/>
      <c r="AB2461" s="672"/>
    </row>
    <row r="2462" spans="1:28" ht="13.9" customHeight="1" thickBot="1" x14ac:dyDescent="0.25">
      <c r="A2462" s="267"/>
      <c r="B2462" s="406"/>
      <c r="C2462" s="449"/>
      <c r="D2462" s="268"/>
      <c r="E2462" s="269"/>
      <c r="F2462" s="184"/>
      <c r="G2462" s="70"/>
      <c r="H2462" s="242">
        <v>418</v>
      </c>
      <c r="I2462" s="71" t="s">
        <v>3299</v>
      </c>
      <c r="J2462" s="70">
        <v>100</v>
      </c>
      <c r="K2462" s="559">
        <v>0</v>
      </c>
      <c r="L2462" s="559">
        <v>0</v>
      </c>
      <c r="M2462" s="559">
        <v>0</v>
      </c>
      <c r="N2462" s="72"/>
      <c r="O2462" s="73">
        <f>(K2462+L2462+M2462)/3</f>
        <v>0</v>
      </c>
      <c r="P2462" s="74">
        <f>O2462/J2462/1.44</f>
        <v>0</v>
      </c>
      <c r="Q2462" s="74"/>
      <c r="R2462" s="75"/>
      <c r="S2462" s="78"/>
      <c r="T2462" s="559"/>
      <c r="U2462" s="559"/>
      <c r="V2462" s="559"/>
      <c r="W2462" s="72"/>
      <c r="X2462" s="73"/>
      <c r="Y2462" s="74"/>
      <c r="Z2462" s="646"/>
      <c r="AA2462" s="676"/>
      <c r="AB2462" s="674"/>
    </row>
    <row r="2463" spans="1:28" s="7" customFormat="1" ht="13.9" customHeight="1" x14ac:dyDescent="0.2">
      <c r="A2463" s="260">
        <v>43055</v>
      </c>
      <c r="B2463" s="403">
        <v>0.7729166666666667</v>
      </c>
      <c r="C2463" s="454">
        <v>-3</v>
      </c>
      <c r="D2463" s="263">
        <f>(MAX(K2463:M2463))/J2463/1.44</f>
        <v>0.57421875</v>
      </c>
      <c r="E2463" s="264">
        <f>(MAX(T2463:V2463))/S2463/1.44</f>
        <v>0.32356770833333337</v>
      </c>
      <c r="F2463" s="181" t="s">
        <v>1909</v>
      </c>
      <c r="G2463" s="69" t="s">
        <v>3136</v>
      </c>
      <c r="H2463" s="240">
        <v>419</v>
      </c>
      <c r="I2463" s="35" t="s">
        <v>685</v>
      </c>
      <c r="J2463" s="34">
        <v>160</v>
      </c>
      <c r="K2463" s="367">
        <v>102.9</v>
      </c>
      <c r="L2463" s="367">
        <v>102.85714285714285</v>
      </c>
      <c r="M2463" s="367">
        <v>132.30000000000001</v>
      </c>
      <c r="N2463" s="36" t="s">
        <v>4277</v>
      </c>
      <c r="O2463" s="37">
        <f t="shared" si="398"/>
        <v>112.6857142857143</v>
      </c>
      <c r="P2463" s="38">
        <f t="shared" si="399"/>
        <v>0.48908730158730168</v>
      </c>
      <c r="Q2463" s="39" t="s">
        <v>495</v>
      </c>
      <c r="R2463" s="40" t="s">
        <v>686</v>
      </c>
      <c r="S2463" s="34">
        <v>160</v>
      </c>
      <c r="T2463" s="367">
        <v>60.952380952380949</v>
      </c>
      <c r="U2463" s="367">
        <v>65.100000000000009</v>
      </c>
      <c r="V2463" s="367">
        <v>74.55</v>
      </c>
      <c r="W2463" s="36" t="s">
        <v>4020</v>
      </c>
      <c r="X2463" s="37">
        <f t="shared" si="427"/>
        <v>66.867460317460313</v>
      </c>
      <c r="Y2463" s="38">
        <f t="shared" si="428"/>
        <v>0.29022335207231037</v>
      </c>
      <c r="Z2463" s="653" t="s">
        <v>657</v>
      </c>
      <c r="AA2463" s="672">
        <f>P2463+Y2463</f>
        <v>0.77931065365961205</v>
      </c>
      <c r="AB2463" s="672">
        <f t="shared" si="460"/>
        <v>46.962692901234561</v>
      </c>
    </row>
    <row r="2464" spans="1:28" ht="13.15" customHeight="1" x14ac:dyDescent="0.2">
      <c r="A2464" s="265"/>
      <c r="B2464" s="405"/>
      <c r="C2464" s="448"/>
      <c r="D2464" s="266"/>
      <c r="E2464" s="266"/>
      <c r="F2464" s="182"/>
      <c r="G2464" s="24"/>
      <c r="H2464" s="241">
        <v>419</v>
      </c>
      <c r="I2464" s="22" t="s">
        <v>2846</v>
      </c>
      <c r="J2464" s="24">
        <v>160</v>
      </c>
      <c r="K2464" s="371">
        <v>0</v>
      </c>
      <c r="L2464" s="371">
        <v>0</v>
      </c>
      <c r="M2464" s="371">
        <v>0</v>
      </c>
      <c r="N2464" s="21"/>
      <c r="O2464" s="25">
        <f t="shared" si="398"/>
        <v>0</v>
      </c>
      <c r="P2464" s="26">
        <f t="shared" si="399"/>
        <v>0</v>
      </c>
      <c r="Q2464" s="26"/>
      <c r="R2464" s="28" t="s">
        <v>1898</v>
      </c>
      <c r="S2464" s="24">
        <v>160</v>
      </c>
      <c r="T2464" s="371">
        <v>0</v>
      </c>
      <c r="U2464" s="371">
        <v>3.1500000000000004</v>
      </c>
      <c r="V2464" s="371">
        <v>0</v>
      </c>
      <c r="W2464" s="21"/>
      <c r="X2464" s="25">
        <f t="shared" si="427"/>
        <v>1.05</v>
      </c>
      <c r="Y2464" s="26">
        <f t="shared" si="428"/>
        <v>4.557291666666667E-3</v>
      </c>
      <c r="Z2464" s="428"/>
      <c r="AA2464" s="673"/>
      <c r="AB2464" s="672"/>
    </row>
    <row r="2465" spans="1:28" ht="13.15" customHeight="1" x14ac:dyDescent="0.2">
      <c r="A2465" s="265"/>
      <c r="B2465" s="405"/>
      <c r="C2465" s="448"/>
      <c r="D2465" s="266"/>
      <c r="E2465" s="266"/>
      <c r="F2465" s="182"/>
      <c r="G2465" s="24"/>
      <c r="H2465" s="241">
        <v>419</v>
      </c>
      <c r="I2465" s="22" t="s">
        <v>2845</v>
      </c>
      <c r="J2465" s="24">
        <v>160</v>
      </c>
      <c r="K2465" s="371">
        <v>76.650000000000006</v>
      </c>
      <c r="L2465" s="371">
        <v>97.142857142857139</v>
      </c>
      <c r="M2465" s="371">
        <v>115.5</v>
      </c>
      <c r="N2465" s="21"/>
      <c r="O2465" s="25">
        <f t="shared" si="398"/>
        <v>96.430952380952377</v>
      </c>
      <c r="P2465" s="26">
        <f t="shared" si="399"/>
        <v>0.41853711970899476</v>
      </c>
      <c r="Q2465" s="26"/>
      <c r="R2465" s="28" t="s">
        <v>1899</v>
      </c>
      <c r="S2465" s="24">
        <v>160</v>
      </c>
      <c r="T2465" s="371">
        <v>4.7619047619047619</v>
      </c>
      <c r="U2465" s="371">
        <v>3.1500000000000004</v>
      </c>
      <c r="V2465" s="371">
        <v>0</v>
      </c>
      <c r="W2465" s="21"/>
      <c r="X2465" s="25">
        <f t="shared" si="427"/>
        <v>2.6373015873015873</v>
      </c>
      <c r="Y2465" s="26">
        <f t="shared" si="428"/>
        <v>1.1446621472663138E-2</v>
      </c>
      <c r="Z2465" s="428"/>
      <c r="AA2465" s="673"/>
      <c r="AB2465" s="672"/>
    </row>
    <row r="2466" spans="1:28" ht="13.15" customHeight="1" x14ac:dyDescent="0.2">
      <c r="A2466" s="265"/>
      <c r="B2466" s="405"/>
      <c r="C2466" s="448"/>
      <c r="D2466" s="266"/>
      <c r="E2466" s="266"/>
      <c r="F2466" s="182"/>
      <c r="G2466" s="24"/>
      <c r="H2466" s="241">
        <v>419</v>
      </c>
      <c r="I2466" s="22" t="s">
        <v>110</v>
      </c>
      <c r="J2466" s="24">
        <v>160</v>
      </c>
      <c r="K2466" s="371">
        <v>15.75</v>
      </c>
      <c r="L2466" s="371">
        <v>14.285714285714285</v>
      </c>
      <c r="M2466" s="371">
        <v>18.900000000000002</v>
      </c>
      <c r="N2466" s="21"/>
      <c r="O2466" s="25">
        <f t="shared" si="398"/>
        <v>16.31190476190476</v>
      </c>
      <c r="P2466" s="26">
        <f t="shared" si="399"/>
        <v>7.0798197751322747E-2</v>
      </c>
      <c r="Q2466" s="26"/>
      <c r="R2466" s="28" t="s">
        <v>2237</v>
      </c>
      <c r="S2466" s="24">
        <v>160</v>
      </c>
      <c r="T2466" s="371">
        <v>41.904761904761905</v>
      </c>
      <c r="U2466" s="371">
        <v>42</v>
      </c>
      <c r="V2466" s="371">
        <v>39.9</v>
      </c>
      <c r="W2466" s="21"/>
      <c r="X2466" s="25">
        <f t="shared" si="427"/>
        <v>41.268253968253966</v>
      </c>
      <c r="Y2466" s="26">
        <f t="shared" si="428"/>
        <v>0.17911568562610231</v>
      </c>
      <c r="Z2466" s="428"/>
      <c r="AA2466" s="673"/>
      <c r="AB2466" s="672"/>
    </row>
    <row r="2467" spans="1:28" ht="13.15" customHeight="1" x14ac:dyDescent="0.2">
      <c r="A2467" s="265"/>
      <c r="B2467" s="405"/>
      <c r="C2467" s="448"/>
      <c r="D2467" s="266"/>
      <c r="E2467" s="266"/>
      <c r="F2467" s="186"/>
      <c r="G2467" s="121"/>
      <c r="H2467" s="244">
        <v>419</v>
      </c>
      <c r="I2467" s="128" t="s">
        <v>2236</v>
      </c>
      <c r="J2467" s="121">
        <v>160</v>
      </c>
      <c r="K2467" s="548">
        <v>0</v>
      </c>
      <c r="L2467" s="548">
        <v>0</v>
      </c>
      <c r="M2467" s="548">
        <v>0</v>
      </c>
      <c r="N2467" s="123"/>
      <c r="O2467" s="124">
        <f t="shared" si="398"/>
        <v>0</v>
      </c>
      <c r="P2467" s="125">
        <f>O2467/J2467/1.44</f>
        <v>0</v>
      </c>
      <c r="Q2467" s="125"/>
      <c r="R2467" s="126" t="s">
        <v>3559</v>
      </c>
      <c r="S2467" s="121">
        <v>160</v>
      </c>
      <c r="T2467" s="548">
        <v>0</v>
      </c>
      <c r="U2467" s="548">
        <v>0</v>
      </c>
      <c r="V2467" s="548">
        <v>0</v>
      </c>
      <c r="W2467" s="123"/>
      <c r="X2467" s="124">
        <f t="shared" si="427"/>
        <v>0</v>
      </c>
      <c r="Y2467" s="125">
        <f t="shared" si="428"/>
        <v>0</v>
      </c>
      <c r="Z2467" s="634"/>
      <c r="AA2467" s="673"/>
      <c r="AB2467" s="672"/>
    </row>
    <row r="2468" spans="1:28" ht="13.9" customHeight="1" thickBot="1" x14ac:dyDescent="0.25">
      <c r="A2468" s="267"/>
      <c r="B2468" s="406"/>
      <c r="C2468" s="449"/>
      <c r="D2468" s="268"/>
      <c r="E2468" s="269"/>
      <c r="F2468" s="184"/>
      <c r="G2468" s="70"/>
      <c r="H2468" s="242">
        <v>419</v>
      </c>
      <c r="I2468" s="76"/>
      <c r="J2468" s="70"/>
      <c r="K2468" s="559">
        <v>0</v>
      </c>
      <c r="L2468" s="559">
        <v>0</v>
      </c>
      <c r="M2468" s="559">
        <v>0</v>
      </c>
      <c r="N2468" s="72"/>
      <c r="O2468" s="73"/>
      <c r="P2468" s="74"/>
      <c r="Q2468" s="74"/>
      <c r="R2468" s="75" t="s">
        <v>552</v>
      </c>
      <c r="S2468" s="70">
        <v>160</v>
      </c>
      <c r="T2468" s="559">
        <v>4.7619047619047619</v>
      </c>
      <c r="U2468" s="559">
        <v>6.3000000000000007</v>
      </c>
      <c r="V2468" s="559">
        <v>23.1</v>
      </c>
      <c r="W2468" s="72"/>
      <c r="X2468" s="73">
        <f t="shared" si="427"/>
        <v>11.387301587301588</v>
      </c>
      <c r="Y2468" s="74">
        <f t="shared" si="428"/>
        <v>4.9424052028218701E-2</v>
      </c>
      <c r="Z2468" s="646"/>
      <c r="AA2468" s="673"/>
      <c r="AB2468" s="672"/>
    </row>
    <row r="2469" spans="1:28" s="7" customFormat="1" ht="13.9" customHeight="1" x14ac:dyDescent="0.2">
      <c r="A2469" s="270">
        <v>43048</v>
      </c>
      <c r="B2469" s="407">
        <v>0.78819444444444453</v>
      </c>
      <c r="C2469" s="450">
        <v>-2</v>
      </c>
      <c r="D2469" s="263">
        <f>(MAX(K2469:M2469))/J2469/1.44</f>
        <v>0.35378348870412368</v>
      </c>
      <c r="E2469" s="264">
        <f>(MAX(T2469:V2469))/S2469/1.44</f>
        <v>0.15972222222222224</v>
      </c>
      <c r="F2469" s="181" t="s">
        <v>1909</v>
      </c>
      <c r="G2469" s="69" t="s">
        <v>3126</v>
      </c>
      <c r="H2469" s="240">
        <v>420</v>
      </c>
      <c r="I2469" s="35" t="s">
        <v>685</v>
      </c>
      <c r="J2469" s="34">
        <v>630</v>
      </c>
      <c r="K2469" s="367">
        <v>292.95</v>
      </c>
      <c r="L2469" s="367">
        <v>320.95238095238096</v>
      </c>
      <c r="M2469" s="367">
        <v>297.15000000000003</v>
      </c>
      <c r="N2469" s="36" t="s">
        <v>3844</v>
      </c>
      <c r="O2469" s="37">
        <f t="shared" si="398"/>
        <v>303.68412698412703</v>
      </c>
      <c r="P2469" s="38">
        <f t="shared" si="399"/>
        <v>0.33474881722236227</v>
      </c>
      <c r="Q2469" s="39" t="s">
        <v>492</v>
      </c>
      <c r="R2469" s="40" t="s">
        <v>686</v>
      </c>
      <c r="S2469" s="34">
        <v>630</v>
      </c>
      <c r="T2469" s="367">
        <v>140.95238095238093</v>
      </c>
      <c r="U2469" s="367">
        <v>131.25</v>
      </c>
      <c r="V2469" s="367">
        <v>144.9</v>
      </c>
      <c r="W2469" s="36" t="s">
        <v>3893</v>
      </c>
      <c r="X2469" s="37">
        <f t="shared" si="427"/>
        <v>139.03412698412697</v>
      </c>
      <c r="Y2469" s="38">
        <f t="shared" si="428"/>
        <v>0.1532563128131911</v>
      </c>
      <c r="Z2469" s="653" t="s">
        <v>492</v>
      </c>
      <c r="AA2469" s="671">
        <f>P2469+Y2469</f>
        <v>0.48800513003555335</v>
      </c>
      <c r="AB2469" s="671">
        <f t="shared" si="460"/>
        <v>429.00050154320979</v>
      </c>
    </row>
    <row r="2470" spans="1:28" ht="13.15" customHeight="1" x14ac:dyDescent="0.2">
      <c r="A2470" s="265"/>
      <c r="B2470" s="405"/>
      <c r="C2470" s="448"/>
      <c r="D2470" s="266"/>
      <c r="E2470" s="266"/>
      <c r="F2470" s="182"/>
      <c r="G2470" s="24"/>
      <c r="H2470" s="241">
        <v>420</v>
      </c>
      <c r="I2470" s="23" t="s">
        <v>338</v>
      </c>
      <c r="J2470" s="24">
        <v>630</v>
      </c>
      <c r="K2470" s="371">
        <v>26.25</v>
      </c>
      <c r="L2470" s="371">
        <v>30.476190476190474</v>
      </c>
      <c r="M2470" s="371">
        <v>29.400000000000002</v>
      </c>
      <c r="N2470" s="21"/>
      <c r="O2470" s="25">
        <f t="shared" si="398"/>
        <v>28.708730158730159</v>
      </c>
      <c r="P2470" s="26">
        <f t="shared" si="399"/>
        <v>3.1645425659975926E-2</v>
      </c>
      <c r="Q2470" s="26"/>
      <c r="R2470" s="33" t="s">
        <v>914</v>
      </c>
      <c r="S2470" s="24">
        <v>630</v>
      </c>
      <c r="T2470" s="371">
        <v>41.904761904761905</v>
      </c>
      <c r="U2470" s="371">
        <v>34.65</v>
      </c>
      <c r="V2470" s="371">
        <v>30.450000000000003</v>
      </c>
      <c r="W2470" s="21"/>
      <c r="X2470" s="25">
        <f t="shared" si="427"/>
        <v>35.668253968253971</v>
      </c>
      <c r="Y2470" s="26">
        <f t="shared" si="428"/>
        <v>3.9316858430615047E-2</v>
      </c>
      <c r="Z2470" s="428"/>
      <c r="AA2470" s="673"/>
      <c r="AB2470" s="672"/>
    </row>
    <row r="2471" spans="1:28" ht="13.15" customHeight="1" x14ac:dyDescent="0.2">
      <c r="A2471" s="265"/>
      <c r="B2471" s="405"/>
      <c r="C2471" s="448"/>
      <c r="D2471" s="266"/>
      <c r="E2471" s="266"/>
      <c r="F2471" s="182"/>
      <c r="G2471" s="24"/>
      <c r="H2471" s="241">
        <v>420</v>
      </c>
      <c r="I2471" s="23" t="s">
        <v>913</v>
      </c>
      <c r="J2471" s="24">
        <v>630</v>
      </c>
      <c r="K2471" s="371">
        <v>25.200000000000003</v>
      </c>
      <c r="L2471" s="371">
        <v>28.571428571428569</v>
      </c>
      <c r="M2471" s="371">
        <v>13.65</v>
      </c>
      <c r="N2471" s="21"/>
      <c r="O2471" s="25">
        <f t="shared" si="398"/>
        <v>22.473809523809525</v>
      </c>
      <c r="P2471" s="26">
        <f t="shared" si="399"/>
        <v>2.4772717729066938E-2</v>
      </c>
      <c r="Q2471" s="26"/>
      <c r="R2471" s="33" t="s">
        <v>2471</v>
      </c>
      <c r="S2471" s="24">
        <v>630</v>
      </c>
      <c r="T2471" s="371">
        <v>34.285714285714285</v>
      </c>
      <c r="U2471" s="371">
        <v>8.4</v>
      </c>
      <c r="V2471" s="371">
        <v>50.400000000000006</v>
      </c>
      <c r="W2471" s="21"/>
      <c r="X2471" s="25">
        <f t="shared" si="427"/>
        <v>31.028571428571428</v>
      </c>
      <c r="Y2471" s="26">
        <f t="shared" si="428"/>
        <v>3.4202569916855635E-2</v>
      </c>
      <c r="Z2471" s="428"/>
      <c r="AA2471" s="673"/>
      <c r="AB2471" s="672"/>
    </row>
    <row r="2472" spans="1:28" ht="13.15" customHeight="1" x14ac:dyDescent="0.2">
      <c r="A2472" s="265"/>
      <c r="B2472" s="405"/>
      <c r="C2472" s="448"/>
      <c r="D2472" s="266"/>
      <c r="E2472" s="266"/>
      <c r="F2472" s="182"/>
      <c r="G2472" s="24"/>
      <c r="H2472" s="241">
        <v>420</v>
      </c>
      <c r="I2472" s="23" t="s">
        <v>1169</v>
      </c>
      <c r="J2472" s="24">
        <v>630</v>
      </c>
      <c r="K2472" s="371">
        <v>3.1500000000000004</v>
      </c>
      <c r="L2472" s="371">
        <v>0</v>
      </c>
      <c r="M2472" s="371">
        <v>0</v>
      </c>
      <c r="N2472" s="21"/>
      <c r="O2472" s="25">
        <f t="shared" si="398"/>
        <v>1.05</v>
      </c>
      <c r="P2472" s="26">
        <f t="shared" si="399"/>
        <v>1.1574074074074076E-3</v>
      </c>
      <c r="Q2472" s="26"/>
      <c r="R2472" s="33" t="s">
        <v>1732</v>
      </c>
      <c r="S2472" s="24">
        <v>630</v>
      </c>
      <c r="T2472" s="371">
        <v>0</v>
      </c>
      <c r="U2472" s="371">
        <v>0</v>
      </c>
      <c r="V2472" s="371">
        <v>0</v>
      </c>
      <c r="W2472" s="21"/>
      <c r="X2472" s="25">
        <f t="shared" si="427"/>
        <v>0</v>
      </c>
      <c r="Y2472" s="26">
        <f t="shared" si="428"/>
        <v>0</v>
      </c>
      <c r="Z2472" s="428"/>
      <c r="AA2472" s="673"/>
      <c r="AB2472" s="672"/>
    </row>
    <row r="2473" spans="1:28" ht="13.15" customHeight="1" x14ac:dyDescent="0.2">
      <c r="A2473" s="265"/>
      <c r="B2473" s="405"/>
      <c r="C2473" s="448"/>
      <c r="D2473" s="266"/>
      <c r="E2473" s="266"/>
      <c r="F2473" s="182"/>
      <c r="G2473" s="24"/>
      <c r="H2473" s="241">
        <v>420</v>
      </c>
      <c r="I2473" s="23" t="s">
        <v>2469</v>
      </c>
      <c r="J2473" s="24">
        <v>630</v>
      </c>
      <c r="K2473" s="371">
        <v>49.35</v>
      </c>
      <c r="L2473" s="371">
        <v>36.19047619047619</v>
      </c>
      <c r="M2473" s="371">
        <v>35.700000000000003</v>
      </c>
      <c r="N2473" s="21"/>
      <c r="O2473" s="25">
        <f t="shared" si="398"/>
        <v>40.413492063492065</v>
      </c>
      <c r="P2473" s="26">
        <f t="shared" si="399"/>
        <v>4.4547500069986846E-2</v>
      </c>
      <c r="Q2473" s="26"/>
      <c r="R2473" s="28" t="s">
        <v>3657</v>
      </c>
      <c r="S2473" s="24">
        <v>630</v>
      </c>
      <c r="T2473" s="371">
        <v>8.5714285714285712</v>
      </c>
      <c r="U2473" s="371">
        <v>8.4</v>
      </c>
      <c r="V2473" s="371">
        <v>8.4</v>
      </c>
      <c r="W2473" s="21"/>
      <c r="X2473" s="25">
        <f t="shared" si="427"/>
        <v>8.4571428571428573</v>
      </c>
      <c r="Y2473" s="26">
        <f t="shared" si="428"/>
        <v>9.3222474174855137E-3</v>
      </c>
      <c r="Z2473" s="428"/>
      <c r="AA2473" s="673"/>
      <c r="AB2473" s="672"/>
    </row>
    <row r="2474" spans="1:28" ht="13.15" customHeight="1" x14ac:dyDescent="0.2">
      <c r="A2474" s="265"/>
      <c r="B2474" s="405"/>
      <c r="C2474" s="448"/>
      <c r="D2474" s="266"/>
      <c r="E2474" s="266"/>
      <c r="F2474" s="182"/>
      <c r="G2474" s="24"/>
      <c r="H2474" s="241">
        <v>420</v>
      </c>
      <c r="I2474" s="23" t="s">
        <v>2470</v>
      </c>
      <c r="J2474" s="24">
        <v>630</v>
      </c>
      <c r="K2474" s="371">
        <v>55.650000000000006</v>
      </c>
      <c r="L2474" s="371">
        <v>47.61904761904762</v>
      </c>
      <c r="M2474" s="371">
        <v>22.05</v>
      </c>
      <c r="N2474" s="21"/>
      <c r="O2474" s="25">
        <f t="shared" si="398"/>
        <v>41.773015873015872</v>
      </c>
      <c r="P2474" s="26">
        <f t="shared" si="399"/>
        <v>4.6046093334453121E-2</v>
      </c>
      <c r="Q2474" s="26"/>
      <c r="R2474" s="28" t="s">
        <v>2472</v>
      </c>
      <c r="S2474" s="24">
        <v>630</v>
      </c>
      <c r="T2474" s="371">
        <v>0</v>
      </c>
      <c r="U2474" s="371">
        <v>0</v>
      </c>
      <c r="V2474" s="371">
        <v>0</v>
      </c>
      <c r="W2474" s="21"/>
      <c r="X2474" s="25">
        <f t="shared" si="427"/>
        <v>0</v>
      </c>
      <c r="Y2474" s="26">
        <f t="shared" si="428"/>
        <v>0</v>
      </c>
      <c r="Z2474" s="428"/>
      <c r="AA2474" s="673"/>
      <c r="AB2474" s="672"/>
    </row>
    <row r="2475" spans="1:28" ht="13.15" customHeight="1" x14ac:dyDescent="0.2">
      <c r="A2475" s="265"/>
      <c r="B2475" s="405"/>
      <c r="C2475" s="448"/>
      <c r="D2475" s="266"/>
      <c r="E2475" s="266"/>
      <c r="F2475" s="182"/>
      <c r="G2475" s="24"/>
      <c r="H2475" s="241">
        <v>420</v>
      </c>
      <c r="I2475" s="23" t="s">
        <v>944</v>
      </c>
      <c r="J2475" s="24">
        <v>630</v>
      </c>
      <c r="K2475" s="371">
        <v>10.5</v>
      </c>
      <c r="L2475" s="371">
        <v>0</v>
      </c>
      <c r="M2475" s="371">
        <v>1.05</v>
      </c>
      <c r="N2475" s="21"/>
      <c r="O2475" s="25">
        <f t="shared" si="398"/>
        <v>3.85</v>
      </c>
      <c r="P2475" s="26">
        <f t="shared" si="399"/>
        <v>4.2438271604938278E-3</v>
      </c>
      <c r="Q2475" s="26"/>
      <c r="R2475" s="33" t="s">
        <v>2117</v>
      </c>
      <c r="S2475" s="24">
        <v>630</v>
      </c>
      <c r="T2475" s="371">
        <v>0</v>
      </c>
      <c r="U2475" s="371">
        <v>0</v>
      </c>
      <c r="V2475" s="371">
        <v>0</v>
      </c>
      <c r="W2475" s="21"/>
      <c r="X2475" s="25">
        <f t="shared" si="427"/>
        <v>0</v>
      </c>
      <c r="Y2475" s="26">
        <f t="shared" si="428"/>
        <v>0</v>
      </c>
      <c r="Z2475" s="428"/>
      <c r="AA2475" s="673"/>
      <c r="AB2475" s="672"/>
    </row>
    <row r="2476" spans="1:28" ht="13.15" customHeight="1" x14ac:dyDescent="0.2">
      <c r="A2476" s="265"/>
      <c r="B2476" s="405"/>
      <c r="C2476" s="448"/>
      <c r="D2476" s="266"/>
      <c r="E2476" s="266"/>
      <c r="F2476" s="182"/>
      <c r="G2476" s="24"/>
      <c r="H2476" s="241">
        <v>420</v>
      </c>
      <c r="I2476" s="23" t="s">
        <v>3656</v>
      </c>
      <c r="J2476" s="24">
        <v>630</v>
      </c>
      <c r="K2476" s="371">
        <v>5.25</v>
      </c>
      <c r="L2476" s="371">
        <v>4.7619047619047619</v>
      </c>
      <c r="M2476" s="371">
        <v>4.2</v>
      </c>
      <c r="N2476" s="21"/>
      <c r="O2476" s="25">
        <f t="shared" si="398"/>
        <v>4.7373015873015873</v>
      </c>
      <c r="P2476" s="26">
        <f t="shared" si="399"/>
        <v>5.2218932840625964E-3</v>
      </c>
      <c r="Q2476" s="26"/>
      <c r="R2476" s="28" t="s">
        <v>1162</v>
      </c>
      <c r="S2476" s="24">
        <v>630</v>
      </c>
      <c r="T2476" s="371">
        <v>40.952380952380949</v>
      </c>
      <c r="U2476" s="371">
        <v>15.75</v>
      </c>
      <c r="V2476" s="371">
        <v>8.4</v>
      </c>
      <c r="W2476" s="21"/>
      <c r="X2476" s="25">
        <f t="shared" si="427"/>
        <v>21.700793650793653</v>
      </c>
      <c r="Y2476" s="26">
        <f t="shared" si="428"/>
        <v>2.3920627921950675E-2</v>
      </c>
      <c r="Z2476" s="428"/>
      <c r="AA2476" s="673"/>
      <c r="AB2476" s="672"/>
    </row>
    <row r="2477" spans="1:28" ht="13.15" customHeight="1" x14ac:dyDescent="0.2">
      <c r="A2477" s="265"/>
      <c r="B2477" s="405"/>
      <c r="C2477" s="448"/>
      <c r="D2477" s="266"/>
      <c r="E2477" s="266"/>
      <c r="F2477" s="182"/>
      <c r="G2477" s="24"/>
      <c r="H2477" s="241">
        <v>420</v>
      </c>
      <c r="I2477" s="23" t="s">
        <v>1730</v>
      </c>
      <c r="J2477" s="24">
        <v>630</v>
      </c>
      <c r="K2477" s="371">
        <v>23.1</v>
      </c>
      <c r="L2477" s="371">
        <v>71.428571428571431</v>
      </c>
      <c r="M2477" s="371">
        <v>23.1</v>
      </c>
      <c r="N2477" s="21"/>
      <c r="O2477" s="25">
        <f>(K2477+L2477+M2477)/3</f>
        <v>39.209523809523809</v>
      </c>
      <c r="P2477" s="26">
        <f>O2477/J2477/1.44</f>
        <v>4.3220374569580923E-2</v>
      </c>
      <c r="Q2477" s="26"/>
      <c r="R2477" s="28"/>
      <c r="S2477" s="24"/>
      <c r="T2477" s="371">
        <v>0</v>
      </c>
      <c r="U2477" s="371">
        <v>0</v>
      </c>
      <c r="V2477" s="371">
        <v>0</v>
      </c>
      <c r="W2477" s="21"/>
      <c r="X2477" s="25"/>
      <c r="Y2477" s="26"/>
      <c r="Z2477" s="428"/>
      <c r="AA2477" s="673"/>
      <c r="AB2477" s="672"/>
    </row>
    <row r="2478" spans="1:28" ht="13.15" customHeight="1" x14ac:dyDescent="0.2">
      <c r="A2478" s="265"/>
      <c r="B2478" s="405"/>
      <c r="C2478" s="448"/>
      <c r="D2478" s="266"/>
      <c r="E2478" s="266"/>
      <c r="F2478" s="182"/>
      <c r="G2478" s="24"/>
      <c r="H2478" s="241">
        <v>420</v>
      </c>
      <c r="I2478" s="23" t="s">
        <v>1731</v>
      </c>
      <c r="J2478" s="24">
        <v>630</v>
      </c>
      <c r="K2478" s="371">
        <v>36.75</v>
      </c>
      <c r="L2478" s="371">
        <v>34.285714285714285</v>
      </c>
      <c r="M2478" s="371">
        <v>19.95</v>
      </c>
      <c r="N2478" s="21"/>
      <c r="O2478" s="25">
        <f>(K2478+L2478+M2478)/3</f>
        <v>30.328571428571426</v>
      </c>
      <c r="P2478" s="26">
        <f>O2478/J2478/1.44</f>
        <v>3.3430964978584027E-2</v>
      </c>
      <c r="Q2478" s="26"/>
      <c r="R2478" s="28"/>
      <c r="S2478" s="24"/>
      <c r="T2478" s="371">
        <v>0</v>
      </c>
      <c r="U2478" s="371">
        <v>0</v>
      </c>
      <c r="V2478" s="371">
        <v>0</v>
      </c>
      <c r="W2478" s="21"/>
      <c r="X2478" s="25"/>
      <c r="Y2478" s="26"/>
      <c r="Z2478" s="428"/>
      <c r="AA2478" s="673"/>
      <c r="AB2478" s="672"/>
    </row>
    <row r="2479" spans="1:28" ht="13.15" customHeight="1" x14ac:dyDescent="0.2">
      <c r="A2479" s="265"/>
      <c r="B2479" s="405"/>
      <c r="C2479" s="448"/>
      <c r="D2479" s="266"/>
      <c r="E2479" s="266"/>
      <c r="F2479" s="182"/>
      <c r="G2479" s="24"/>
      <c r="H2479" s="241">
        <v>420</v>
      </c>
      <c r="I2479" s="23" t="s">
        <v>3209</v>
      </c>
      <c r="J2479" s="24">
        <v>630</v>
      </c>
      <c r="K2479" s="371">
        <v>0</v>
      </c>
      <c r="L2479" s="371">
        <v>0</v>
      </c>
      <c r="M2479" s="371">
        <v>0</v>
      </c>
      <c r="N2479" s="21"/>
      <c r="O2479" s="25">
        <f t="shared" si="398"/>
        <v>0</v>
      </c>
      <c r="P2479" s="26">
        <f t="shared" si="399"/>
        <v>0</v>
      </c>
      <c r="Q2479" s="26"/>
      <c r="R2479" s="28" t="s">
        <v>915</v>
      </c>
      <c r="S2479" s="24">
        <v>630</v>
      </c>
      <c r="T2479" s="371">
        <v>9.5238095238095237</v>
      </c>
      <c r="U2479" s="371">
        <v>12.600000000000001</v>
      </c>
      <c r="V2479" s="371">
        <v>17.850000000000001</v>
      </c>
      <c r="W2479" s="21"/>
      <c r="X2479" s="25">
        <f t="shared" si="427"/>
        <v>13.324603174603176</v>
      </c>
      <c r="Y2479" s="26">
        <f t="shared" si="428"/>
        <v>1.4687613728619023E-2</v>
      </c>
      <c r="Z2479" s="428"/>
      <c r="AA2479" s="673"/>
      <c r="AB2479" s="672"/>
    </row>
    <row r="2480" spans="1:28" ht="13.9" customHeight="1" thickBot="1" x14ac:dyDescent="0.25">
      <c r="A2480" s="267"/>
      <c r="B2480" s="406"/>
      <c r="C2480" s="449"/>
      <c r="D2480" s="268"/>
      <c r="E2480" s="269"/>
      <c r="F2480" s="184"/>
      <c r="G2480" s="70"/>
      <c r="H2480" s="242">
        <v>420</v>
      </c>
      <c r="I2480" s="71" t="s">
        <v>3210</v>
      </c>
      <c r="J2480" s="70">
        <v>630</v>
      </c>
      <c r="K2480" s="559">
        <v>0</v>
      </c>
      <c r="L2480" s="559">
        <v>0</v>
      </c>
      <c r="M2480" s="559">
        <v>0</v>
      </c>
      <c r="N2480" s="72"/>
      <c r="O2480" s="73"/>
      <c r="P2480" s="74">
        <f>O2480/J2480/1.44</f>
        <v>0</v>
      </c>
      <c r="Q2480" s="74"/>
      <c r="R2480" s="75"/>
      <c r="S2480" s="70"/>
      <c r="T2480" s="559">
        <v>0</v>
      </c>
      <c r="U2480" s="559">
        <v>0</v>
      </c>
      <c r="V2480" s="559">
        <v>0</v>
      </c>
      <c r="W2480" s="72"/>
      <c r="X2480" s="73"/>
      <c r="Y2480" s="74"/>
      <c r="Z2480" s="646"/>
      <c r="AA2480" s="676"/>
      <c r="AB2480" s="674"/>
    </row>
    <row r="2481" spans="1:28" s="7" customFormat="1" ht="13.9" customHeight="1" x14ac:dyDescent="0.2">
      <c r="A2481" s="270">
        <v>43057</v>
      </c>
      <c r="B2481" s="407">
        <v>0.79513888888888884</v>
      </c>
      <c r="C2481" s="450">
        <v>-2</v>
      </c>
      <c r="D2481" s="263">
        <f>(MAX(K2481:M2481))/J2481/1.44</f>
        <v>0.59523809523809523</v>
      </c>
      <c r="E2481" s="264">
        <f>(MAX(T2481:V2481))/S2481/1.44</f>
        <v>0.51041666666666663</v>
      </c>
      <c r="F2481" s="181" t="s">
        <v>1909</v>
      </c>
      <c r="G2481" s="69" t="s">
        <v>3136</v>
      </c>
      <c r="H2481" s="240">
        <v>421</v>
      </c>
      <c r="I2481" s="35" t="s">
        <v>685</v>
      </c>
      <c r="J2481" s="34">
        <v>400</v>
      </c>
      <c r="K2481" s="367">
        <v>241.5</v>
      </c>
      <c r="L2481" s="367">
        <v>342.85714285714283</v>
      </c>
      <c r="M2481" s="367">
        <v>304.5</v>
      </c>
      <c r="N2481" s="36" t="s">
        <v>3924</v>
      </c>
      <c r="O2481" s="37">
        <f t="shared" si="398"/>
        <v>296.28571428571428</v>
      </c>
      <c r="P2481" s="38">
        <f t="shared" si="399"/>
        <v>0.51438492063492058</v>
      </c>
      <c r="Q2481" s="39" t="s">
        <v>494</v>
      </c>
      <c r="R2481" s="40" t="s">
        <v>686</v>
      </c>
      <c r="S2481" s="34">
        <v>400</v>
      </c>
      <c r="T2481" s="367">
        <v>285.71428571428572</v>
      </c>
      <c r="U2481" s="367">
        <v>294</v>
      </c>
      <c r="V2481" s="367">
        <v>294</v>
      </c>
      <c r="W2481" s="36" t="s">
        <v>4499</v>
      </c>
      <c r="X2481" s="37">
        <f t="shared" si="427"/>
        <v>291.23809523809524</v>
      </c>
      <c r="Y2481" s="38">
        <f t="shared" si="428"/>
        <v>0.50562169312169314</v>
      </c>
      <c r="Z2481" s="653" t="s">
        <v>494</v>
      </c>
      <c r="AA2481" s="672">
        <f>P2481+Y2481</f>
        <v>1.0200066137566137</v>
      </c>
      <c r="AB2481" s="672">
        <f t="shared" si="460"/>
        <v>0</v>
      </c>
    </row>
    <row r="2482" spans="1:28" ht="13.15" customHeight="1" x14ac:dyDescent="0.2">
      <c r="A2482" s="265"/>
      <c r="B2482" s="405"/>
      <c r="C2482" s="448"/>
      <c r="D2482" s="266"/>
      <c r="E2482" s="266"/>
      <c r="F2482" s="182"/>
      <c r="G2482" s="24"/>
      <c r="H2482" s="241">
        <v>421</v>
      </c>
      <c r="I2482" s="23" t="s">
        <v>2396</v>
      </c>
      <c r="J2482" s="24">
        <v>400</v>
      </c>
      <c r="K2482" s="371">
        <v>31.5</v>
      </c>
      <c r="L2482" s="371">
        <v>57.142857142857139</v>
      </c>
      <c r="M2482" s="371">
        <v>63</v>
      </c>
      <c r="N2482" s="21"/>
      <c r="O2482" s="25">
        <f t="shared" si="398"/>
        <v>50.547619047619044</v>
      </c>
      <c r="P2482" s="26">
        <f t="shared" si="399"/>
        <v>8.7756283068783067E-2</v>
      </c>
      <c r="Q2482" s="26"/>
      <c r="R2482" s="28" t="s">
        <v>1189</v>
      </c>
      <c r="S2482" s="24">
        <v>400</v>
      </c>
      <c r="T2482" s="371">
        <v>66.666666666666657</v>
      </c>
      <c r="U2482" s="371">
        <v>84</v>
      </c>
      <c r="V2482" s="371">
        <v>63</v>
      </c>
      <c r="W2482" s="21"/>
      <c r="X2482" s="25">
        <f t="shared" si="427"/>
        <v>71.222222222222214</v>
      </c>
      <c r="Y2482" s="26">
        <f t="shared" si="428"/>
        <v>0.12364969135802467</v>
      </c>
      <c r="Z2482" s="428"/>
      <c r="AA2482" s="673"/>
      <c r="AB2482" s="672"/>
    </row>
    <row r="2483" spans="1:28" ht="13.15" customHeight="1" x14ac:dyDescent="0.2">
      <c r="A2483" s="265"/>
      <c r="B2483" s="405"/>
      <c r="C2483" s="448"/>
      <c r="D2483" s="266"/>
      <c r="E2483" s="266"/>
      <c r="F2483" s="182"/>
      <c r="G2483" s="24"/>
      <c r="H2483" s="241">
        <v>421</v>
      </c>
      <c r="I2483" s="23" t="s">
        <v>313</v>
      </c>
      <c r="J2483" s="24">
        <v>400</v>
      </c>
      <c r="K2483" s="371">
        <v>21</v>
      </c>
      <c r="L2483" s="371">
        <v>14.285714285714285</v>
      </c>
      <c r="M2483" s="371">
        <v>10.5</v>
      </c>
      <c r="N2483" s="21"/>
      <c r="O2483" s="25">
        <f t="shared" si="398"/>
        <v>15.261904761904761</v>
      </c>
      <c r="P2483" s="26">
        <f t="shared" si="399"/>
        <v>2.6496362433862431E-2</v>
      </c>
      <c r="Q2483" s="26"/>
      <c r="R2483" s="28" t="s">
        <v>2398</v>
      </c>
      <c r="S2483" s="24">
        <v>400</v>
      </c>
      <c r="T2483" s="371">
        <v>38.095238095238095</v>
      </c>
      <c r="U2483" s="371">
        <v>42</v>
      </c>
      <c r="V2483" s="371">
        <v>42</v>
      </c>
      <c r="W2483" s="21"/>
      <c r="X2483" s="25">
        <f t="shared" si="427"/>
        <v>40.698412698412703</v>
      </c>
      <c r="Y2483" s="26">
        <f t="shared" si="428"/>
        <v>7.065696649029983E-2</v>
      </c>
      <c r="Z2483" s="428"/>
      <c r="AA2483" s="673"/>
      <c r="AB2483" s="672"/>
    </row>
    <row r="2484" spans="1:28" ht="13.15" customHeight="1" x14ac:dyDescent="0.2">
      <c r="A2484" s="265"/>
      <c r="B2484" s="405"/>
      <c r="C2484" s="448"/>
      <c r="D2484" s="266"/>
      <c r="E2484" s="266"/>
      <c r="F2484" s="182"/>
      <c r="G2484" s="24"/>
      <c r="H2484" s="241">
        <v>421</v>
      </c>
      <c r="I2484" s="23" t="s">
        <v>2397</v>
      </c>
      <c r="J2484" s="24">
        <v>400</v>
      </c>
      <c r="K2484" s="371">
        <v>42</v>
      </c>
      <c r="L2484" s="371">
        <v>66.666666666666657</v>
      </c>
      <c r="M2484" s="371">
        <v>63</v>
      </c>
      <c r="N2484" s="21"/>
      <c r="O2484" s="25">
        <f t="shared" si="398"/>
        <v>57.222222222222221</v>
      </c>
      <c r="P2484" s="26">
        <f t="shared" si="399"/>
        <v>9.9344135802469133E-2</v>
      </c>
      <c r="Q2484" s="26"/>
      <c r="R2484" s="28" t="s">
        <v>2399</v>
      </c>
      <c r="S2484" s="24">
        <v>400</v>
      </c>
      <c r="T2484" s="371">
        <v>9.5238095238095237</v>
      </c>
      <c r="U2484" s="371">
        <v>15.75</v>
      </c>
      <c r="V2484" s="371">
        <v>10.5</v>
      </c>
      <c r="W2484" s="21"/>
      <c r="X2484" s="25">
        <f t="shared" si="427"/>
        <v>11.924603174603176</v>
      </c>
      <c r="Y2484" s="26">
        <f t="shared" si="428"/>
        <v>2.0702436067019402E-2</v>
      </c>
      <c r="Z2484" s="428"/>
      <c r="AA2484" s="673"/>
      <c r="AB2484" s="672"/>
    </row>
    <row r="2485" spans="1:28" ht="13.15" customHeight="1" x14ac:dyDescent="0.2">
      <c r="A2485" s="265"/>
      <c r="B2485" s="405"/>
      <c r="C2485" s="448"/>
      <c r="D2485" s="266"/>
      <c r="E2485" s="266"/>
      <c r="F2485" s="182"/>
      <c r="G2485" s="24"/>
      <c r="H2485" s="241">
        <v>421</v>
      </c>
      <c r="I2485" s="22" t="s">
        <v>350</v>
      </c>
      <c r="J2485" s="24">
        <v>400</v>
      </c>
      <c r="K2485" s="371">
        <v>42</v>
      </c>
      <c r="L2485" s="371">
        <v>57.142857142857139</v>
      </c>
      <c r="M2485" s="371">
        <v>52.5</v>
      </c>
      <c r="N2485" s="21"/>
      <c r="O2485" s="25">
        <f t="shared" si="398"/>
        <v>50.547619047619044</v>
      </c>
      <c r="P2485" s="26">
        <f t="shared" si="399"/>
        <v>8.7756283068783067E-2</v>
      </c>
      <c r="Q2485" s="26"/>
      <c r="R2485" s="28" t="s">
        <v>1495</v>
      </c>
      <c r="S2485" s="24">
        <v>400</v>
      </c>
      <c r="T2485" s="371">
        <v>76.19047619047619</v>
      </c>
      <c r="U2485" s="371">
        <v>63</v>
      </c>
      <c r="V2485" s="371">
        <v>73.5</v>
      </c>
      <c r="W2485" s="21"/>
      <c r="X2485" s="25">
        <f t="shared" si="427"/>
        <v>70.896825396825406</v>
      </c>
      <c r="Y2485" s="26">
        <f t="shared" si="428"/>
        <v>0.12308476631393299</v>
      </c>
      <c r="Z2485" s="428"/>
      <c r="AA2485" s="673"/>
      <c r="AB2485" s="672"/>
    </row>
    <row r="2486" spans="1:28" ht="13.15" customHeight="1" x14ac:dyDescent="0.2">
      <c r="A2486" s="265"/>
      <c r="B2486" s="405"/>
      <c r="C2486" s="448"/>
      <c r="D2486" s="266"/>
      <c r="E2486" s="266"/>
      <c r="F2486" s="182"/>
      <c r="G2486" s="24"/>
      <c r="H2486" s="241">
        <v>421</v>
      </c>
      <c r="I2486" s="22" t="s">
        <v>757</v>
      </c>
      <c r="J2486" s="24">
        <v>400</v>
      </c>
      <c r="K2486" s="371">
        <v>84</v>
      </c>
      <c r="L2486" s="371">
        <v>47.61904761904762</v>
      </c>
      <c r="M2486" s="371">
        <v>42</v>
      </c>
      <c r="N2486" s="21"/>
      <c r="O2486" s="25">
        <f t="shared" si="398"/>
        <v>57.873015873015873</v>
      </c>
      <c r="P2486" s="26">
        <f t="shared" si="399"/>
        <v>0.10047398589065257</v>
      </c>
      <c r="Q2486" s="26"/>
      <c r="R2486" s="28" t="s">
        <v>1496</v>
      </c>
      <c r="S2486" s="24">
        <v>400</v>
      </c>
      <c r="T2486" s="371">
        <v>66.666666666666657</v>
      </c>
      <c r="U2486" s="371">
        <v>63</v>
      </c>
      <c r="V2486" s="371">
        <v>73.5</v>
      </c>
      <c r="W2486" s="21"/>
      <c r="X2486" s="25">
        <f t="shared" si="427"/>
        <v>67.722222222222214</v>
      </c>
      <c r="Y2486" s="26">
        <f t="shared" si="428"/>
        <v>0.1175733024691358</v>
      </c>
      <c r="Z2486" s="428"/>
      <c r="AA2486" s="673"/>
      <c r="AB2486" s="672"/>
    </row>
    <row r="2487" spans="1:28" ht="13.15" customHeight="1" x14ac:dyDescent="0.2">
      <c r="A2487" s="265"/>
      <c r="B2487" s="405"/>
      <c r="C2487" s="448"/>
      <c r="D2487" s="266"/>
      <c r="E2487" s="266"/>
      <c r="F2487" s="182"/>
      <c r="G2487" s="24"/>
      <c r="H2487" s="241">
        <v>421</v>
      </c>
      <c r="I2487" s="22" t="s">
        <v>2847</v>
      </c>
      <c r="J2487" s="24">
        <v>400</v>
      </c>
      <c r="K2487" s="371">
        <v>15.75</v>
      </c>
      <c r="L2487" s="371">
        <v>19.047619047619047</v>
      </c>
      <c r="M2487" s="371">
        <v>36.75</v>
      </c>
      <c r="N2487" s="21"/>
      <c r="O2487" s="25">
        <f>(K2487+L2487+M2487)/3</f>
        <v>23.849206349206352</v>
      </c>
      <c r="P2487" s="26">
        <f>O2487/J2487/1.44</f>
        <v>4.1404872134038803E-2</v>
      </c>
      <c r="Q2487" s="26"/>
      <c r="R2487" s="22" t="s">
        <v>2847</v>
      </c>
      <c r="S2487" s="24">
        <v>400</v>
      </c>
      <c r="T2487" s="371">
        <v>0</v>
      </c>
      <c r="U2487" s="371">
        <v>0</v>
      </c>
      <c r="V2487" s="371">
        <v>0</v>
      </c>
      <c r="W2487" s="21"/>
      <c r="X2487" s="25">
        <f t="shared" si="427"/>
        <v>0</v>
      </c>
      <c r="Y2487" s="26">
        <f t="shared" si="428"/>
        <v>0</v>
      </c>
      <c r="Z2487" s="428"/>
      <c r="AA2487" s="673"/>
      <c r="AB2487" s="672"/>
    </row>
    <row r="2488" spans="1:28" ht="13.15" customHeight="1" x14ac:dyDescent="0.2">
      <c r="A2488" s="265"/>
      <c r="B2488" s="405"/>
      <c r="C2488" s="448"/>
      <c r="D2488" s="266"/>
      <c r="E2488" s="266"/>
      <c r="F2488" s="182"/>
      <c r="G2488" s="24"/>
      <c r="H2488" s="241">
        <v>421</v>
      </c>
      <c r="I2488" s="22"/>
      <c r="J2488" s="24"/>
      <c r="K2488" s="371">
        <v>0</v>
      </c>
      <c r="L2488" s="371">
        <v>0</v>
      </c>
      <c r="M2488" s="371">
        <v>0</v>
      </c>
      <c r="N2488" s="21"/>
      <c r="O2488" s="25"/>
      <c r="P2488" s="26"/>
      <c r="Q2488" s="26"/>
      <c r="R2488" s="28" t="s">
        <v>573</v>
      </c>
      <c r="S2488" s="24">
        <v>400</v>
      </c>
      <c r="T2488" s="371">
        <v>0</v>
      </c>
      <c r="U2488" s="371">
        <v>0</v>
      </c>
      <c r="V2488" s="371">
        <v>0</v>
      </c>
      <c r="W2488" s="21"/>
      <c r="X2488" s="25">
        <f t="shared" si="427"/>
        <v>0</v>
      </c>
      <c r="Y2488" s="26">
        <f t="shared" si="428"/>
        <v>0</v>
      </c>
      <c r="Z2488" s="428"/>
      <c r="AA2488" s="673"/>
      <c r="AB2488" s="672"/>
    </row>
    <row r="2489" spans="1:28" ht="13.9" customHeight="1" thickBot="1" x14ac:dyDescent="0.25">
      <c r="A2489" s="267"/>
      <c r="B2489" s="406"/>
      <c r="C2489" s="449"/>
      <c r="D2489" s="268"/>
      <c r="E2489" s="269"/>
      <c r="F2489" s="184"/>
      <c r="G2489" s="70"/>
      <c r="H2489" s="242">
        <v>421</v>
      </c>
      <c r="I2489" s="76"/>
      <c r="J2489" s="70"/>
      <c r="K2489" s="559">
        <v>0</v>
      </c>
      <c r="L2489" s="559">
        <v>0</v>
      </c>
      <c r="M2489" s="559">
        <v>0</v>
      </c>
      <c r="N2489" s="72"/>
      <c r="O2489" s="73"/>
      <c r="P2489" s="74"/>
      <c r="Q2489" s="74"/>
      <c r="R2489" s="75" t="s">
        <v>1162</v>
      </c>
      <c r="S2489" s="70">
        <v>400</v>
      </c>
      <c r="T2489" s="559">
        <v>28.571428571428569</v>
      </c>
      <c r="U2489" s="559">
        <v>21</v>
      </c>
      <c r="V2489" s="559">
        <v>26.25</v>
      </c>
      <c r="W2489" s="72"/>
      <c r="X2489" s="73">
        <f t="shared" si="427"/>
        <v>25.273809523809522</v>
      </c>
      <c r="Y2489" s="74">
        <f t="shared" si="428"/>
        <v>4.3878141534391533E-2</v>
      </c>
      <c r="Z2489" s="646"/>
      <c r="AA2489" s="673"/>
      <c r="AB2489" s="672"/>
    </row>
    <row r="2490" spans="1:28" s="7" customFormat="1" ht="13.9" customHeight="1" x14ac:dyDescent="0.2">
      <c r="A2490" s="260">
        <v>43030</v>
      </c>
      <c r="B2490" s="403">
        <v>0.87847222222222221</v>
      </c>
      <c r="C2490" s="454">
        <v>-1</v>
      </c>
      <c r="D2490" s="357">
        <f>(MAX(K2490:M2490))/J2490/1.44</f>
        <v>7.2916666666666671E-2</v>
      </c>
      <c r="E2490" s="264"/>
      <c r="F2490" s="181" t="s">
        <v>569</v>
      </c>
      <c r="G2490" s="69" t="s">
        <v>3126</v>
      </c>
      <c r="H2490" s="240">
        <v>422</v>
      </c>
      <c r="I2490" s="35" t="s">
        <v>685</v>
      </c>
      <c r="J2490" s="34">
        <v>40</v>
      </c>
      <c r="K2490" s="367">
        <v>0</v>
      </c>
      <c r="L2490" s="367">
        <v>0</v>
      </c>
      <c r="M2490" s="367">
        <v>4.2</v>
      </c>
      <c r="N2490" s="36" t="s">
        <v>3876</v>
      </c>
      <c r="O2490" s="37">
        <f t="shared" si="398"/>
        <v>1.4000000000000001</v>
      </c>
      <c r="P2490" s="38">
        <f t="shared" si="399"/>
        <v>2.4305555555555559E-2</v>
      </c>
      <c r="Q2490" s="39" t="s">
        <v>494</v>
      </c>
      <c r="R2490" s="40"/>
      <c r="S2490" s="81"/>
      <c r="T2490" s="367">
        <v>0</v>
      </c>
      <c r="U2490" s="367">
        <v>0</v>
      </c>
      <c r="V2490" s="367">
        <v>0</v>
      </c>
      <c r="W2490" s="36"/>
      <c r="X2490" s="37"/>
      <c r="Y2490" s="38"/>
      <c r="Z2490" s="645"/>
      <c r="AA2490" s="671">
        <f>P2490+Y2490</f>
        <v>2.4305555555555559E-2</v>
      </c>
      <c r="AB2490" s="671">
        <f t="shared" si="460"/>
        <v>25.953472222222217</v>
      </c>
    </row>
    <row r="2491" spans="1:28" s="7" customFormat="1" ht="13.9" customHeight="1" x14ac:dyDescent="0.2">
      <c r="A2491" s="260"/>
      <c r="B2491" s="403"/>
      <c r="C2491" s="465"/>
      <c r="D2491" s="301"/>
      <c r="E2491" s="290"/>
      <c r="F2491" s="195"/>
      <c r="G2491" s="171"/>
      <c r="H2491" s="247">
        <v>422</v>
      </c>
      <c r="I2491" s="132" t="s">
        <v>1681</v>
      </c>
      <c r="J2491" s="131">
        <v>40</v>
      </c>
      <c r="K2491" s="618">
        <v>0</v>
      </c>
      <c r="L2491" s="618">
        <v>0</v>
      </c>
      <c r="M2491" s="618">
        <v>4.2</v>
      </c>
      <c r="N2491" s="133"/>
      <c r="O2491" s="37">
        <f>(K2491+L2491+M2491)/3</f>
        <v>1.4000000000000001</v>
      </c>
      <c r="P2491" s="38">
        <f>O2491/J2491/1.44</f>
        <v>2.4305555555555559E-2</v>
      </c>
      <c r="Q2491" s="211"/>
      <c r="R2491" s="137"/>
      <c r="S2491" s="138"/>
      <c r="T2491" s="618">
        <v>0</v>
      </c>
      <c r="U2491" s="618">
        <v>0</v>
      </c>
      <c r="V2491" s="618">
        <v>0</v>
      </c>
      <c r="W2491" s="133"/>
      <c r="X2491" s="134"/>
      <c r="Y2491" s="135"/>
      <c r="Z2491" s="638"/>
      <c r="AA2491" s="672"/>
      <c r="AB2491" s="672"/>
    </row>
    <row r="2492" spans="1:28" ht="13.9" customHeight="1" thickBot="1" x14ac:dyDescent="0.25">
      <c r="A2492" s="267"/>
      <c r="B2492" s="406"/>
      <c r="C2492" s="458"/>
      <c r="D2492" s="303"/>
      <c r="E2492" s="269"/>
      <c r="F2492" s="184"/>
      <c r="G2492" s="70"/>
      <c r="H2492" s="242">
        <v>422</v>
      </c>
      <c r="I2492" s="76" t="s">
        <v>4034</v>
      </c>
      <c r="J2492" s="70">
        <v>40</v>
      </c>
      <c r="K2492" s="559">
        <v>0</v>
      </c>
      <c r="L2492" s="559">
        <v>0</v>
      </c>
      <c r="M2492" s="559">
        <v>0</v>
      </c>
      <c r="N2492" s="72"/>
      <c r="O2492" s="73">
        <f t="shared" si="398"/>
        <v>0</v>
      </c>
      <c r="P2492" s="74">
        <f t="shared" si="399"/>
        <v>0</v>
      </c>
      <c r="Q2492" s="74"/>
      <c r="R2492" s="75"/>
      <c r="S2492" s="78"/>
      <c r="T2492" s="559">
        <v>0</v>
      </c>
      <c r="U2492" s="559">
        <v>0</v>
      </c>
      <c r="V2492" s="559">
        <v>0</v>
      </c>
      <c r="W2492" s="72"/>
      <c r="X2492" s="73"/>
      <c r="Y2492" s="74"/>
      <c r="Z2492" s="646"/>
      <c r="AA2492" s="676"/>
      <c r="AB2492" s="674"/>
    </row>
    <row r="2493" spans="1:28" ht="13.9" customHeight="1" x14ac:dyDescent="0.2">
      <c r="A2493" s="260">
        <v>43029</v>
      </c>
      <c r="B2493" s="403">
        <v>0.76388888888888884</v>
      </c>
      <c r="C2493" s="454">
        <v>1</v>
      </c>
      <c r="D2493" s="271">
        <f>(MAX(K2493:M2493))/J2493/1.44</f>
        <v>0.19014550264550265</v>
      </c>
      <c r="E2493" s="264">
        <f>(MAX(T2493:V2493))/S2493/1.44</f>
        <v>0.16865079365079366</v>
      </c>
      <c r="F2493" s="395"/>
      <c r="G2493" s="115"/>
      <c r="H2493" s="243">
        <v>423</v>
      </c>
      <c r="I2493" s="113" t="s">
        <v>685</v>
      </c>
      <c r="J2493" s="115">
        <v>400</v>
      </c>
      <c r="K2493" s="565">
        <v>98.7</v>
      </c>
      <c r="L2493" s="565">
        <v>109.52380952380952</v>
      </c>
      <c r="M2493" s="565">
        <v>89.25</v>
      </c>
      <c r="N2493" s="116" t="s">
        <v>4005</v>
      </c>
      <c r="O2493" s="117">
        <f t="shared" ref="O2493:O2507" si="463">(K2493+L2493+M2493)/3</f>
        <v>99.157936507936498</v>
      </c>
      <c r="P2493" s="118">
        <f t="shared" ref="P2493:P2507" si="464">O2493/J2493/1.44</f>
        <v>0.17214919532627865</v>
      </c>
      <c r="Q2493" s="118"/>
      <c r="R2493" s="113" t="s">
        <v>686</v>
      </c>
      <c r="S2493" s="116">
        <v>400</v>
      </c>
      <c r="T2493" s="565">
        <v>97.142857142857139</v>
      </c>
      <c r="U2493" s="565">
        <v>90.3</v>
      </c>
      <c r="V2493" s="565">
        <v>76.650000000000006</v>
      </c>
      <c r="W2493" s="116" t="s">
        <v>3831</v>
      </c>
      <c r="X2493" s="117">
        <f t="shared" si="427"/>
        <v>88.030952380952385</v>
      </c>
      <c r="Y2493" s="118">
        <f>X2493/S2493/1.44</f>
        <v>0.15283151455026456</v>
      </c>
      <c r="Z2493" s="636"/>
      <c r="AA2493" s="673"/>
      <c r="AB2493" s="672"/>
    </row>
    <row r="2494" spans="1:28" ht="13.9" customHeight="1" x14ac:dyDescent="0.2">
      <c r="A2494" s="265"/>
      <c r="B2494" s="418"/>
      <c r="C2494" s="448"/>
      <c r="D2494" s="289"/>
      <c r="E2494" s="278"/>
      <c r="F2494" s="182"/>
      <c r="G2494" s="24"/>
      <c r="H2494" s="241">
        <v>423</v>
      </c>
      <c r="I2494" s="22" t="s">
        <v>204</v>
      </c>
      <c r="J2494" s="24">
        <v>400</v>
      </c>
      <c r="K2494" s="371">
        <v>0</v>
      </c>
      <c r="L2494" s="371">
        <v>0</v>
      </c>
      <c r="M2494" s="371">
        <v>0</v>
      </c>
      <c r="N2494" s="21"/>
      <c r="O2494" s="25">
        <f t="shared" si="463"/>
        <v>0</v>
      </c>
      <c r="P2494" s="26">
        <f t="shared" si="464"/>
        <v>0</v>
      </c>
      <c r="Q2494" s="26"/>
      <c r="R2494" s="22" t="s">
        <v>4038</v>
      </c>
      <c r="S2494" s="24">
        <v>400</v>
      </c>
      <c r="T2494" s="371">
        <v>65.714285714285708</v>
      </c>
      <c r="U2494" s="371">
        <v>61.95</v>
      </c>
      <c r="V2494" s="371">
        <v>59.85</v>
      </c>
      <c r="W2494" s="21"/>
      <c r="X2494" s="25">
        <f t="shared" si="427"/>
        <v>62.504761904761899</v>
      </c>
      <c r="Y2494" s="26">
        <f t="shared" ref="Y2494:Y2507" si="465">X2494/S2494/1.44</f>
        <v>0.10851521164021163</v>
      </c>
      <c r="Z2494" s="428"/>
      <c r="AA2494" s="673"/>
      <c r="AB2494" s="672"/>
    </row>
    <row r="2495" spans="1:28" ht="13.9" customHeight="1" x14ac:dyDescent="0.2">
      <c r="A2495" s="265"/>
      <c r="B2495" s="418"/>
      <c r="C2495" s="448"/>
      <c r="D2495" s="289"/>
      <c r="E2495" s="278"/>
      <c r="F2495" s="182"/>
      <c r="G2495" s="24"/>
      <c r="H2495" s="241">
        <v>423</v>
      </c>
      <c r="I2495" s="22" t="s">
        <v>3073</v>
      </c>
      <c r="J2495" s="24">
        <v>400</v>
      </c>
      <c r="K2495" s="371">
        <v>52.5</v>
      </c>
      <c r="L2495" s="371">
        <v>65.714285714285708</v>
      </c>
      <c r="M2495" s="371">
        <v>35.700000000000003</v>
      </c>
      <c r="N2495" s="21"/>
      <c r="O2495" s="25">
        <f t="shared" si="463"/>
        <v>51.304761904761904</v>
      </c>
      <c r="P2495" s="26">
        <f t="shared" si="464"/>
        <v>8.9070767195767203E-2</v>
      </c>
      <c r="Q2495" s="26"/>
      <c r="R2495" s="22" t="s">
        <v>4039</v>
      </c>
      <c r="S2495" s="24">
        <v>400</v>
      </c>
      <c r="T2495" s="371">
        <v>0</v>
      </c>
      <c r="U2495" s="371">
        <v>0</v>
      </c>
      <c r="V2495" s="371">
        <v>3.1500000000000004</v>
      </c>
      <c r="W2495" s="21"/>
      <c r="X2495" s="25">
        <f t="shared" si="427"/>
        <v>1.05</v>
      </c>
      <c r="Y2495" s="26">
        <f t="shared" si="465"/>
        <v>1.8229166666666669E-3</v>
      </c>
      <c r="Z2495" s="428"/>
      <c r="AA2495" s="673"/>
      <c r="AB2495" s="672"/>
    </row>
    <row r="2496" spans="1:28" ht="13.9" customHeight="1" x14ac:dyDescent="0.2">
      <c r="A2496" s="265"/>
      <c r="B2496" s="418"/>
      <c r="C2496" s="448"/>
      <c r="D2496" s="289"/>
      <c r="E2496" s="278"/>
      <c r="F2496" s="182"/>
      <c r="G2496" s="24"/>
      <c r="H2496" s="241">
        <v>423</v>
      </c>
      <c r="I2496" s="22" t="s">
        <v>3074</v>
      </c>
      <c r="J2496" s="24">
        <v>400</v>
      </c>
      <c r="K2496" s="371">
        <v>39.9</v>
      </c>
      <c r="L2496" s="371">
        <v>28.571428571428569</v>
      </c>
      <c r="M2496" s="371">
        <v>29.400000000000002</v>
      </c>
      <c r="N2496" s="21"/>
      <c r="O2496" s="25">
        <f t="shared" si="463"/>
        <v>32.62380952380952</v>
      </c>
      <c r="P2496" s="26">
        <f t="shared" si="464"/>
        <v>5.6638558201058196E-2</v>
      </c>
      <c r="Q2496" s="26"/>
      <c r="R2496" s="22" t="s">
        <v>4040</v>
      </c>
      <c r="S2496" s="24">
        <v>400</v>
      </c>
      <c r="T2496" s="371">
        <v>0</v>
      </c>
      <c r="U2496" s="371">
        <v>0</v>
      </c>
      <c r="V2496" s="371">
        <v>0</v>
      </c>
      <c r="W2496" s="21"/>
      <c r="X2496" s="25">
        <f t="shared" si="427"/>
        <v>0</v>
      </c>
      <c r="Y2496" s="26">
        <f t="shared" si="465"/>
        <v>0</v>
      </c>
      <c r="Z2496" s="428"/>
      <c r="AA2496" s="673"/>
      <c r="AB2496" s="672"/>
    </row>
    <row r="2497" spans="1:44" ht="13.9" customHeight="1" x14ac:dyDescent="0.2">
      <c r="A2497" s="265"/>
      <c r="B2497" s="418"/>
      <c r="C2497" s="448"/>
      <c r="D2497" s="289"/>
      <c r="E2497" s="278"/>
      <c r="F2497" s="182"/>
      <c r="G2497" s="24"/>
      <c r="H2497" s="241">
        <v>423</v>
      </c>
      <c r="I2497" s="22" t="s">
        <v>4035</v>
      </c>
      <c r="J2497" s="24">
        <v>400</v>
      </c>
      <c r="K2497" s="371">
        <v>0</v>
      </c>
      <c r="L2497" s="371">
        <v>0</v>
      </c>
      <c r="M2497" s="371">
        <v>0</v>
      </c>
      <c r="N2497" s="21"/>
      <c r="O2497" s="25">
        <f t="shared" ref="O2497" si="466">(K2497+L2497+M2497)/3</f>
        <v>0</v>
      </c>
      <c r="P2497" s="26">
        <f t="shared" ref="P2497" si="467">O2497/J2497/1.44</f>
        <v>0</v>
      </c>
      <c r="Q2497" s="26"/>
      <c r="R2497" s="22" t="s">
        <v>4037</v>
      </c>
      <c r="S2497" s="24">
        <v>400</v>
      </c>
      <c r="T2497" s="371">
        <v>0</v>
      </c>
      <c r="U2497" s="371">
        <v>0</v>
      </c>
      <c r="V2497" s="371">
        <v>0</v>
      </c>
      <c r="W2497" s="21"/>
      <c r="X2497" s="25">
        <f t="shared" ref="X2497" si="468">(T2497+U2497+V2497)/3</f>
        <v>0</v>
      </c>
      <c r="Y2497" s="26">
        <f t="shared" ref="Y2497" si="469">X2497/S2497/1.44</f>
        <v>0</v>
      </c>
      <c r="Z2497" s="428"/>
      <c r="AA2497" s="673"/>
      <c r="AB2497" s="672"/>
    </row>
    <row r="2498" spans="1:44" ht="13.9" customHeight="1" x14ac:dyDescent="0.2">
      <c r="A2498" s="265"/>
      <c r="B2498" s="418"/>
      <c r="C2498" s="448"/>
      <c r="D2498" s="289"/>
      <c r="E2498" s="278"/>
      <c r="F2498" s="182"/>
      <c r="G2498" s="24"/>
      <c r="H2498" s="240">
        <v>423</v>
      </c>
      <c r="I2498" s="22" t="s">
        <v>4036</v>
      </c>
      <c r="J2498" s="24">
        <v>400</v>
      </c>
      <c r="K2498" s="371">
        <v>3.1500000000000004</v>
      </c>
      <c r="L2498" s="371">
        <v>10.476190476190476</v>
      </c>
      <c r="M2498" s="371">
        <v>11.55</v>
      </c>
      <c r="N2498" s="21"/>
      <c r="O2498" s="124">
        <f t="shared" si="463"/>
        <v>8.3920634920634924</v>
      </c>
      <c r="P2498" s="26">
        <f t="shared" si="464"/>
        <v>1.4569554673721341E-2</v>
      </c>
      <c r="Q2498" s="26"/>
      <c r="R2498" s="22" t="s">
        <v>4041</v>
      </c>
      <c r="S2498" s="24">
        <v>400</v>
      </c>
      <c r="T2498" s="371">
        <v>0</v>
      </c>
      <c r="U2498" s="371">
        <v>0</v>
      </c>
      <c r="V2498" s="371">
        <v>0</v>
      </c>
      <c r="W2498" s="21"/>
      <c r="X2498" s="25">
        <f t="shared" si="427"/>
        <v>0</v>
      </c>
      <c r="Y2498" s="26">
        <f t="shared" si="465"/>
        <v>0</v>
      </c>
      <c r="Z2498" s="428"/>
      <c r="AA2498" s="673"/>
      <c r="AB2498" s="672"/>
    </row>
    <row r="2499" spans="1:44" s="382" customFormat="1" ht="13.9" customHeight="1" thickBot="1" x14ac:dyDescent="0.25">
      <c r="A2499" s="267"/>
      <c r="B2499" s="419"/>
      <c r="C2499" s="449"/>
      <c r="D2499" s="282"/>
      <c r="E2499" s="269"/>
      <c r="F2499" s="190"/>
      <c r="G2499" s="83"/>
      <c r="H2499" s="242">
        <v>423</v>
      </c>
      <c r="I2499" s="84" t="s">
        <v>4042</v>
      </c>
      <c r="J2499" s="83">
        <v>400</v>
      </c>
      <c r="K2499" s="554">
        <v>4.2</v>
      </c>
      <c r="L2499" s="554">
        <v>3.8095238095238093</v>
      </c>
      <c r="M2499" s="554">
        <v>12.600000000000001</v>
      </c>
      <c r="N2499" s="85"/>
      <c r="O2499" s="73">
        <f t="shared" si="463"/>
        <v>6.8698412698412703</v>
      </c>
      <c r="P2499" s="74">
        <f t="shared" si="464"/>
        <v>1.1926807760141095E-2</v>
      </c>
      <c r="Q2499" s="87"/>
      <c r="R2499" s="84"/>
      <c r="S2499" s="85">
        <v>400</v>
      </c>
      <c r="T2499" s="554">
        <v>0</v>
      </c>
      <c r="U2499" s="554">
        <v>0</v>
      </c>
      <c r="V2499" s="554">
        <v>0</v>
      </c>
      <c r="W2499" s="72"/>
      <c r="X2499" s="73">
        <f t="shared" si="427"/>
        <v>0</v>
      </c>
      <c r="Y2499" s="74">
        <f t="shared" si="465"/>
        <v>0</v>
      </c>
      <c r="Z2499" s="637"/>
      <c r="AA2499" s="673"/>
      <c r="AB2499" s="672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</row>
    <row r="2500" spans="1:44" s="7" customFormat="1" ht="13.9" customHeight="1" x14ac:dyDescent="0.2">
      <c r="A2500" s="260">
        <v>43022</v>
      </c>
      <c r="B2500" s="403">
        <v>0.41666666666666669</v>
      </c>
      <c r="C2500" s="454">
        <v>2</v>
      </c>
      <c r="D2500" s="357">
        <f>(MAX(K2500:M2500))/J2500/1.44</f>
        <v>0.10208333333333333</v>
      </c>
      <c r="E2500" s="264">
        <f>(MAX(T2500:V2500))/S2500/1.44</f>
        <v>0</v>
      </c>
      <c r="F2500" s="181" t="s">
        <v>569</v>
      </c>
      <c r="G2500" s="69" t="s">
        <v>3126</v>
      </c>
      <c r="H2500" s="240">
        <v>424</v>
      </c>
      <c r="I2500" s="35" t="s">
        <v>685</v>
      </c>
      <c r="J2500" s="34">
        <v>1000</v>
      </c>
      <c r="K2500" s="367">
        <v>101.85000000000001</v>
      </c>
      <c r="L2500" s="367">
        <v>125.71428571428571</v>
      </c>
      <c r="M2500" s="367">
        <v>147</v>
      </c>
      <c r="N2500" s="36" t="s">
        <v>3926</v>
      </c>
      <c r="O2500" s="37">
        <f t="shared" si="463"/>
        <v>124.8547619047619</v>
      </c>
      <c r="P2500" s="38">
        <f t="shared" si="464"/>
        <v>8.6704695767195764E-2</v>
      </c>
      <c r="Q2500" s="39" t="s">
        <v>494</v>
      </c>
      <c r="R2500" s="40" t="s">
        <v>686</v>
      </c>
      <c r="S2500" s="366">
        <v>1000</v>
      </c>
      <c r="T2500" s="367">
        <v>0</v>
      </c>
      <c r="U2500" s="367">
        <v>0</v>
      </c>
      <c r="V2500" s="367">
        <v>0</v>
      </c>
      <c r="W2500" s="36" t="s">
        <v>3868</v>
      </c>
      <c r="X2500" s="25">
        <f t="shared" ref="X2500:X2506" si="470">(T2500+U2500+V2500)/3</f>
        <v>0</v>
      </c>
      <c r="Y2500" s="118">
        <f>X2500/S2500/1.44</f>
        <v>0</v>
      </c>
      <c r="Z2500" s="645"/>
      <c r="AA2500" s="671">
        <f>P2500+Y2500</f>
        <v>8.6704695767195764E-2</v>
      </c>
      <c r="AB2500" s="671">
        <f t="shared" si="460"/>
        <v>1214.6827546296297</v>
      </c>
    </row>
    <row r="2501" spans="1:44" ht="13.9" customHeight="1" x14ac:dyDescent="0.2">
      <c r="A2501" s="265"/>
      <c r="B2501" s="418"/>
      <c r="C2501" s="448"/>
      <c r="D2501" s="289"/>
      <c r="E2501" s="278"/>
      <c r="F2501" s="182"/>
      <c r="G2501" s="24"/>
      <c r="H2501" s="241">
        <v>424</v>
      </c>
      <c r="I2501" s="22" t="s">
        <v>4043</v>
      </c>
      <c r="J2501" s="24">
        <v>1000</v>
      </c>
      <c r="K2501" s="371">
        <v>0</v>
      </c>
      <c r="L2501" s="371">
        <v>0</v>
      </c>
      <c r="M2501" s="371">
        <v>0</v>
      </c>
      <c r="N2501" s="21"/>
      <c r="O2501" s="25">
        <f t="shared" ref="O2501:O2506" si="471">(K2501+L2501+M2501)/3</f>
        <v>0</v>
      </c>
      <c r="P2501" s="26">
        <f t="shared" ref="P2501:P2506" si="472">O2501/J2501/1.44</f>
        <v>0</v>
      </c>
      <c r="Q2501" s="26"/>
      <c r="R2501" s="22" t="s">
        <v>4050</v>
      </c>
      <c r="S2501" s="24">
        <v>1000</v>
      </c>
      <c r="T2501" s="367">
        <v>0</v>
      </c>
      <c r="U2501" s="367">
        <v>0</v>
      </c>
      <c r="V2501" s="367">
        <v>0</v>
      </c>
      <c r="W2501" s="21"/>
      <c r="X2501" s="25">
        <f t="shared" si="470"/>
        <v>0</v>
      </c>
      <c r="Y2501" s="26">
        <f t="shared" ref="Y2501:Y2506" si="473">X2501/S2501/1.44</f>
        <v>0</v>
      </c>
      <c r="Z2501" s="428"/>
      <c r="AA2501" s="673"/>
      <c r="AB2501" s="672"/>
    </row>
    <row r="2502" spans="1:44" ht="13.9" customHeight="1" x14ac:dyDescent="0.2">
      <c r="A2502" s="265"/>
      <c r="B2502" s="418"/>
      <c r="C2502" s="448"/>
      <c r="D2502" s="289"/>
      <c r="E2502" s="278"/>
      <c r="F2502" s="182"/>
      <c r="G2502" s="24"/>
      <c r="H2502" s="241">
        <v>424</v>
      </c>
      <c r="I2502" s="22" t="s">
        <v>4044</v>
      </c>
      <c r="J2502" s="24">
        <v>1000</v>
      </c>
      <c r="K2502" s="371">
        <v>0</v>
      </c>
      <c r="L2502" s="371">
        <v>0</v>
      </c>
      <c r="M2502" s="371">
        <v>0</v>
      </c>
      <c r="N2502" s="21"/>
      <c r="O2502" s="25">
        <f t="shared" si="471"/>
        <v>0</v>
      </c>
      <c r="P2502" s="26">
        <f t="shared" si="472"/>
        <v>0</v>
      </c>
      <c r="Q2502" s="26"/>
      <c r="R2502" s="22" t="s">
        <v>4051</v>
      </c>
      <c r="S2502" s="24">
        <v>1000</v>
      </c>
      <c r="T2502" s="367">
        <v>0</v>
      </c>
      <c r="U2502" s="367">
        <v>0</v>
      </c>
      <c r="V2502" s="367">
        <v>0</v>
      </c>
      <c r="W2502" s="21"/>
      <c r="X2502" s="25">
        <f t="shared" si="470"/>
        <v>0</v>
      </c>
      <c r="Y2502" s="26">
        <f t="shared" si="473"/>
        <v>0</v>
      </c>
      <c r="Z2502" s="428"/>
      <c r="AA2502" s="673"/>
      <c r="AB2502" s="672"/>
    </row>
    <row r="2503" spans="1:44" ht="13.9" customHeight="1" x14ac:dyDescent="0.2">
      <c r="A2503" s="265"/>
      <c r="B2503" s="418"/>
      <c r="C2503" s="448"/>
      <c r="D2503" s="289"/>
      <c r="E2503" s="278"/>
      <c r="F2503" s="182"/>
      <c r="G2503" s="24"/>
      <c r="H2503" s="241">
        <v>424</v>
      </c>
      <c r="I2503" s="22" t="s">
        <v>4045</v>
      </c>
      <c r="J2503" s="24">
        <v>1000</v>
      </c>
      <c r="K2503" s="371">
        <v>0</v>
      </c>
      <c r="L2503" s="371">
        <v>16.19047619047619</v>
      </c>
      <c r="M2503" s="371">
        <v>32.550000000000004</v>
      </c>
      <c r="N2503" s="21"/>
      <c r="O2503" s="25">
        <f t="shared" si="471"/>
        <v>16.246825396825397</v>
      </c>
      <c r="P2503" s="26">
        <f t="shared" si="472"/>
        <v>1.1282517636684305E-2</v>
      </c>
      <c r="Q2503" s="26"/>
      <c r="R2503" s="22" t="s">
        <v>4052</v>
      </c>
      <c r="S2503" s="24">
        <v>1000</v>
      </c>
      <c r="T2503" s="367">
        <v>0</v>
      </c>
      <c r="U2503" s="367">
        <v>0</v>
      </c>
      <c r="V2503" s="367">
        <v>0</v>
      </c>
      <c r="W2503" s="21"/>
      <c r="X2503" s="25">
        <f t="shared" si="470"/>
        <v>0</v>
      </c>
      <c r="Y2503" s="26">
        <f t="shared" si="473"/>
        <v>0</v>
      </c>
      <c r="Z2503" s="428"/>
      <c r="AA2503" s="673"/>
      <c r="AB2503" s="672"/>
    </row>
    <row r="2504" spans="1:44" ht="13.9" customHeight="1" x14ac:dyDescent="0.2">
      <c r="A2504" s="265"/>
      <c r="B2504" s="418"/>
      <c r="C2504" s="448"/>
      <c r="D2504" s="289"/>
      <c r="E2504" s="278"/>
      <c r="F2504" s="182"/>
      <c r="G2504" s="24"/>
      <c r="H2504" s="241">
        <v>424</v>
      </c>
      <c r="I2504" s="22" t="s">
        <v>4046</v>
      </c>
      <c r="J2504" s="24">
        <v>1000</v>
      </c>
      <c r="K2504" s="371">
        <v>18.900000000000002</v>
      </c>
      <c r="L2504" s="371">
        <v>28.571428571428569</v>
      </c>
      <c r="M2504" s="371">
        <v>26.25</v>
      </c>
      <c r="N2504" s="21"/>
      <c r="O2504" s="25">
        <f t="shared" si="471"/>
        <v>24.573809523809526</v>
      </c>
      <c r="P2504" s="26">
        <f t="shared" si="472"/>
        <v>1.7065145502645505E-2</v>
      </c>
      <c r="Q2504" s="26"/>
      <c r="R2504" s="22" t="s">
        <v>4053</v>
      </c>
      <c r="S2504" s="24">
        <v>1000</v>
      </c>
      <c r="T2504" s="367">
        <v>0</v>
      </c>
      <c r="U2504" s="367">
        <v>0</v>
      </c>
      <c r="V2504" s="367">
        <v>0</v>
      </c>
      <c r="W2504" s="21"/>
      <c r="X2504" s="25">
        <f t="shared" si="470"/>
        <v>0</v>
      </c>
      <c r="Y2504" s="26">
        <f t="shared" si="473"/>
        <v>0</v>
      </c>
      <c r="Z2504" s="428"/>
      <c r="AA2504" s="673"/>
      <c r="AB2504" s="672"/>
    </row>
    <row r="2505" spans="1:44" ht="13.9" customHeight="1" x14ac:dyDescent="0.2">
      <c r="A2505" s="265"/>
      <c r="B2505" s="418"/>
      <c r="C2505" s="448"/>
      <c r="D2505" s="289"/>
      <c r="E2505" s="278"/>
      <c r="F2505" s="182"/>
      <c r="G2505" s="24"/>
      <c r="H2505" s="241">
        <v>424</v>
      </c>
      <c r="I2505" s="22" t="s">
        <v>4047</v>
      </c>
      <c r="J2505" s="24">
        <v>1000</v>
      </c>
      <c r="K2505" s="371">
        <v>0</v>
      </c>
      <c r="L2505" s="371">
        <v>0</v>
      </c>
      <c r="M2505" s="371">
        <v>15.75</v>
      </c>
      <c r="N2505" s="21"/>
      <c r="O2505" s="25">
        <f t="shared" si="471"/>
        <v>5.25</v>
      </c>
      <c r="P2505" s="26">
        <f t="shared" si="472"/>
        <v>3.6458333333333338E-3</v>
      </c>
      <c r="Q2505" s="26"/>
      <c r="R2505" s="22" t="s">
        <v>4054</v>
      </c>
      <c r="S2505" s="24">
        <v>1000</v>
      </c>
      <c r="T2505" s="371">
        <v>0</v>
      </c>
      <c r="U2505" s="371">
        <v>0</v>
      </c>
      <c r="V2505" s="371">
        <v>0</v>
      </c>
      <c r="W2505" s="21"/>
      <c r="X2505" s="25">
        <f t="shared" si="470"/>
        <v>0</v>
      </c>
      <c r="Y2505" s="26">
        <f t="shared" si="473"/>
        <v>0</v>
      </c>
      <c r="Z2505" s="428"/>
      <c r="AA2505" s="673"/>
      <c r="AB2505" s="672"/>
    </row>
    <row r="2506" spans="1:44" ht="13.9" customHeight="1" x14ac:dyDescent="0.2">
      <c r="A2506" s="265"/>
      <c r="B2506" s="418"/>
      <c r="C2506" s="448"/>
      <c r="D2506" s="289"/>
      <c r="E2506" s="278"/>
      <c r="F2506" s="182"/>
      <c r="G2506" s="24"/>
      <c r="H2506" s="241">
        <v>424</v>
      </c>
      <c r="I2506" s="22" t="s">
        <v>4048</v>
      </c>
      <c r="J2506" s="24">
        <v>1000</v>
      </c>
      <c r="K2506" s="371">
        <v>25.200000000000003</v>
      </c>
      <c r="L2506" s="371">
        <v>14.285714285714285</v>
      </c>
      <c r="M2506" s="371">
        <v>23.1</v>
      </c>
      <c r="N2506" s="21"/>
      <c r="O2506" s="25">
        <f t="shared" si="471"/>
        <v>20.861904761904764</v>
      </c>
      <c r="P2506" s="26">
        <f t="shared" si="472"/>
        <v>1.4487433862433865E-2</v>
      </c>
      <c r="Q2506" s="26"/>
      <c r="R2506" s="22" t="s">
        <v>4055</v>
      </c>
      <c r="S2506" s="24">
        <v>1000</v>
      </c>
      <c r="T2506" s="371">
        <v>0</v>
      </c>
      <c r="U2506" s="371">
        <v>0</v>
      </c>
      <c r="V2506" s="371">
        <v>0</v>
      </c>
      <c r="W2506" s="21"/>
      <c r="X2506" s="25">
        <f t="shared" si="470"/>
        <v>0</v>
      </c>
      <c r="Y2506" s="26">
        <f t="shared" si="473"/>
        <v>0</v>
      </c>
      <c r="Z2506" s="428"/>
      <c r="AA2506" s="673"/>
      <c r="AB2506" s="672"/>
    </row>
    <row r="2507" spans="1:44" ht="13.9" customHeight="1" thickBot="1" x14ac:dyDescent="0.25">
      <c r="A2507" s="267"/>
      <c r="B2507" s="406"/>
      <c r="C2507" s="458"/>
      <c r="D2507" s="303"/>
      <c r="E2507" s="269"/>
      <c r="F2507" s="184"/>
      <c r="G2507" s="70"/>
      <c r="H2507" s="242">
        <v>424</v>
      </c>
      <c r="I2507" s="76" t="s">
        <v>4049</v>
      </c>
      <c r="J2507" s="70">
        <v>1000</v>
      </c>
      <c r="K2507" s="559">
        <v>40.950000000000003</v>
      </c>
      <c r="L2507" s="559">
        <v>60</v>
      </c>
      <c r="M2507" s="559">
        <v>48.300000000000004</v>
      </c>
      <c r="N2507" s="72"/>
      <c r="O2507" s="73">
        <f t="shared" si="463"/>
        <v>49.75</v>
      </c>
      <c r="P2507" s="74">
        <f t="shared" si="464"/>
        <v>3.4548611111111113E-2</v>
      </c>
      <c r="Q2507" s="74"/>
      <c r="R2507" s="76" t="s">
        <v>4056</v>
      </c>
      <c r="S2507" s="441">
        <v>1000</v>
      </c>
      <c r="T2507" s="559">
        <v>0</v>
      </c>
      <c r="U2507" s="559">
        <v>0</v>
      </c>
      <c r="V2507" s="559">
        <v>0</v>
      </c>
      <c r="W2507" s="72"/>
      <c r="X2507" s="73"/>
      <c r="Y2507" s="74">
        <f t="shared" si="465"/>
        <v>0</v>
      </c>
      <c r="Z2507" s="646"/>
      <c r="AA2507" s="676"/>
      <c r="AB2507" s="674"/>
    </row>
    <row r="2508" spans="1:44" s="7" customFormat="1" ht="13.9" customHeight="1" x14ac:dyDescent="0.2">
      <c r="A2508" s="260">
        <v>43047</v>
      </c>
      <c r="B2508" s="403">
        <v>0.84027777777777779</v>
      </c>
      <c r="C2508" s="464">
        <v>0</v>
      </c>
      <c r="D2508" s="263">
        <f>(MAX(K2508:M2508))/J2508/1.44</f>
        <v>0.43055555555555558</v>
      </c>
      <c r="E2508" s="264">
        <f>(MAX(T2508:V2508))/S2508/1.44</f>
        <v>0.26560006718736878</v>
      </c>
      <c r="F2508" s="181" t="s">
        <v>1909</v>
      </c>
      <c r="G2508" s="69" t="s">
        <v>3126</v>
      </c>
      <c r="H2508" s="240">
        <v>425</v>
      </c>
      <c r="I2508" s="35" t="s">
        <v>685</v>
      </c>
      <c r="J2508" s="34">
        <v>630</v>
      </c>
      <c r="K2508" s="367">
        <v>390.6</v>
      </c>
      <c r="L2508" s="367">
        <v>323.8095238095238</v>
      </c>
      <c r="M2508" s="367">
        <v>359.1</v>
      </c>
      <c r="N2508" s="36" t="s">
        <v>4264</v>
      </c>
      <c r="O2508" s="37">
        <f t="shared" si="398"/>
        <v>357.83650793650787</v>
      </c>
      <c r="P2508" s="38">
        <f t="shared" si="399"/>
        <v>0.39444059516810831</v>
      </c>
      <c r="Q2508" s="39" t="s">
        <v>492</v>
      </c>
      <c r="R2508" s="40" t="s">
        <v>686</v>
      </c>
      <c r="S2508" s="34">
        <v>630</v>
      </c>
      <c r="T2508" s="367">
        <v>240.95238095238093</v>
      </c>
      <c r="U2508" s="367">
        <v>153.30000000000001</v>
      </c>
      <c r="V2508" s="367">
        <v>179.55</v>
      </c>
      <c r="W2508" s="36" t="s">
        <v>4064</v>
      </c>
      <c r="X2508" s="37">
        <f t="shared" si="427"/>
        <v>191.26746031746029</v>
      </c>
      <c r="Y2508" s="38">
        <f t="shared" si="428"/>
        <v>0.21083273844517231</v>
      </c>
      <c r="Z2508" s="653" t="s">
        <v>492</v>
      </c>
      <c r="AA2508" s="672">
        <f>P2508+Y2508</f>
        <v>0.60527333361328062</v>
      </c>
      <c r="AB2508" s="672">
        <f t="shared" ref="AB2508:AB2569" si="474">IF(AA2508 &gt;1,0,(((J2508+S2508)*0.95)-((J2508+S2508)*0.95)*AA2508)*0.7)</f>
        <v>330.74147376543215</v>
      </c>
    </row>
    <row r="2509" spans="1:44" ht="13.15" customHeight="1" x14ac:dyDescent="0.2">
      <c r="A2509" s="265"/>
      <c r="B2509" s="405"/>
      <c r="C2509" s="448"/>
      <c r="D2509" s="266"/>
      <c r="E2509" s="266"/>
      <c r="F2509" s="182"/>
      <c r="G2509" s="24"/>
      <c r="H2509" s="241">
        <v>425</v>
      </c>
      <c r="I2509" s="22" t="s">
        <v>997</v>
      </c>
      <c r="J2509" s="24">
        <v>630</v>
      </c>
      <c r="K2509" s="371">
        <v>30.450000000000003</v>
      </c>
      <c r="L2509" s="371">
        <v>10.476190476190476</v>
      </c>
      <c r="M2509" s="371">
        <v>18.900000000000002</v>
      </c>
      <c r="N2509" s="21"/>
      <c r="O2509" s="25">
        <f t="shared" si="398"/>
        <v>19.942063492063493</v>
      </c>
      <c r="P2509" s="26">
        <f t="shared" si="399"/>
        <v>2.198199238543154E-2</v>
      </c>
      <c r="Q2509" s="26"/>
      <c r="R2509" s="28" t="s">
        <v>997</v>
      </c>
      <c r="S2509" s="24">
        <v>630</v>
      </c>
      <c r="T2509" s="371">
        <v>20.952380952380953</v>
      </c>
      <c r="U2509" s="371">
        <v>14.700000000000001</v>
      </c>
      <c r="V2509" s="371">
        <v>34.65</v>
      </c>
      <c r="W2509" s="21"/>
      <c r="X2509" s="25">
        <f t="shared" si="427"/>
        <v>23.434126984126987</v>
      </c>
      <c r="Y2509" s="26">
        <f t="shared" si="428"/>
        <v>2.5831268721480366E-2</v>
      </c>
      <c r="Z2509" s="428"/>
      <c r="AA2509" s="673"/>
      <c r="AB2509" s="672"/>
    </row>
    <row r="2510" spans="1:44" ht="13.15" customHeight="1" x14ac:dyDescent="0.2">
      <c r="A2510" s="265"/>
      <c r="B2510" s="405"/>
      <c r="C2510" s="448"/>
      <c r="D2510" s="266"/>
      <c r="E2510" s="266"/>
      <c r="F2510" s="182"/>
      <c r="G2510" s="24"/>
      <c r="H2510" s="241">
        <v>425</v>
      </c>
      <c r="I2510" s="22" t="s">
        <v>344</v>
      </c>
      <c r="J2510" s="24">
        <v>630</v>
      </c>
      <c r="K2510" s="371">
        <v>16.8</v>
      </c>
      <c r="L2510" s="371">
        <v>4.7619047619047619</v>
      </c>
      <c r="M2510" s="371">
        <v>26.25</v>
      </c>
      <c r="N2510" s="21"/>
      <c r="O2510" s="25">
        <f t="shared" si="398"/>
        <v>15.937301587301588</v>
      </c>
      <c r="P2510" s="26">
        <f t="shared" si="399"/>
        <v>1.7567572296408276E-2</v>
      </c>
      <c r="Q2510" s="26"/>
      <c r="R2510" s="28" t="s">
        <v>474</v>
      </c>
      <c r="S2510" s="24">
        <v>630</v>
      </c>
      <c r="T2510" s="371">
        <v>42.857142857142854</v>
      </c>
      <c r="U2510" s="371">
        <v>56.7</v>
      </c>
      <c r="V2510" s="371">
        <v>38.85</v>
      </c>
      <c r="W2510" s="21"/>
      <c r="X2510" s="25">
        <f t="shared" si="427"/>
        <v>46.135714285714279</v>
      </c>
      <c r="Y2510" s="26">
        <f t="shared" si="428"/>
        <v>5.0855064247921383E-2</v>
      </c>
      <c r="Z2510" s="428"/>
      <c r="AA2510" s="673"/>
      <c r="AB2510" s="672"/>
    </row>
    <row r="2511" spans="1:44" ht="13.15" customHeight="1" x14ac:dyDescent="0.2">
      <c r="A2511" s="265"/>
      <c r="B2511" s="405"/>
      <c r="C2511" s="448"/>
      <c r="D2511" s="266"/>
      <c r="E2511" s="266"/>
      <c r="F2511" s="182"/>
      <c r="G2511" s="24"/>
      <c r="H2511" s="241">
        <v>425</v>
      </c>
      <c r="I2511" s="22" t="s">
        <v>475</v>
      </c>
      <c r="J2511" s="24">
        <v>630</v>
      </c>
      <c r="K2511" s="371">
        <v>0</v>
      </c>
      <c r="L2511" s="371">
        <v>1.9047619047619047</v>
      </c>
      <c r="M2511" s="371">
        <v>0</v>
      </c>
      <c r="N2511" s="21"/>
      <c r="O2511" s="25">
        <f t="shared" si="398"/>
        <v>0.63492063492063489</v>
      </c>
      <c r="P2511" s="26">
        <f t="shared" si="399"/>
        <v>6.9986842473614955E-4</v>
      </c>
      <c r="Q2511" s="26"/>
      <c r="R2511" s="28" t="s">
        <v>830</v>
      </c>
      <c r="S2511" s="24">
        <v>630</v>
      </c>
      <c r="T2511" s="371">
        <v>25.714285714285712</v>
      </c>
      <c r="U2511" s="371">
        <v>10.5</v>
      </c>
      <c r="V2511" s="371">
        <v>29.400000000000002</v>
      </c>
      <c r="W2511" s="21"/>
      <c r="X2511" s="25">
        <f t="shared" si="427"/>
        <v>21.87142857142857</v>
      </c>
      <c r="Y2511" s="26">
        <f t="shared" si="428"/>
        <v>2.4108717561098513E-2</v>
      </c>
      <c r="Z2511" s="428"/>
      <c r="AA2511" s="673"/>
      <c r="AB2511" s="672"/>
    </row>
    <row r="2512" spans="1:44" ht="13.15" customHeight="1" x14ac:dyDescent="0.2">
      <c r="A2512" s="265"/>
      <c r="B2512" s="405"/>
      <c r="C2512" s="448"/>
      <c r="D2512" s="266"/>
      <c r="E2512" s="266"/>
      <c r="F2512" s="182"/>
      <c r="G2512" s="24"/>
      <c r="H2512" s="241">
        <v>425</v>
      </c>
      <c r="I2512" s="22" t="s">
        <v>543</v>
      </c>
      <c r="J2512" s="24">
        <v>630</v>
      </c>
      <c r="K2512" s="371">
        <v>32.550000000000004</v>
      </c>
      <c r="L2512" s="371">
        <v>24.761904761904759</v>
      </c>
      <c r="M2512" s="371">
        <v>48.300000000000004</v>
      </c>
      <c r="N2512" s="21"/>
      <c r="O2512" s="25">
        <f t="shared" si="398"/>
        <v>35.203968253968256</v>
      </c>
      <c r="P2512" s="26">
        <f t="shared" si="399"/>
        <v>3.880507964502674E-2</v>
      </c>
      <c r="Q2512" s="26"/>
      <c r="R2512" s="28" t="s">
        <v>831</v>
      </c>
      <c r="S2512" s="24">
        <v>630</v>
      </c>
      <c r="T2512" s="371">
        <v>0</v>
      </c>
      <c r="U2512" s="371">
        <v>0</v>
      </c>
      <c r="V2512" s="371">
        <v>0</v>
      </c>
      <c r="W2512" s="21"/>
      <c r="X2512" s="25">
        <f t="shared" si="427"/>
        <v>0</v>
      </c>
      <c r="Y2512" s="26">
        <f t="shared" si="428"/>
        <v>0</v>
      </c>
      <c r="Z2512" s="428"/>
      <c r="AA2512" s="673"/>
      <c r="AB2512" s="672"/>
    </row>
    <row r="2513" spans="1:28" ht="13.15" customHeight="1" x14ac:dyDescent="0.2">
      <c r="A2513" s="265"/>
      <c r="B2513" s="405"/>
      <c r="C2513" s="448"/>
      <c r="D2513" s="266"/>
      <c r="E2513" s="266"/>
      <c r="F2513" s="182"/>
      <c r="G2513" s="24"/>
      <c r="H2513" s="241">
        <v>425</v>
      </c>
      <c r="I2513" s="22" t="s">
        <v>3083</v>
      </c>
      <c r="J2513" s="24">
        <v>630</v>
      </c>
      <c r="K2513" s="371">
        <v>5.25</v>
      </c>
      <c r="L2513" s="371">
        <v>4.7619047619047619</v>
      </c>
      <c r="M2513" s="371">
        <v>5.25</v>
      </c>
      <c r="N2513" s="21"/>
      <c r="O2513" s="25">
        <f t="shared" si="398"/>
        <v>5.0873015873015879</v>
      </c>
      <c r="P2513" s="26">
        <f t="shared" si="399"/>
        <v>5.6076957531983997E-3</v>
      </c>
      <c r="Q2513" s="26"/>
      <c r="R2513" s="28" t="s">
        <v>832</v>
      </c>
      <c r="S2513" s="24">
        <v>630</v>
      </c>
      <c r="T2513" s="371">
        <v>0</v>
      </c>
      <c r="U2513" s="371">
        <v>0</v>
      </c>
      <c r="V2513" s="371">
        <v>0</v>
      </c>
      <c r="W2513" s="21"/>
      <c r="X2513" s="25">
        <f t="shared" si="427"/>
        <v>0</v>
      </c>
      <c r="Y2513" s="26">
        <f t="shared" si="428"/>
        <v>0</v>
      </c>
      <c r="Z2513" s="428"/>
      <c r="AA2513" s="673"/>
      <c r="AB2513" s="672"/>
    </row>
    <row r="2514" spans="1:28" ht="13.15" customHeight="1" x14ac:dyDescent="0.2">
      <c r="A2514" s="265"/>
      <c r="B2514" s="405"/>
      <c r="C2514" s="448"/>
      <c r="D2514" s="266"/>
      <c r="E2514" s="266"/>
      <c r="F2514" s="182"/>
      <c r="G2514" s="24"/>
      <c r="H2514" s="241">
        <v>425</v>
      </c>
      <c r="I2514" s="22" t="s">
        <v>833</v>
      </c>
      <c r="J2514" s="24">
        <v>630</v>
      </c>
      <c r="K2514" s="371">
        <v>0</v>
      </c>
      <c r="L2514" s="371">
        <v>0</v>
      </c>
      <c r="M2514" s="371">
        <v>0</v>
      </c>
      <c r="N2514" s="21"/>
      <c r="O2514" s="25">
        <f t="shared" si="398"/>
        <v>0</v>
      </c>
      <c r="P2514" s="26">
        <f t="shared" si="399"/>
        <v>0</v>
      </c>
      <c r="Q2514" s="26"/>
      <c r="R2514" s="28" t="s">
        <v>2571</v>
      </c>
      <c r="S2514" s="24">
        <v>630</v>
      </c>
      <c r="T2514" s="371">
        <v>77.142857142857139</v>
      </c>
      <c r="U2514" s="371">
        <v>18.900000000000002</v>
      </c>
      <c r="V2514" s="371">
        <v>22.05</v>
      </c>
      <c r="W2514" s="21"/>
      <c r="X2514" s="25">
        <f t="shared" si="427"/>
        <v>39.364285714285714</v>
      </c>
      <c r="Y2514" s="26">
        <f t="shared" si="428"/>
        <v>4.3390967498110354E-2</v>
      </c>
      <c r="Z2514" s="428"/>
      <c r="AA2514" s="673"/>
      <c r="AB2514" s="672"/>
    </row>
    <row r="2515" spans="1:28" ht="13.15" customHeight="1" x14ac:dyDescent="0.2">
      <c r="A2515" s="265"/>
      <c r="B2515" s="405"/>
      <c r="C2515" s="448"/>
      <c r="D2515" s="266"/>
      <c r="E2515" s="266"/>
      <c r="F2515" s="182"/>
      <c r="G2515" s="24"/>
      <c r="H2515" s="241">
        <v>425</v>
      </c>
      <c r="I2515" s="22" t="s">
        <v>834</v>
      </c>
      <c r="J2515" s="24">
        <v>630</v>
      </c>
      <c r="K2515" s="371">
        <v>112.35000000000001</v>
      </c>
      <c r="L2515" s="371">
        <v>137.14285714285714</v>
      </c>
      <c r="M2515" s="371">
        <v>139.65</v>
      </c>
      <c r="N2515" s="21"/>
      <c r="O2515" s="25">
        <f t="shared" si="398"/>
        <v>129.71428571428569</v>
      </c>
      <c r="P2515" s="26">
        <f t="shared" si="399"/>
        <v>0.14298311917359535</v>
      </c>
      <c r="Q2515" s="26"/>
      <c r="R2515" s="33" t="s">
        <v>835</v>
      </c>
      <c r="S2515" s="24">
        <v>630</v>
      </c>
      <c r="T2515" s="633">
        <v>10.476190476190476</v>
      </c>
      <c r="U2515" s="371">
        <v>6.3000000000000007</v>
      </c>
      <c r="V2515" s="371">
        <v>0</v>
      </c>
      <c r="W2515" s="21"/>
      <c r="X2515" s="25">
        <f t="shared" si="427"/>
        <v>5.5920634920634926</v>
      </c>
      <c r="Y2515" s="26">
        <f t="shared" si="428"/>
        <v>6.1640911508636384E-3</v>
      </c>
      <c r="Z2515" s="428"/>
      <c r="AA2515" s="673"/>
      <c r="AB2515" s="672"/>
    </row>
    <row r="2516" spans="1:28" ht="13.15" customHeight="1" x14ac:dyDescent="0.2">
      <c r="A2516" s="265"/>
      <c r="B2516" s="405"/>
      <c r="C2516" s="448"/>
      <c r="D2516" s="266"/>
      <c r="E2516" s="266"/>
      <c r="F2516" s="182"/>
      <c r="G2516" s="24"/>
      <c r="H2516" s="241">
        <v>425</v>
      </c>
      <c r="I2516" s="22" t="s">
        <v>836</v>
      </c>
      <c r="J2516" s="24">
        <v>630</v>
      </c>
      <c r="K2516" s="371">
        <v>90.3</v>
      </c>
      <c r="L2516" s="371">
        <v>72.38095238095238</v>
      </c>
      <c r="M2516" s="371">
        <v>74.55</v>
      </c>
      <c r="N2516" s="21"/>
      <c r="O2516" s="25">
        <f t="shared" si="398"/>
        <v>79.076984126984129</v>
      </c>
      <c r="P2516" s="26">
        <f t="shared" si="399"/>
        <v>8.7165987794294672E-2</v>
      </c>
      <c r="Q2516" s="26"/>
      <c r="R2516" s="28" t="s">
        <v>1039</v>
      </c>
      <c r="S2516" s="24">
        <v>630</v>
      </c>
      <c r="T2516" s="371">
        <v>66.666666666666657</v>
      </c>
      <c r="U2516" s="371">
        <v>17.850000000000001</v>
      </c>
      <c r="V2516" s="371">
        <v>47.25</v>
      </c>
      <c r="W2516" s="21"/>
      <c r="X2516" s="25">
        <f t="shared" si="427"/>
        <v>43.922222222222217</v>
      </c>
      <c r="Y2516" s="26">
        <f t="shared" si="428"/>
        <v>4.8415147952184989E-2</v>
      </c>
      <c r="Z2516" s="428"/>
      <c r="AA2516" s="673"/>
      <c r="AB2516" s="672"/>
    </row>
    <row r="2517" spans="1:28" ht="13.15" customHeight="1" x14ac:dyDescent="0.2">
      <c r="A2517" s="265"/>
      <c r="B2517" s="405"/>
      <c r="C2517" s="448"/>
      <c r="D2517" s="266"/>
      <c r="E2517" s="266"/>
      <c r="F2517" s="182"/>
      <c r="G2517" s="24"/>
      <c r="H2517" s="241">
        <v>425</v>
      </c>
      <c r="I2517" s="23" t="s">
        <v>856</v>
      </c>
      <c r="J2517" s="24">
        <v>630</v>
      </c>
      <c r="K2517" s="371">
        <v>0</v>
      </c>
      <c r="L2517" s="371">
        <v>0</v>
      </c>
      <c r="M2517" s="371">
        <v>0</v>
      </c>
      <c r="N2517" s="21"/>
      <c r="O2517" s="25">
        <f t="shared" si="398"/>
        <v>0</v>
      </c>
      <c r="P2517" s="26">
        <f t="shared" si="399"/>
        <v>0</v>
      </c>
      <c r="Q2517" s="26"/>
      <c r="R2517" s="28" t="s">
        <v>837</v>
      </c>
      <c r="S2517" s="24">
        <v>630</v>
      </c>
      <c r="T2517" s="371">
        <v>0</v>
      </c>
      <c r="U2517" s="371">
        <v>0</v>
      </c>
      <c r="V2517" s="371">
        <v>0</v>
      </c>
      <c r="W2517" s="21"/>
      <c r="X2517" s="25">
        <f t="shared" si="427"/>
        <v>0</v>
      </c>
      <c r="Y2517" s="26">
        <f t="shared" si="428"/>
        <v>0</v>
      </c>
      <c r="Z2517" s="428"/>
      <c r="AA2517" s="673"/>
      <c r="AB2517" s="672"/>
    </row>
    <row r="2518" spans="1:28" ht="13.15" customHeight="1" x14ac:dyDescent="0.2">
      <c r="A2518" s="265"/>
      <c r="B2518" s="405"/>
      <c r="C2518" s="448"/>
      <c r="D2518" s="266"/>
      <c r="E2518" s="266"/>
      <c r="F2518" s="186"/>
      <c r="G2518" s="121"/>
      <c r="H2518" s="241">
        <v>425</v>
      </c>
      <c r="I2518" s="128" t="s">
        <v>2569</v>
      </c>
      <c r="J2518" s="24">
        <v>630</v>
      </c>
      <c r="K2518" s="548">
        <v>0</v>
      </c>
      <c r="L2518" s="548">
        <v>0</v>
      </c>
      <c r="M2518" s="548">
        <v>0</v>
      </c>
      <c r="N2518" s="123"/>
      <c r="O2518" s="124">
        <f>(K2518+L2518+M2518)/3</f>
        <v>0</v>
      </c>
      <c r="P2518" s="125">
        <f>O2518/J2518/1.44</f>
        <v>0</v>
      </c>
      <c r="Q2518" s="125"/>
      <c r="R2518" s="126" t="s">
        <v>1776</v>
      </c>
      <c r="S2518" s="24">
        <v>630</v>
      </c>
      <c r="T2518" s="548">
        <v>0</v>
      </c>
      <c r="U2518" s="548">
        <v>0</v>
      </c>
      <c r="V2518" s="548">
        <v>0</v>
      </c>
      <c r="W2518" s="123"/>
      <c r="X2518" s="124">
        <f t="shared" si="427"/>
        <v>0</v>
      </c>
      <c r="Y2518" s="125">
        <f t="shared" si="428"/>
        <v>0</v>
      </c>
      <c r="Z2518" s="634"/>
      <c r="AA2518" s="673"/>
      <c r="AB2518" s="672"/>
    </row>
    <row r="2519" spans="1:28" ht="13.9" customHeight="1" thickBot="1" x14ac:dyDescent="0.25">
      <c r="A2519" s="267"/>
      <c r="B2519" s="406"/>
      <c r="C2519" s="449"/>
      <c r="D2519" s="268"/>
      <c r="E2519" s="279"/>
      <c r="F2519" s="184"/>
      <c r="G2519" s="70"/>
      <c r="H2519" s="242">
        <v>425</v>
      </c>
      <c r="I2519" s="76" t="s">
        <v>2570</v>
      </c>
      <c r="J2519" s="70">
        <v>630</v>
      </c>
      <c r="K2519" s="559">
        <v>133.35</v>
      </c>
      <c r="L2519" s="559">
        <v>58.095238095238095</v>
      </c>
      <c r="M2519" s="559">
        <v>55.650000000000006</v>
      </c>
      <c r="N2519" s="72"/>
      <c r="O2519" s="73">
        <f t="shared" si="398"/>
        <v>82.365079365079367</v>
      </c>
      <c r="P2519" s="74">
        <f t="shared" si="399"/>
        <v>9.0790431398897017E-2</v>
      </c>
      <c r="Q2519" s="74"/>
      <c r="R2519" s="75"/>
      <c r="S2519" s="70"/>
      <c r="T2519" s="559"/>
      <c r="U2519" s="559"/>
      <c r="V2519" s="559"/>
      <c r="W2519" s="72"/>
      <c r="X2519" s="73"/>
      <c r="Y2519" s="74"/>
      <c r="Z2519" s="646"/>
      <c r="AA2519" s="673"/>
      <c r="AB2519" s="672"/>
    </row>
    <row r="2520" spans="1:28" s="7" customFormat="1" ht="13.9" customHeight="1" x14ac:dyDescent="0.2">
      <c r="A2520" s="260">
        <v>43030</v>
      </c>
      <c r="B2520" s="403">
        <v>0.85416666666666663</v>
      </c>
      <c r="C2520" s="454">
        <v>-1</v>
      </c>
      <c r="D2520" s="263">
        <f>(MAX(K2520:M2520))/J2520/1.44</f>
        <v>0.90416666666666679</v>
      </c>
      <c r="E2520" s="264"/>
      <c r="F2520" s="181" t="s">
        <v>569</v>
      </c>
      <c r="G2520" s="69" t="s">
        <v>3126</v>
      </c>
      <c r="H2520" s="240">
        <v>426</v>
      </c>
      <c r="I2520" s="35" t="s">
        <v>685</v>
      </c>
      <c r="J2520" s="34">
        <v>250</v>
      </c>
      <c r="K2520" s="367">
        <v>325.5</v>
      </c>
      <c r="L2520" s="367">
        <v>241.9047619047619</v>
      </c>
      <c r="M2520" s="367">
        <v>304.5</v>
      </c>
      <c r="N2520" s="36" t="s">
        <v>3926</v>
      </c>
      <c r="O2520" s="37">
        <f t="shared" si="398"/>
        <v>290.63492063492066</v>
      </c>
      <c r="P2520" s="38">
        <f t="shared" si="399"/>
        <v>0.80731922398589073</v>
      </c>
      <c r="Q2520" s="39" t="s">
        <v>494</v>
      </c>
      <c r="R2520" s="40"/>
      <c r="S2520" s="81"/>
      <c r="T2520" s="367"/>
      <c r="U2520" s="367"/>
      <c r="V2520" s="367"/>
      <c r="W2520" s="36"/>
      <c r="X2520" s="37"/>
      <c r="Y2520" s="38"/>
      <c r="Z2520" s="645"/>
      <c r="AA2520" s="671">
        <f>P2520+Y2520</f>
        <v>0.80731922398589073</v>
      </c>
      <c r="AB2520" s="671">
        <f t="shared" si="474"/>
        <v>32.03317901234567</v>
      </c>
    </row>
    <row r="2521" spans="1:28" ht="13.15" customHeight="1" x14ac:dyDescent="0.2">
      <c r="A2521" s="265"/>
      <c r="B2521" s="405"/>
      <c r="C2521" s="448"/>
      <c r="D2521" s="266"/>
      <c r="E2521" s="266"/>
      <c r="F2521" s="182"/>
      <c r="G2521" s="24"/>
      <c r="H2521" s="241">
        <v>426</v>
      </c>
      <c r="I2521" s="23" t="s">
        <v>114</v>
      </c>
      <c r="J2521" s="24">
        <v>250</v>
      </c>
      <c r="K2521" s="371">
        <v>65.100000000000009</v>
      </c>
      <c r="L2521" s="371">
        <v>28.571428571428569</v>
      </c>
      <c r="M2521" s="371">
        <v>50.400000000000006</v>
      </c>
      <c r="N2521" s="21"/>
      <c r="O2521" s="25">
        <f t="shared" si="398"/>
        <v>48.023809523809526</v>
      </c>
      <c r="P2521" s="26">
        <f t="shared" si="399"/>
        <v>0.13339947089947091</v>
      </c>
      <c r="Q2521" s="26"/>
      <c r="R2521" s="28"/>
      <c r="S2521" s="30"/>
      <c r="T2521" s="371"/>
      <c r="U2521" s="371"/>
      <c r="V2521" s="371"/>
      <c r="W2521" s="21"/>
      <c r="X2521" s="25"/>
      <c r="Y2521" s="26"/>
      <c r="Z2521" s="428"/>
      <c r="AA2521" s="673"/>
      <c r="AB2521" s="672"/>
    </row>
    <row r="2522" spans="1:28" ht="13.15" customHeight="1" x14ac:dyDescent="0.2">
      <c r="A2522" s="265"/>
      <c r="B2522" s="405"/>
      <c r="C2522" s="448"/>
      <c r="D2522" s="266"/>
      <c r="E2522" s="266"/>
      <c r="F2522" s="182"/>
      <c r="G2522" s="24"/>
      <c r="H2522" s="241">
        <v>426</v>
      </c>
      <c r="I2522" s="23" t="s">
        <v>4057</v>
      </c>
      <c r="J2522" s="24">
        <v>250</v>
      </c>
      <c r="K2522" s="371">
        <v>30.450000000000003</v>
      </c>
      <c r="L2522" s="371">
        <v>30.476190476190474</v>
      </c>
      <c r="M2522" s="371">
        <v>22.05</v>
      </c>
      <c r="N2522" s="21"/>
      <c r="O2522" s="25">
        <f t="shared" si="398"/>
        <v>27.658730158730162</v>
      </c>
      <c r="P2522" s="26">
        <f t="shared" si="399"/>
        <v>7.6829805996472669E-2</v>
      </c>
      <c r="Q2522" s="26"/>
      <c r="R2522" s="28"/>
      <c r="S2522" s="30"/>
      <c r="T2522" s="371"/>
      <c r="U2522" s="371"/>
      <c r="V2522" s="371"/>
      <c r="W2522" s="21"/>
      <c r="X2522" s="25"/>
      <c r="Y2522" s="26"/>
      <c r="Z2522" s="428"/>
      <c r="AA2522" s="673"/>
      <c r="AB2522" s="672"/>
    </row>
    <row r="2523" spans="1:28" ht="13.15" customHeight="1" x14ac:dyDescent="0.2">
      <c r="A2523" s="265"/>
      <c r="B2523" s="405"/>
      <c r="C2523" s="448"/>
      <c r="D2523" s="266"/>
      <c r="E2523" s="266"/>
      <c r="F2523" s="182"/>
      <c r="G2523" s="24"/>
      <c r="H2523" s="241">
        <v>426</v>
      </c>
      <c r="I2523" s="22" t="s">
        <v>4058</v>
      </c>
      <c r="J2523" s="24">
        <v>250</v>
      </c>
      <c r="K2523" s="371">
        <v>14.700000000000001</v>
      </c>
      <c r="L2523" s="371">
        <v>47.61904761904762</v>
      </c>
      <c r="M2523" s="371">
        <v>38.85</v>
      </c>
      <c r="N2523" s="21"/>
      <c r="O2523" s="25">
        <f t="shared" si="398"/>
        <v>33.723015873015875</v>
      </c>
      <c r="P2523" s="26">
        <f t="shared" si="399"/>
        <v>9.3675044091710777E-2</v>
      </c>
      <c r="Q2523" s="26"/>
      <c r="R2523" s="28"/>
      <c r="S2523" s="30"/>
      <c r="T2523" s="371"/>
      <c r="U2523" s="371"/>
      <c r="V2523" s="371"/>
      <c r="W2523" s="21"/>
      <c r="X2523" s="25"/>
      <c r="Y2523" s="26"/>
      <c r="Z2523" s="428"/>
      <c r="AA2523" s="673"/>
      <c r="AB2523" s="672"/>
    </row>
    <row r="2524" spans="1:28" ht="13.15" customHeight="1" x14ac:dyDescent="0.2">
      <c r="A2524" s="265"/>
      <c r="B2524" s="405"/>
      <c r="C2524" s="448"/>
      <c r="D2524" s="266"/>
      <c r="E2524" s="266"/>
      <c r="F2524" s="182"/>
      <c r="G2524" s="24"/>
      <c r="H2524" s="241">
        <v>426</v>
      </c>
      <c r="I2524" s="22" t="s">
        <v>1695</v>
      </c>
      <c r="J2524" s="24">
        <v>250</v>
      </c>
      <c r="K2524" s="371">
        <v>3.1500000000000004</v>
      </c>
      <c r="L2524" s="371">
        <v>2.8571428571428572</v>
      </c>
      <c r="M2524" s="371">
        <v>10.5</v>
      </c>
      <c r="N2524" s="21"/>
      <c r="O2524" s="25">
        <f t="shared" si="398"/>
        <v>5.5023809523809533</v>
      </c>
      <c r="P2524" s="26">
        <f t="shared" si="399"/>
        <v>1.5284391534391538E-2</v>
      </c>
      <c r="Q2524" s="26"/>
      <c r="R2524" s="28"/>
      <c r="S2524" s="30"/>
      <c r="T2524" s="371"/>
      <c r="U2524" s="371"/>
      <c r="V2524" s="371"/>
      <c r="W2524" s="21"/>
      <c r="X2524" s="25"/>
      <c r="Y2524" s="26"/>
      <c r="Z2524" s="428"/>
      <c r="AA2524" s="673"/>
      <c r="AB2524" s="672"/>
    </row>
    <row r="2525" spans="1:28" ht="13.15" customHeight="1" x14ac:dyDescent="0.2">
      <c r="A2525" s="265"/>
      <c r="B2525" s="405"/>
      <c r="C2525" s="448"/>
      <c r="D2525" s="266"/>
      <c r="E2525" s="266"/>
      <c r="F2525" s="182"/>
      <c r="G2525" s="24"/>
      <c r="H2525" s="241">
        <v>426</v>
      </c>
      <c r="I2525" s="23" t="s">
        <v>4059</v>
      </c>
      <c r="J2525" s="24">
        <v>250</v>
      </c>
      <c r="K2525" s="371">
        <v>0</v>
      </c>
      <c r="L2525" s="371">
        <v>0</v>
      </c>
      <c r="M2525" s="371">
        <v>19.95</v>
      </c>
      <c r="N2525" s="21"/>
      <c r="O2525" s="25">
        <f t="shared" si="398"/>
        <v>6.6499999999999995</v>
      </c>
      <c r="P2525" s="26">
        <f t="shared" si="399"/>
        <v>1.8472222222222223E-2</v>
      </c>
      <c r="Q2525" s="26"/>
      <c r="R2525" s="28"/>
      <c r="S2525" s="30"/>
      <c r="T2525" s="371"/>
      <c r="U2525" s="371"/>
      <c r="V2525" s="371"/>
      <c r="W2525" s="21"/>
      <c r="X2525" s="25"/>
      <c r="Y2525" s="26"/>
      <c r="Z2525" s="428"/>
      <c r="AA2525" s="673"/>
      <c r="AB2525" s="672"/>
    </row>
    <row r="2526" spans="1:28" ht="13.15" customHeight="1" x14ac:dyDescent="0.2">
      <c r="A2526" s="265"/>
      <c r="B2526" s="405"/>
      <c r="C2526" s="448"/>
      <c r="D2526" s="266"/>
      <c r="E2526" s="266"/>
      <c r="F2526" s="182"/>
      <c r="G2526" s="24"/>
      <c r="H2526" s="241">
        <v>426</v>
      </c>
      <c r="I2526" s="22" t="s">
        <v>1777</v>
      </c>
      <c r="J2526" s="24">
        <v>250</v>
      </c>
      <c r="K2526" s="371">
        <v>35.700000000000003</v>
      </c>
      <c r="L2526" s="371">
        <v>22.857142857142858</v>
      </c>
      <c r="M2526" s="371">
        <v>25.200000000000003</v>
      </c>
      <c r="N2526" s="21"/>
      <c r="O2526" s="25">
        <f t="shared" si="398"/>
        <v>27.919047619047621</v>
      </c>
      <c r="P2526" s="26">
        <f t="shared" si="399"/>
        <v>7.7552910052910068E-2</v>
      </c>
      <c r="Q2526" s="26"/>
      <c r="R2526" s="28"/>
      <c r="S2526" s="30"/>
      <c r="T2526" s="371"/>
      <c r="U2526" s="371"/>
      <c r="V2526" s="371"/>
      <c r="W2526" s="21"/>
      <c r="X2526" s="25"/>
      <c r="Y2526" s="26"/>
      <c r="Z2526" s="428"/>
      <c r="AA2526" s="673"/>
      <c r="AB2526" s="672"/>
    </row>
    <row r="2527" spans="1:28" ht="13.15" customHeight="1" x14ac:dyDescent="0.2">
      <c r="A2527" s="265"/>
      <c r="B2527" s="405"/>
      <c r="C2527" s="448"/>
      <c r="D2527" s="266"/>
      <c r="E2527" s="266"/>
      <c r="F2527" s="182"/>
      <c r="G2527" s="24"/>
      <c r="H2527" s="241">
        <v>426</v>
      </c>
      <c r="I2527" s="22" t="s">
        <v>4060</v>
      </c>
      <c r="J2527" s="24">
        <v>250</v>
      </c>
      <c r="K2527" s="371">
        <v>42</v>
      </c>
      <c r="L2527" s="371">
        <v>12.38095238095238</v>
      </c>
      <c r="M2527" s="371">
        <v>2.1</v>
      </c>
      <c r="N2527" s="21"/>
      <c r="O2527" s="25">
        <f t="shared" si="398"/>
        <v>18.826984126984126</v>
      </c>
      <c r="P2527" s="26">
        <f t="shared" si="399"/>
        <v>5.2297178130511462E-2</v>
      </c>
      <c r="Q2527" s="26"/>
      <c r="R2527" s="28"/>
      <c r="S2527" s="30"/>
      <c r="T2527" s="371"/>
      <c r="U2527" s="371"/>
      <c r="V2527" s="371"/>
      <c r="W2527" s="21"/>
      <c r="X2527" s="25"/>
      <c r="Y2527" s="26"/>
      <c r="Z2527" s="428"/>
      <c r="AA2527" s="673"/>
      <c r="AB2527" s="672"/>
    </row>
    <row r="2528" spans="1:28" ht="13.15" customHeight="1" x14ac:dyDescent="0.2">
      <c r="A2528" s="265"/>
      <c r="B2528" s="405"/>
      <c r="C2528" s="448"/>
      <c r="D2528" s="266"/>
      <c r="E2528" s="266"/>
      <c r="F2528" s="182"/>
      <c r="G2528" s="24"/>
      <c r="H2528" s="241">
        <v>426</v>
      </c>
      <c r="I2528" s="22" t="s">
        <v>3134</v>
      </c>
      <c r="J2528" s="24">
        <v>250</v>
      </c>
      <c r="K2528" s="371">
        <v>25.200000000000003</v>
      </c>
      <c r="L2528" s="371">
        <v>0</v>
      </c>
      <c r="M2528" s="371">
        <v>0</v>
      </c>
      <c r="N2528" s="21"/>
      <c r="O2528" s="25">
        <f t="shared" si="398"/>
        <v>8.4</v>
      </c>
      <c r="P2528" s="26">
        <f>O2528/J2528/1.44</f>
        <v>2.3333333333333338E-2</v>
      </c>
      <c r="Q2528" s="26"/>
      <c r="R2528" s="28"/>
      <c r="S2528" s="30"/>
      <c r="T2528" s="371"/>
      <c r="U2528" s="371"/>
      <c r="V2528" s="371"/>
      <c r="W2528" s="21"/>
      <c r="X2528" s="25"/>
      <c r="Y2528" s="26"/>
      <c r="Z2528" s="428"/>
      <c r="AA2528" s="673"/>
      <c r="AB2528" s="672"/>
    </row>
    <row r="2529" spans="1:28" ht="13.15" customHeight="1" x14ac:dyDescent="0.2">
      <c r="A2529" s="265"/>
      <c r="B2529" s="405"/>
      <c r="C2529" s="448"/>
      <c r="D2529" s="266"/>
      <c r="E2529" s="266"/>
      <c r="F2529" s="182"/>
      <c r="G2529" s="24"/>
      <c r="H2529" s="241">
        <v>426</v>
      </c>
      <c r="I2529" s="22" t="s">
        <v>1943</v>
      </c>
      <c r="J2529" s="24">
        <v>250</v>
      </c>
      <c r="K2529" s="371">
        <v>16.8</v>
      </c>
      <c r="L2529" s="371">
        <v>29.523809523809522</v>
      </c>
      <c r="M2529" s="371">
        <v>40.950000000000003</v>
      </c>
      <c r="N2529" s="21"/>
      <c r="O2529" s="25">
        <f t="shared" ref="O2529" si="475">(K2529+L2529+M2529)/3</f>
        <v>29.091269841269838</v>
      </c>
      <c r="P2529" s="26">
        <f>O2529/J2529/1.44</f>
        <v>8.0809082892416215E-2</v>
      </c>
      <c r="Q2529" s="26"/>
      <c r="R2529" s="28"/>
      <c r="S2529" s="30"/>
      <c r="T2529" s="371"/>
      <c r="U2529" s="371"/>
      <c r="V2529" s="371"/>
      <c r="W2529" s="21"/>
      <c r="X2529" s="25"/>
      <c r="Y2529" s="26"/>
      <c r="Z2529" s="428"/>
      <c r="AA2529" s="673"/>
      <c r="AB2529" s="672"/>
    </row>
    <row r="2530" spans="1:28" ht="13.15" customHeight="1" x14ac:dyDescent="0.2">
      <c r="A2530" s="265"/>
      <c r="B2530" s="405"/>
      <c r="C2530" s="448"/>
      <c r="D2530" s="266"/>
      <c r="E2530" s="266"/>
      <c r="F2530" s="182"/>
      <c r="G2530" s="24"/>
      <c r="H2530" s="241">
        <v>426</v>
      </c>
      <c r="I2530" s="22" t="s">
        <v>4061</v>
      </c>
      <c r="J2530" s="24">
        <v>250</v>
      </c>
      <c r="K2530" s="371">
        <v>7.3500000000000005</v>
      </c>
      <c r="L2530" s="371">
        <v>12.38095238095238</v>
      </c>
      <c r="M2530" s="371">
        <v>6.3000000000000007</v>
      </c>
      <c r="N2530" s="21"/>
      <c r="O2530" s="25">
        <f t="shared" si="398"/>
        <v>8.6769841269841272</v>
      </c>
      <c r="P2530" s="26">
        <f>O2530/J2530/1.44</f>
        <v>2.410273368606702E-2</v>
      </c>
      <c r="Q2530" s="26"/>
      <c r="R2530" s="28"/>
      <c r="S2530" s="30"/>
      <c r="T2530" s="371"/>
      <c r="U2530" s="371"/>
      <c r="V2530" s="371"/>
      <c r="W2530" s="21"/>
      <c r="X2530" s="25"/>
      <c r="Y2530" s="26"/>
      <c r="Z2530" s="428"/>
      <c r="AA2530" s="673"/>
      <c r="AB2530" s="672"/>
    </row>
    <row r="2531" spans="1:28" ht="13.9" customHeight="1" thickBot="1" x14ac:dyDescent="0.25">
      <c r="A2531" s="267"/>
      <c r="B2531" s="406"/>
      <c r="C2531" s="449"/>
      <c r="D2531" s="268"/>
      <c r="E2531" s="269"/>
      <c r="F2531" s="184"/>
      <c r="G2531" s="70"/>
      <c r="H2531" s="242">
        <v>426</v>
      </c>
      <c r="I2531" s="76" t="s">
        <v>4062</v>
      </c>
      <c r="J2531" s="70">
        <v>250</v>
      </c>
      <c r="K2531" s="559">
        <v>0</v>
      </c>
      <c r="L2531" s="559">
        <v>4.7619047619047619</v>
      </c>
      <c r="M2531" s="559">
        <v>9.4500000000000011</v>
      </c>
      <c r="N2531" s="72"/>
      <c r="O2531" s="73">
        <f t="shared" si="398"/>
        <v>4.7373015873015873</v>
      </c>
      <c r="P2531" s="74">
        <f>O2531/J2531/1.44</f>
        <v>1.3159171075837745E-2</v>
      </c>
      <c r="Q2531" s="74"/>
      <c r="R2531" s="75"/>
      <c r="S2531" s="78"/>
      <c r="T2531" s="559"/>
      <c r="U2531" s="559"/>
      <c r="V2531" s="559"/>
      <c r="W2531" s="72"/>
      <c r="X2531" s="73"/>
      <c r="Y2531" s="74"/>
      <c r="Z2531" s="646"/>
      <c r="AA2531" s="676"/>
      <c r="AB2531" s="674"/>
    </row>
    <row r="2532" spans="1:28" s="7" customFormat="1" ht="13.9" customHeight="1" x14ac:dyDescent="0.2">
      <c r="A2532" s="270">
        <v>43051</v>
      </c>
      <c r="B2532" s="407">
        <v>0.4826388888888889</v>
      </c>
      <c r="C2532" s="450">
        <v>-7</v>
      </c>
      <c r="D2532" s="263">
        <f>(MAX(K2532:M2532))/J2532/1.44</f>
        <v>0.53229166666666672</v>
      </c>
      <c r="E2532" s="264">
        <f>(MAX(T2532:V2532))/S2532/1.44</f>
        <v>0.94062500000000027</v>
      </c>
      <c r="F2532" s="193" t="s">
        <v>1909</v>
      </c>
      <c r="G2532" s="114" t="s">
        <v>3126</v>
      </c>
      <c r="H2532" s="243">
        <v>428</v>
      </c>
      <c r="I2532" s="113" t="s">
        <v>685</v>
      </c>
      <c r="J2532" s="115">
        <v>100</v>
      </c>
      <c r="K2532" s="565">
        <v>55.650000000000006</v>
      </c>
      <c r="L2532" s="565">
        <v>74.285714285714278</v>
      </c>
      <c r="M2532" s="565">
        <v>76.650000000000006</v>
      </c>
      <c r="N2532" s="116" t="s">
        <v>3831</v>
      </c>
      <c r="O2532" s="117">
        <f t="shared" si="398"/>
        <v>68.861904761904768</v>
      </c>
      <c r="P2532" s="118">
        <f t="shared" si="399"/>
        <v>0.478207671957672</v>
      </c>
      <c r="Q2532" s="119" t="s">
        <v>492</v>
      </c>
      <c r="R2532" s="120" t="s">
        <v>686</v>
      </c>
      <c r="S2532" s="115">
        <v>100</v>
      </c>
      <c r="T2532" s="565">
        <v>128.57142857142856</v>
      </c>
      <c r="U2532" s="565">
        <v>92.4</v>
      </c>
      <c r="V2532" s="565">
        <v>135.45000000000002</v>
      </c>
      <c r="W2532" s="116" t="s">
        <v>4311</v>
      </c>
      <c r="X2532" s="117">
        <f t="shared" si="427"/>
        <v>118.80714285714286</v>
      </c>
      <c r="Y2532" s="118">
        <f t="shared" si="428"/>
        <v>0.8250496031746033</v>
      </c>
      <c r="Z2532" s="660" t="s">
        <v>492</v>
      </c>
      <c r="AA2532" s="672">
        <f>P2532+Y2532</f>
        <v>1.3032572751322753</v>
      </c>
      <c r="AB2532" s="672">
        <f t="shared" si="474"/>
        <v>0</v>
      </c>
    </row>
    <row r="2533" spans="1:28" s="7" customFormat="1" ht="13.9" customHeight="1" x14ac:dyDescent="0.2">
      <c r="A2533" s="265"/>
      <c r="B2533" s="405"/>
      <c r="C2533" s="448"/>
      <c r="D2533" s="266"/>
      <c r="E2533" s="266"/>
      <c r="F2533" s="187"/>
      <c r="G2533" s="48"/>
      <c r="H2533" s="241">
        <v>428</v>
      </c>
      <c r="I2533" s="22" t="s">
        <v>1733</v>
      </c>
      <c r="J2533" s="121">
        <v>100</v>
      </c>
      <c r="K2533" s="371">
        <v>0</v>
      </c>
      <c r="L2533" s="371">
        <v>0</v>
      </c>
      <c r="M2533" s="371">
        <v>0</v>
      </c>
      <c r="N2533" s="21"/>
      <c r="O2533" s="25">
        <f>(K2533+L2533+M2533)/3</f>
        <v>0</v>
      </c>
      <c r="P2533" s="26">
        <f>O2533/J2533/1.44</f>
        <v>0</v>
      </c>
      <c r="Q2533" s="27"/>
      <c r="R2533" s="28" t="s">
        <v>1131</v>
      </c>
      <c r="S2533" s="121">
        <v>100</v>
      </c>
      <c r="T2533" s="371">
        <v>0</v>
      </c>
      <c r="U2533" s="371">
        <v>0</v>
      </c>
      <c r="V2533" s="371">
        <v>0</v>
      </c>
      <c r="W2533" s="21"/>
      <c r="X2533" s="25"/>
      <c r="Y2533" s="26"/>
      <c r="Z2533" s="654"/>
      <c r="AA2533" s="672"/>
      <c r="AB2533" s="672"/>
    </row>
    <row r="2534" spans="1:28" s="7" customFormat="1" ht="13.9" customHeight="1" x14ac:dyDescent="0.2">
      <c r="A2534" s="265"/>
      <c r="B2534" s="405"/>
      <c r="C2534" s="448"/>
      <c r="D2534" s="266"/>
      <c r="E2534" s="266"/>
      <c r="F2534" s="187"/>
      <c r="G2534" s="48"/>
      <c r="H2534" s="241">
        <v>428</v>
      </c>
      <c r="I2534" s="22" t="s">
        <v>1180</v>
      </c>
      <c r="J2534" s="121">
        <v>100</v>
      </c>
      <c r="K2534" s="371">
        <v>0</v>
      </c>
      <c r="L2534" s="371">
        <v>0</v>
      </c>
      <c r="M2534" s="371">
        <v>0</v>
      </c>
      <c r="N2534" s="21"/>
      <c r="O2534" s="25">
        <f>(K2534+L2534+M2534)/3</f>
        <v>0</v>
      </c>
      <c r="P2534" s="26">
        <f>O2534/J2534/1.44</f>
        <v>0</v>
      </c>
      <c r="Q2534" s="27"/>
      <c r="R2534" s="28" t="s">
        <v>1155</v>
      </c>
      <c r="S2534" s="121">
        <v>100</v>
      </c>
      <c r="T2534" s="371">
        <v>0</v>
      </c>
      <c r="U2534" s="371">
        <v>0</v>
      </c>
      <c r="V2534" s="371">
        <v>0</v>
      </c>
      <c r="W2534" s="21"/>
      <c r="X2534" s="25"/>
      <c r="Y2534" s="26"/>
      <c r="Z2534" s="654"/>
      <c r="AA2534" s="672"/>
      <c r="AB2534" s="672"/>
    </row>
    <row r="2535" spans="1:28" s="7" customFormat="1" ht="13.9" customHeight="1" x14ac:dyDescent="0.2">
      <c r="A2535" s="265"/>
      <c r="B2535" s="405"/>
      <c r="C2535" s="448"/>
      <c r="D2535" s="266"/>
      <c r="E2535" s="266"/>
      <c r="F2535" s="187"/>
      <c r="G2535" s="48"/>
      <c r="H2535" s="241">
        <v>428</v>
      </c>
      <c r="I2535" s="22" t="s">
        <v>1153</v>
      </c>
      <c r="J2535" s="121">
        <v>100</v>
      </c>
      <c r="K2535" s="371">
        <v>0</v>
      </c>
      <c r="L2535" s="371">
        <v>0</v>
      </c>
      <c r="M2535" s="371">
        <v>0</v>
      </c>
      <c r="N2535" s="21"/>
      <c r="O2535" s="25">
        <f>(K2535+L2535+M2535)/3</f>
        <v>0</v>
      </c>
      <c r="P2535" s="26">
        <f>O2535/J2535/1.44</f>
        <v>0</v>
      </c>
      <c r="Q2535" s="27"/>
      <c r="R2535" s="28" t="s">
        <v>1156</v>
      </c>
      <c r="S2535" s="121">
        <v>100</v>
      </c>
      <c r="T2535" s="371">
        <v>0</v>
      </c>
      <c r="U2535" s="371">
        <v>0</v>
      </c>
      <c r="V2535" s="371">
        <v>0</v>
      </c>
      <c r="W2535" s="21"/>
      <c r="X2535" s="25"/>
      <c r="Y2535" s="26"/>
      <c r="Z2535" s="654"/>
      <c r="AA2535" s="672"/>
      <c r="AB2535" s="672"/>
    </row>
    <row r="2536" spans="1:28" s="7" customFormat="1" ht="13.9" customHeight="1" x14ac:dyDescent="0.2">
      <c r="A2536" s="265"/>
      <c r="B2536" s="405"/>
      <c r="C2536" s="448"/>
      <c r="D2536" s="266"/>
      <c r="E2536" s="266"/>
      <c r="F2536" s="187"/>
      <c r="G2536" s="48"/>
      <c r="H2536" s="241">
        <v>428</v>
      </c>
      <c r="I2536" s="22" t="s">
        <v>1154</v>
      </c>
      <c r="J2536" s="121">
        <v>100</v>
      </c>
      <c r="K2536" s="371">
        <v>0</v>
      </c>
      <c r="L2536" s="371">
        <v>0</v>
      </c>
      <c r="M2536" s="371">
        <v>0</v>
      </c>
      <c r="N2536" s="21"/>
      <c r="O2536" s="25">
        <f>(K2536+L2536+M2536)/3</f>
        <v>0</v>
      </c>
      <c r="P2536" s="26">
        <f>O2536/J2536/1.44</f>
        <v>0</v>
      </c>
      <c r="Q2536" s="27"/>
      <c r="R2536" s="28" t="s">
        <v>1714</v>
      </c>
      <c r="S2536" s="121">
        <v>100</v>
      </c>
      <c r="T2536" s="371">
        <v>0</v>
      </c>
      <c r="U2536" s="371">
        <v>0</v>
      </c>
      <c r="V2536" s="371">
        <v>0</v>
      </c>
      <c r="W2536" s="21"/>
      <c r="X2536" s="25"/>
      <c r="Y2536" s="26"/>
      <c r="Z2536" s="654"/>
      <c r="AA2536" s="672"/>
      <c r="AB2536" s="672"/>
    </row>
    <row r="2537" spans="1:28" s="7" customFormat="1" ht="13.9" customHeight="1" x14ac:dyDescent="0.2">
      <c r="A2537" s="265"/>
      <c r="B2537" s="405"/>
      <c r="C2537" s="448"/>
      <c r="D2537" s="266"/>
      <c r="E2537" s="266"/>
      <c r="F2537" s="187"/>
      <c r="G2537" s="48"/>
      <c r="H2537" s="241">
        <v>428</v>
      </c>
      <c r="I2537" s="22"/>
      <c r="J2537" s="121"/>
      <c r="K2537" s="371"/>
      <c r="L2537" s="371"/>
      <c r="M2537" s="371"/>
      <c r="N2537" s="21"/>
      <c r="O2537" s="25"/>
      <c r="P2537" s="26"/>
      <c r="Q2537" s="27"/>
      <c r="R2537" s="28" t="s">
        <v>1158</v>
      </c>
      <c r="S2537" s="121">
        <v>100</v>
      </c>
      <c r="T2537" s="371">
        <v>0</v>
      </c>
      <c r="U2537" s="371">
        <v>0</v>
      </c>
      <c r="V2537" s="371">
        <v>0</v>
      </c>
      <c r="W2537" s="21"/>
      <c r="X2537" s="25"/>
      <c r="Y2537" s="26"/>
      <c r="Z2537" s="654"/>
      <c r="AA2537" s="672"/>
      <c r="AB2537" s="672"/>
    </row>
    <row r="2538" spans="1:28" s="7" customFormat="1" ht="13.9" customHeight="1" x14ac:dyDescent="0.2">
      <c r="A2538" s="265"/>
      <c r="B2538" s="405"/>
      <c r="C2538" s="448"/>
      <c r="D2538" s="266"/>
      <c r="E2538" s="266"/>
      <c r="F2538" s="187"/>
      <c r="G2538" s="48"/>
      <c r="H2538" s="241">
        <v>428</v>
      </c>
      <c r="I2538" s="22"/>
      <c r="J2538" s="121"/>
      <c r="K2538" s="371"/>
      <c r="L2538" s="371"/>
      <c r="M2538" s="371"/>
      <c r="N2538" s="21"/>
      <c r="O2538" s="25"/>
      <c r="P2538" s="26"/>
      <c r="Q2538" s="27"/>
      <c r="R2538" s="28" t="s">
        <v>1157</v>
      </c>
      <c r="S2538" s="121">
        <v>100</v>
      </c>
      <c r="T2538" s="371">
        <v>0</v>
      </c>
      <c r="U2538" s="371">
        <v>0</v>
      </c>
      <c r="V2538" s="371">
        <v>0</v>
      </c>
      <c r="W2538" s="21"/>
      <c r="X2538" s="25"/>
      <c r="Y2538" s="26"/>
      <c r="Z2538" s="654"/>
      <c r="AA2538" s="672"/>
      <c r="AB2538" s="672"/>
    </row>
    <row r="2539" spans="1:28" s="7" customFormat="1" ht="13.9" customHeight="1" x14ac:dyDescent="0.2">
      <c r="A2539" s="265"/>
      <c r="B2539" s="405"/>
      <c r="C2539" s="448"/>
      <c r="D2539" s="277"/>
      <c r="E2539" s="278"/>
      <c r="F2539" s="187"/>
      <c r="G2539" s="48"/>
      <c r="H2539" s="241">
        <v>428</v>
      </c>
      <c r="I2539" s="22"/>
      <c r="J2539" s="121"/>
      <c r="K2539" s="371"/>
      <c r="L2539" s="371"/>
      <c r="M2539" s="371"/>
      <c r="N2539" s="21"/>
      <c r="O2539" s="25"/>
      <c r="P2539" s="26"/>
      <c r="Q2539" s="27"/>
      <c r="R2539" s="28" t="s">
        <v>39</v>
      </c>
      <c r="S2539" s="121">
        <v>100</v>
      </c>
      <c r="T2539" s="371">
        <v>0</v>
      </c>
      <c r="U2539" s="371">
        <v>0</v>
      </c>
      <c r="V2539" s="371">
        <v>0</v>
      </c>
      <c r="W2539" s="21"/>
      <c r="X2539" s="25"/>
      <c r="Y2539" s="26"/>
      <c r="Z2539" s="654"/>
      <c r="AA2539" s="672"/>
      <c r="AB2539" s="672"/>
    </row>
    <row r="2540" spans="1:28" s="7" customFormat="1" ht="13.9" customHeight="1" thickBot="1" x14ac:dyDescent="0.25">
      <c r="A2540" s="267"/>
      <c r="B2540" s="406"/>
      <c r="C2540" s="449"/>
      <c r="D2540" s="268"/>
      <c r="E2540" s="269"/>
      <c r="F2540" s="189"/>
      <c r="G2540" s="102"/>
      <c r="H2540" s="242">
        <v>428</v>
      </c>
      <c r="I2540" s="76"/>
      <c r="J2540" s="70"/>
      <c r="K2540" s="559"/>
      <c r="L2540" s="559"/>
      <c r="M2540" s="559"/>
      <c r="N2540" s="72"/>
      <c r="O2540" s="73"/>
      <c r="P2540" s="74"/>
      <c r="Q2540" s="80"/>
      <c r="R2540" s="75" t="s">
        <v>40</v>
      </c>
      <c r="S2540" s="70">
        <v>100</v>
      </c>
      <c r="T2540" s="559">
        <v>0</v>
      </c>
      <c r="U2540" s="559">
        <v>0</v>
      </c>
      <c r="V2540" s="559">
        <v>0</v>
      </c>
      <c r="W2540" s="72"/>
      <c r="X2540" s="73"/>
      <c r="Y2540" s="74"/>
      <c r="Z2540" s="655"/>
      <c r="AA2540" s="672"/>
      <c r="AB2540" s="672"/>
    </row>
    <row r="2541" spans="1:28" s="7" customFormat="1" ht="14.45" customHeight="1" thickBot="1" x14ac:dyDescent="0.25">
      <c r="A2541" s="270">
        <v>43036</v>
      </c>
      <c r="B2541" s="407">
        <v>0.43055555555555558</v>
      </c>
      <c r="C2541" s="450">
        <v>1</v>
      </c>
      <c r="D2541" s="282">
        <f>(MAX(K2541:M2541))/J2541/1.44</f>
        <v>0</v>
      </c>
      <c r="E2541" s="283">
        <f>(MAX(T2541:V2541))/S2541/1.44</f>
        <v>0.17989417989417988</v>
      </c>
      <c r="F2541" s="191" t="s">
        <v>1909</v>
      </c>
      <c r="G2541" s="104" t="s">
        <v>3126</v>
      </c>
      <c r="H2541" s="245">
        <v>429</v>
      </c>
      <c r="I2541" s="84" t="s">
        <v>3814</v>
      </c>
      <c r="J2541" s="83">
        <v>180</v>
      </c>
      <c r="K2541" s="554">
        <v>0</v>
      </c>
      <c r="L2541" s="554">
        <v>0</v>
      </c>
      <c r="M2541" s="554">
        <v>0</v>
      </c>
      <c r="N2541" s="85"/>
      <c r="O2541" s="86">
        <f t="shared" si="398"/>
        <v>0</v>
      </c>
      <c r="P2541" s="87">
        <f t="shared" si="399"/>
        <v>0</v>
      </c>
      <c r="Q2541" s="88" t="s">
        <v>983</v>
      </c>
      <c r="R2541" s="89" t="s">
        <v>686</v>
      </c>
      <c r="S2541" s="83">
        <v>250</v>
      </c>
      <c r="T2541" s="554">
        <v>64.761904761904759</v>
      </c>
      <c r="U2541" s="554">
        <v>59.85</v>
      </c>
      <c r="V2541" s="554">
        <v>64.05</v>
      </c>
      <c r="W2541" s="85" t="s">
        <v>4065</v>
      </c>
      <c r="X2541" s="86">
        <f t="shared" si="427"/>
        <v>62.887301587301579</v>
      </c>
      <c r="Y2541" s="87">
        <f t="shared" si="428"/>
        <v>0.17468694885361549</v>
      </c>
      <c r="Z2541" s="669" t="s">
        <v>984</v>
      </c>
      <c r="AA2541" s="675">
        <f>P2541+Y2541</f>
        <v>0.17468694885361549</v>
      </c>
      <c r="AB2541" s="675">
        <f t="shared" si="474"/>
        <v>235.99826697530864</v>
      </c>
    </row>
    <row r="2542" spans="1:28" s="7" customFormat="1" ht="14.45" customHeight="1" thickBot="1" x14ac:dyDescent="0.25">
      <c r="A2542" s="304">
        <v>43048</v>
      </c>
      <c r="B2542" s="404">
        <v>0.5625</v>
      </c>
      <c r="C2542" s="460">
        <v>-1</v>
      </c>
      <c r="D2542" s="282">
        <f>(MAX(K2542:M2542))/J2542/1.44</f>
        <v>0.51041666666666674</v>
      </c>
      <c r="E2542" s="283"/>
      <c r="F2542" s="191" t="s">
        <v>1909</v>
      </c>
      <c r="G2542" s="104" t="s">
        <v>3126</v>
      </c>
      <c r="H2542" s="245">
        <v>431</v>
      </c>
      <c r="I2542" s="84" t="s">
        <v>685</v>
      </c>
      <c r="J2542" s="83">
        <v>180</v>
      </c>
      <c r="K2542" s="554">
        <v>132.30000000000001</v>
      </c>
      <c r="L2542" s="554">
        <v>128.57142857142856</v>
      </c>
      <c r="M2542" s="554">
        <v>75.600000000000009</v>
      </c>
      <c r="N2542" s="85" t="s">
        <v>4374</v>
      </c>
      <c r="O2542" s="86">
        <f t="shared" si="398"/>
        <v>112.15714285714286</v>
      </c>
      <c r="P2542" s="87">
        <f t="shared" si="399"/>
        <v>0.43270502645502651</v>
      </c>
      <c r="Q2542" s="105" t="s">
        <v>792</v>
      </c>
      <c r="R2542" s="89"/>
      <c r="S2542" s="112"/>
      <c r="T2542" s="554">
        <v>0</v>
      </c>
      <c r="U2542" s="554">
        <v>0</v>
      </c>
      <c r="V2542" s="554">
        <v>0</v>
      </c>
      <c r="W2542" s="85"/>
      <c r="X2542" s="86"/>
      <c r="Y2542" s="87"/>
      <c r="Z2542" s="637"/>
      <c r="AA2542" s="672">
        <f>P2542+Y2542</f>
        <v>0.43270502645502651</v>
      </c>
      <c r="AB2542" s="672">
        <f t="shared" si="474"/>
        <v>67.90520833333332</v>
      </c>
    </row>
    <row r="2543" spans="1:28" s="7" customFormat="1" ht="13.9" customHeight="1" x14ac:dyDescent="0.2">
      <c r="A2543" s="270">
        <v>43036</v>
      </c>
      <c r="B2543" s="407">
        <v>0.79861111111111116</v>
      </c>
      <c r="C2543" s="450">
        <v>1</v>
      </c>
      <c r="D2543" s="263">
        <f>(MAX(K2543:M2543))/J2543/1.44</f>
        <v>0.43567708333333338</v>
      </c>
      <c r="E2543" s="264">
        <f>(MAX(T2543:V2543))/S2543/1.44</f>
        <v>9.5899470899470887E-2</v>
      </c>
      <c r="F2543" s="181" t="s">
        <v>1909</v>
      </c>
      <c r="G2543" s="69" t="s">
        <v>3126</v>
      </c>
      <c r="H2543" s="240">
        <v>432</v>
      </c>
      <c r="I2543" s="35" t="s">
        <v>685</v>
      </c>
      <c r="J2543" s="34">
        <v>400</v>
      </c>
      <c r="K2543" s="367">
        <v>234.15</v>
      </c>
      <c r="L2543" s="367">
        <v>205.71428571428569</v>
      </c>
      <c r="M2543" s="367">
        <v>250.95000000000002</v>
      </c>
      <c r="N2543" s="36" t="s">
        <v>4175</v>
      </c>
      <c r="O2543" s="37">
        <f t="shared" si="398"/>
        <v>230.27142857142857</v>
      </c>
      <c r="P2543" s="38">
        <f t="shared" si="399"/>
        <v>0.39977678571428577</v>
      </c>
      <c r="Q2543" s="77" t="s">
        <v>495</v>
      </c>
      <c r="R2543" s="40" t="s">
        <v>686</v>
      </c>
      <c r="S2543" s="34">
        <v>400</v>
      </c>
      <c r="T2543" s="367">
        <v>55.238095238095234</v>
      </c>
      <c r="U2543" s="367">
        <v>44.1</v>
      </c>
      <c r="V2543" s="367">
        <v>54.6</v>
      </c>
      <c r="W2543" s="36" t="s">
        <v>4176</v>
      </c>
      <c r="X2543" s="37">
        <f t="shared" si="427"/>
        <v>51.31269841269841</v>
      </c>
      <c r="Y2543" s="38">
        <f t="shared" si="428"/>
        <v>8.9084545855379185E-2</v>
      </c>
      <c r="Z2543" s="645" t="s">
        <v>495</v>
      </c>
      <c r="AA2543" s="671">
        <f>P2543+Y2543</f>
        <v>0.48886133156966494</v>
      </c>
      <c r="AB2543" s="671">
        <f t="shared" si="474"/>
        <v>271.92577160493823</v>
      </c>
    </row>
    <row r="2544" spans="1:28" ht="13.15" customHeight="1" x14ac:dyDescent="0.2">
      <c r="A2544" s="265"/>
      <c r="B2544" s="405"/>
      <c r="C2544" s="448"/>
      <c r="D2544" s="266"/>
      <c r="E2544" s="266"/>
      <c r="F2544" s="182"/>
      <c r="G2544" s="24"/>
      <c r="H2544" s="241">
        <v>432</v>
      </c>
      <c r="I2544" s="22" t="s">
        <v>1778</v>
      </c>
      <c r="J2544" s="24">
        <v>400</v>
      </c>
      <c r="K2544" s="371">
        <v>61.95</v>
      </c>
      <c r="L2544" s="371">
        <v>30.476190476190474</v>
      </c>
      <c r="M2544" s="371">
        <v>37.800000000000004</v>
      </c>
      <c r="N2544" s="21"/>
      <c r="O2544" s="25">
        <f t="shared" si="398"/>
        <v>43.408730158730158</v>
      </c>
      <c r="P2544" s="26">
        <f t="shared" si="399"/>
        <v>7.5362378747795417E-2</v>
      </c>
      <c r="Q2544" s="26"/>
      <c r="R2544" s="28" t="s">
        <v>1779</v>
      </c>
      <c r="S2544" s="24">
        <v>400</v>
      </c>
      <c r="T2544" s="371">
        <v>14.285714285714285</v>
      </c>
      <c r="U2544" s="371">
        <v>11.55</v>
      </c>
      <c r="V2544" s="371">
        <v>26.25</v>
      </c>
      <c r="W2544" s="21"/>
      <c r="X2544" s="25">
        <f t="shared" si="427"/>
        <v>17.361904761904764</v>
      </c>
      <c r="Y2544" s="26">
        <f t="shared" si="428"/>
        <v>3.0142195767195772E-2</v>
      </c>
      <c r="Z2544" s="428"/>
      <c r="AA2544" s="673"/>
      <c r="AB2544" s="672"/>
    </row>
    <row r="2545" spans="1:28" ht="13.15" customHeight="1" x14ac:dyDescent="0.2">
      <c r="A2545" s="265"/>
      <c r="B2545" s="405"/>
      <c r="C2545" s="448"/>
      <c r="D2545" s="266"/>
      <c r="E2545" s="266"/>
      <c r="F2545" s="182"/>
      <c r="G2545" s="24"/>
      <c r="H2545" s="241">
        <v>432</v>
      </c>
      <c r="I2545" s="22" t="s">
        <v>1780</v>
      </c>
      <c r="J2545" s="24">
        <v>400</v>
      </c>
      <c r="K2545" s="371">
        <v>42</v>
      </c>
      <c r="L2545" s="371">
        <v>43.80952380952381</v>
      </c>
      <c r="M2545" s="371">
        <v>66.150000000000006</v>
      </c>
      <c r="N2545" s="21"/>
      <c r="O2545" s="25">
        <f t="shared" si="398"/>
        <v>50.653174603174612</v>
      </c>
      <c r="P2545" s="26">
        <f t="shared" si="399"/>
        <v>8.7939539241622594E-2</v>
      </c>
      <c r="Q2545" s="26"/>
      <c r="R2545" s="28" t="s">
        <v>780</v>
      </c>
      <c r="S2545" s="24">
        <v>400</v>
      </c>
      <c r="T2545" s="371">
        <v>0</v>
      </c>
      <c r="U2545" s="371">
        <v>0</v>
      </c>
      <c r="V2545" s="371">
        <v>0</v>
      </c>
      <c r="W2545" s="21"/>
      <c r="X2545" s="25">
        <f t="shared" si="427"/>
        <v>0</v>
      </c>
      <c r="Y2545" s="26">
        <f t="shared" si="428"/>
        <v>0</v>
      </c>
      <c r="Z2545" s="428"/>
      <c r="AA2545" s="673"/>
      <c r="AB2545" s="672"/>
    </row>
    <row r="2546" spans="1:28" ht="13.15" customHeight="1" x14ac:dyDescent="0.2">
      <c r="A2546" s="265"/>
      <c r="B2546" s="405"/>
      <c r="C2546" s="448"/>
      <c r="D2546" s="266"/>
      <c r="E2546" s="266"/>
      <c r="F2546" s="182"/>
      <c r="G2546" s="24"/>
      <c r="H2546" s="241">
        <v>432</v>
      </c>
      <c r="I2546" s="22" t="s">
        <v>781</v>
      </c>
      <c r="J2546" s="24">
        <v>400</v>
      </c>
      <c r="K2546" s="371">
        <v>43.050000000000004</v>
      </c>
      <c r="L2546" s="371">
        <v>51.428571428571423</v>
      </c>
      <c r="M2546" s="371">
        <v>48.300000000000004</v>
      </c>
      <c r="N2546" s="21"/>
      <c r="O2546" s="25">
        <f t="shared" si="398"/>
        <v>47.592857142857149</v>
      </c>
      <c r="P2546" s="26">
        <f t="shared" si="399"/>
        <v>8.2626488095238107E-2</v>
      </c>
      <c r="Q2546" s="26"/>
      <c r="R2546" s="28" t="s">
        <v>782</v>
      </c>
      <c r="S2546" s="24">
        <v>400</v>
      </c>
      <c r="T2546" s="371">
        <v>0</v>
      </c>
      <c r="U2546" s="371">
        <v>0</v>
      </c>
      <c r="V2546" s="371">
        <v>0</v>
      </c>
      <c r="W2546" s="21"/>
      <c r="X2546" s="25">
        <f t="shared" si="427"/>
        <v>0</v>
      </c>
      <c r="Y2546" s="26">
        <f t="shared" si="428"/>
        <v>0</v>
      </c>
      <c r="Z2546" s="428"/>
      <c r="AA2546" s="673"/>
      <c r="AB2546" s="672"/>
    </row>
    <row r="2547" spans="1:28" ht="13.15" customHeight="1" x14ac:dyDescent="0.2">
      <c r="A2547" s="265"/>
      <c r="B2547" s="405"/>
      <c r="C2547" s="448"/>
      <c r="D2547" s="266"/>
      <c r="E2547" s="266"/>
      <c r="F2547" s="182"/>
      <c r="G2547" s="24"/>
      <c r="H2547" s="241">
        <v>432</v>
      </c>
      <c r="I2547" s="22" t="s">
        <v>783</v>
      </c>
      <c r="J2547" s="24">
        <v>400</v>
      </c>
      <c r="K2547" s="371">
        <v>64.05</v>
      </c>
      <c r="L2547" s="371">
        <v>66.666666666666657</v>
      </c>
      <c r="M2547" s="371">
        <v>56.7</v>
      </c>
      <c r="N2547" s="21"/>
      <c r="O2547" s="25">
        <f t="shared" si="398"/>
        <v>62.472222222222207</v>
      </c>
      <c r="P2547" s="26">
        <f t="shared" si="399"/>
        <v>0.10845871913580245</v>
      </c>
      <c r="Q2547" s="26"/>
      <c r="R2547" s="28" t="s">
        <v>783</v>
      </c>
      <c r="S2547" s="24">
        <v>400</v>
      </c>
      <c r="T2547" s="371">
        <v>0</v>
      </c>
      <c r="U2547" s="371">
        <v>0</v>
      </c>
      <c r="V2547" s="371">
        <v>0</v>
      </c>
      <c r="W2547" s="21"/>
      <c r="X2547" s="25">
        <f t="shared" si="427"/>
        <v>0</v>
      </c>
      <c r="Y2547" s="26">
        <f t="shared" si="428"/>
        <v>0</v>
      </c>
      <c r="Z2547" s="428"/>
      <c r="AA2547" s="673"/>
      <c r="AB2547" s="672"/>
    </row>
    <row r="2548" spans="1:28" ht="13.15" customHeight="1" x14ac:dyDescent="0.2">
      <c r="A2548" s="265"/>
      <c r="B2548" s="405"/>
      <c r="C2548" s="448"/>
      <c r="D2548" s="266"/>
      <c r="E2548" s="266"/>
      <c r="F2548" s="182"/>
      <c r="G2548" s="24"/>
      <c r="H2548" s="241">
        <v>432</v>
      </c>
      <c r="I2548" s="22" t="s">
        <v>2141</v>
      </c>
      <c r="J2548" s="24">
        <v>400</v>
      </c>
      <c r="K2548" s="371">
        <v>23.1</v>
      </c>
      <c r="L2548" s="371">
        <v>13.333333333333332</v>
      </c>
      <c r="M2548" s="371">
        <v>42</v>
      </c>
      <c r="N2548" s="21"/>
      <c r="O2548" s="25">
        <f>(K2548+L2548+M2548)/3</f>
        <v>26.144444444444446</v>
      </c>
      <c r="P2548" s="26">
        <f t="shared" si="399"/>
        <v>4.5389660493827165E-2</v>
      </c>
      <c r="Q2548" s="26"/>
      <c r="R2548" s="28" t="s">
        <v>1974</v>
      </c>
      <c r="S2548" s="24">
        <v>400</v>
      </c>
      <c r="T2548" s="371">
        <v>0</v>
      </c>
      <c r="U2548" s="371">
        <v>7.3500000000000005</v>
      </c>
      <c r="V2548" s="371">
        <v>2.1</v>
      </c>
      <c r="W2548" s="21"/>
      <c r="X2548" s="25">
        <f t="shared" si="427"/>
        <v>3.1500000000000004</v>
      </c>
      <c r="Y2548" s="26">
        <f t="shared" si="428"/>
        <v>5.4687500000000005E-3</v>
      </c>
      <c r="Z2548" s="428"/>
      <c r="AA2548" s="673"/>
      <c r="AB2548" s="672"/>
    </row>
    <row r="2549" spans="1:28" ht="13.15" customHeight="1" x14ac:dyDescent="0.2">
      <c r="A2549" s="265"/>
      <c r="B2549" s="405"/>
      <c r="C2549" s="448"/>
      <c r="D2549" s="266"/>
      <c r="E2549" s="266"/>
      <c r="F2549" s="186"/>
      <c r="G2549" s="121"/>
      <c r="H2549" s="244">
        <v>432</v>
      </c>
      <c r="I2549" s="128"/>
      <c r="J2549" s="121"/>
      <c r="K2549" s="548"/>
      <c r="L2549" s="548"/>
      <c r="M2549" s="548"/>
      <c r="N2549" s="123"/>
      <c r="O2549" s="124"/>
      <c r="P2549" s="125"/>
      <c r="Q2549" s="125"/>
      <c r="R2549" s="126" t="s">
        <v>200</v>
      </c>
      <c r="S2549" s="121">
        <v>400</v>
      </c>
      <c r="T2549" s="548">
        <v>14.285714285714285</v>
      </c>
      <c r="U2549" s="548">
        <v>23.1</v>
      </c>
      <c r="V2549" s="548">
        <v>16.8</v>
      </c>
      <c r="W2549" s="123"/>
      <c r="X2549" s="124">
        <f>(T2549+U2549+V2549)/3</f>
        <v>18.06190476190476</v>
      </c>
      <c r="Y2549" s="125">
        <f>X2549/S2549/1.44</f>
        <v>3.1357473544973542E-2</v>
      </c>
      <c r="Z2549" s="634"/>
      <c r="AA2549" s="673"/>
      <c r="AB2549" s="672"/>
    </row>
    <row r="2550" spans="1:28" ht="13.15" customHeight="1" x14ac:dyDescent="0.2">
      <c r="A2550" s="265"/>
      <c r="B2550" s="405"/>
      <c r="C2550" s="448"/>
      <c r="D2550" s="266"/>
      <c r="E2550" s="266"/>
      <c r="F2550" s="186"/>
      <c r="G2550" s="121"/>
      <c r="H2550" s="244">
        <v>432</v>
      </c>
      <c r="I2550" s="128"/>
      <c r="J2550" s="121"/>
      <c r="K2550" s="548"/>
      <c r="L2550" s="548"/>
      <c r="M2550" s="548"/>
      <c r="N2550" s="123"/>
      <c r="O2550" s="124"/>
      <c r="P2550" s="125"/>
      <c r="Q2550" s="125"/>
      <c r="R2550" s="126" t="s">
        <v>3563</v>
      </c>
      <c r="S2550" s="121">
        <v>400</v>
      </c>
      <c r="T2550" s="548">
        <v>0</v>
      </c>
      <c r="U2550" s="548">
        <v>0</v>
      </c>
      <c r="V2550" s="548">
        <v>0</v>
      </c>
      <c r="W2550" s="123"/>
      <c r="X2550" s="124">
        <f t="shared" si="427"/>
        <v>0</v>
      </c>
      <c r="Y2550" s="125">
        <f t="shared" si="428"/>
        <v>0</v>
      </c>
      <c r="Z2550" s="634"/>
      <c r="AA2550" s="673"/>
      <c r="AB2550" s="672"/>
    </row>
    <row r="2551" spans="1:28" ht="13.9" customHeight="1" thickBot="1" x14ac:dyDescent="0.25">
      <c r="A2551" s="267"/>
      <c r="B2551" s="406"/>
      <c r="C2551" s="449"/>
      <c r="D2551" s="268"/>
      <c r="E2551" s="269"/>
      <c r="F2551" s="184"/>
      <c r="G2551" s="70"/>
      <c r="H2551" s="242">
        <v>432</v>
      </c>
      <c r="I2551" s="76"/>
      <c r="J2551" s="70"/>
      <c r="K2551" s="559"/>
      <c r="L2551" s="559"/>
      <c r="M2551" s="559"/>
      <c r="N2551" s="72"/>
      <c r="O2551" s="73"/>
      <c r="P2551" s="74"/>
      <c r="Q2551" s="74"/>
      <c r="R2551" s="75" t="s">
        <v>3562</v>
      </c>
      <c r="S2551" s="70">
        <v>400</v>
      </c>
      <c r="T2551" s="559">
        <v>26.666666666666664</v>
      </c>
      <c r="U2551" s="559">
        <v>2.1</v>
      </c>
      <c r="V2551" s="559">
        <v>9.4500000000000011</v>
      </c>
      <c r="W2551" s="72"/>
      <c r="X2551" s="73">
        <f t="shared" si="427"/>
        <v>12.738888888888889</v>
      </c>
      <c r="Y2551" s="74">
        <f t="shared" si="428"/>
        <v>2.2116126543209876E-2</v>
      </c>
      <c r="Z2551" s="646"/>
      <c r="AA2551" s="676"/>
      <c r="AB2551" s="674"/>
    </row>
    <row r="2552" spans="1:28" s="7" customFormat="1" ht="13.9" customHeight="1" x14ac:dyDescent="0.2">
      <c r="A2552" s="270">
        <v>43036</v>
      </c>
      <c r="B2552" s="407">
        <v>0.80555555555555547</v>
      </c>
      <c r="C2552" s="450">
        <v>1</v>
      </c>
      <c r="D2552" s="263">
        <f>(MAX(K2552:M2552))/J2552/1.44</f>
        <v>0.49884259259259262</v>
      </c>
      <c r="E2552" s="264">
        <f>(MAX(T2552:V2552))/S2552/1.44</f>
        <v>0.52314814814814825</v>
      </c>
      <c r="F2552" s="181" t="s">
        <v>1909</v>
      </c>
      <c r="G2552" s="69" t="s">
        <v>3126</v>
      </c>
      <c r="H2552" s="240">
        <v>433</v>
      </c>
      <c r="I2552" s="35" t="s">
        <v>685</v>
      </c>
      <c r="J2552" s="34">
        <v>630</v>
      </c>
      <c r="K2552" s="367">
        <v>452.55</v>
      </c>
      <c r="L2552" s="367">
        <v>336.1904761904762</v>
      </c>
      <c r="M2552" s="367">
        <v>349.65000000000003</v>
      </c>
      <c r="N2552" s="36" t="s">
        <v>3927</v>
      </c>
      <c r="O2552" s="37">
        <f t="shared" si="398"/>
        <v>379.46349206349208</v>
      </c>
      <c r="P2552" s="38">
        <f t="shared" si="399"/>
        <v>0.41827986338568351</v>
      </c>
      <c r="Q2552" s="39" t="s">
        <v>495</v>
      </c>
      <c r="R2552" s="40" t="s">
        <v>686</v>
      </c>
      <c r="S2552" s="34">
        <v>630</v>
      </c>
      <c r="T2552" s="367">
        <v>400.95238095238096</v>
      </c>
      <c r="U2552" s="367">
        <v>474.6</v>
      </c>
      <c r="V2552" s="367">
        <v>366.45</v>
      </c>
      <c r="W2552" s="36" t="s">
        <v>3938</v>
      </c>
      <c r="X2552" s="37">
        <f t="shared" si="427"/>
        <v>414.00079365079364</v>
      </c>
      <c r="Y2552" s="38">
        <f t="shared" si="428"/>
        <v>0.4563500811847373</v>
      </c>
      <c r="Z2552" s="653" t="s">
        <v>495</v>
      </c>
      <c r="AA2552" s="672">
        <f>P2552+Y2552</f>
        <v>0.87462994457042087</v>
      </c>
      <c r="AB2552" s="672">
        <f t="shared" si="474"/>
        <v>105.04756944444438</v>
      </c>
    </row>
    <row r="2553" spans="1:28" ht="13.15" customHeight="1" x14ac:dyDescent="0.2">
      <c r="A2553" s="265"/>
      <c r="B2553" s="405"/>
      <c r="C2553" s="448"/>
      <c r="D2553" s="266"/>
      <c r="E2553" s="266"/>
      <c r="F2553" s="182"/>
      <c r="G2553" s="24"/>
      <c r="H2553" s="241">
        <v>433</v>
      </c>
      <c r="I2553" s="22" t="s">
        <v>3514</v>
      </c>
      <c r="J2553" s="24">
        <v>630</v>
      </c>
      <c r="K2553" s="371">
        <v>14.700000000000001</v>
      </c>
      <c r="L2553" s="371">
        <v>22.857142857142858</v>
      </c>
      <c r="M2553" s="371">
        <v>46.2</v>
      </c>
      <c r="N2553" s="21"/>
      <c r="O2553" s="25">
        <f t="shared" ref="O2553:O2564" si="476">(K2553+L2553+M2553)/3</f>
        <v>27.919047619047621</v>
      </c>
      <c r="P2553" s="26">
        <f t="shared" ref="P2553:P2564" si="477">O2553/J2553/1.44</f>
        <v>3.0774964306710343E-2</v>
      </c>
      <c r="Q2553" s="26"/>
      <c r="R2553" s="28" t="s">
        <v>2142</v>
      </c>
      <c r="S2553" s="24">
        <v>630</v>
      </c>
      <c r="T2553" s="371">
        <v>16.19047619047619</v>
      </c>
      <c r="U2553" s="371">
        <v>18.900000000000002</v>
      </c>
      <c r="V2553" s="371">
        <v>14.700000000000001</v>
      </c>
      <c r="W2553" s="21"/>
      <c r="X2553" s="25">
        <f t="shared" si="427"/>
        <v>16.596825396825398</v>
      </c>
      <c r="Y2553" s="26">
        <f t="shared" si="428"/>
        <v>1.8294560622602953E-2</v>
      </c>
      <c r="Z2553" s="428"/>
      <c r="AA2553" s="673"/>
      <c r="AB2553" s="672"/>
    </row>
    <row r="2554" spans="1:28" ht="13.15" customHeight="1" x14ac:dyDescent="0.2">
      <c r="A2554" s="265"/>
      <c r="B2554" s="405"/>
      <c r="C2554" s="448"/>
      <c r="D2554" s="266"/>
      <c r="E2554" s="266"/>
      <c r="F2554" s="182"/>
      <c r="G2554" s="24"/>
      <c r="H2554" s="241">
        <v>433</v>
      </c>
      <c r="I2554" s="23" t="s">
        <v>1533</v>
      </c>
      <c r="J2554" s="24">
        <v>630</v>
      </c>
      <c r="K2554" s="371">
        <v>22.05</v>
      </c>
      <c r="L2554" s="371">
        <v>16.19047619047619</v>
      </c>
      <c r="M2554" s="371">
        <v>23.1</v>
      </c>
      <c r="N2554" s="21"/>
      <c r="O2554" s="25">
        <f t="shared" si="476"/>
        <v>20.446825396825396</v>
      </c>
      <c r="P2554" s="26">
        <f t="shared" si="477"/>
        <v>2.2538387783096778E-2</v>
      </c>
      <c r="Q2554" s="26"/>
      <c r="R2554" s="28" t="s">
        <v>1016</v>
      </c>
      <c r="S2554" s="24">
        <v>630</v>
      </c>
      <c r="T2554" s="371">
        <v>43.80952380952381</v>
      </c>
      <c r="U2554" s="371">
        <v>39.9</v>
      </c>
      <c r="V2554" s="371">
        <v>29.400000000000002</v>
      </c>
      <c r="W2554" s="21"/>
      <c r="X2554" s="25">
        <f t="shared" si="427"/>
        <v>37.703174603174602</v>
      </c>
      <c r="Y2554" s="26">
        <f t="shared" si="428"/>
        <v>4.1559936731894405E-2</v>
      </c>
      <c r="Z2554" s="428"/>
      <c r="AA2554" s="673"/>
      <c r="AB2554" s="672"/>
    </row>
    <row r="2555" spans="1:28" ht="13.15" customHeight="1" x14ac:dyDescent="0.2">
      <c r="A2555" s="265"/>
      <c r="B2555" s="405"/>
      <c r="C2555" s="448"/>
      <c r="D2555" s="266"/>
      <c r="E2555" s="266"/>
      <c r="F2555" s="182"/>
      <c r="G2555" s="24"/>
      <c r="H2555" s="241">
        <v>433</v>
      </c>
      <c r="I2555" s="23" t="s">
        <v>1433</v>
      </c>
      <c r="J2555" s="24">
        <v>630</v>
      </c>
      <c r="K2555" s="371">
        <v>48.300000000000004</v>
      </c>
      <c r="L2555" s="371">
        <v>49.523809523809518</v>
      </c>
      <c r="M2555" s="371">
        <v>52.5</v>
      </c>
      <c r="N2555" s="21"/>
      <c r="O2555" s="25">
        <f t="shared" si="476"/>
        <v>50.107936507936508</v>
      </c>
      <c r="P2555" s="26">
        <f t="shared" si="477"/>
        <v>5.5233616080176934E-2</v>
      </c>
      <c r="Q2555" s="26"/>
      <c r="R2555" s="28" t="s">
        <v>2143</v>
      </c>
      <c r="S2555" s="24">
        <v>630</v>
      </c>
      <c r="T2555" s="371">
        <v>62.857142857142854</v>
      </c>
      <c r="U2555" s="371">
        <v>64.05</v>
      </c>
      <c r="V2555" s="371">
        <v>43.050000000000004</v>
      </c>
      <c r="W2555" s="21"/>
      <c r="X2555" s="25">
        <f t="shared" si="427"/>
        <v>56.652380952380952</v>
      </c>
      <c r="Y2555" s="26">
        <f t="shared" si="428"/>
        <v>6.244750986814479E-2</v>
      </c>
      <c r="Z2555" s="428"/>
      <c r="AA2555" s="673"/>
      <c r="AB2555" s="672"/>
    </row>
    <row r="2556" spans="1:28" ht="13.15" customHeight="1" x14ac:dyDescent="0.2">
      <c r="A2556" s="265"/>
      <c r="B2556" s="405"/>
      <c r="C2556" s="448"/>
      <c r="D2556" s="266"/>
      <c r="E2556" s="266"/>
      <c r="F2556" s="182"/>
      <c r="G2556" s="24"/>
      <c r="H2556" s="241">
        <v>433</v>
      </c>
      <c r="I2556" s="28" t="s">
        <v>345</v>
      </c>
      <c r="J2556" s="24">
        <v>630</v>
      </c>
      <c r="K2556" s="371">
        <v>0</v>
      </c>
      <c r="L2556" s="371">
        <v>0</v>
      </c>
      <c r="M2556" s="371">
        <v>0</v>
      </c>
      <c r="N2556" s="21"/>
      <c r="O2556" s="25">
        <f t="shared" si="476"/>
        <v>0</v>
      </c>
      <c r="P2556" s="26">
        <f t="shared" si="477"/>
        <v>0</v>
      </c>
      <c r="Q2556" s="26"/>
      <c r="R2556" s="28" t="s">
        <v>841</v>
      </c>
      <c r="S2556" s="24">
        <v>630</v>
      </c>
      <c r="T2556" s="371">
        <v>0</v>
      </c>
      <c r="U2556" s="371">
        <v>0</v>
      </c>
      <c r="V2556" s="371">
        <v>0</v>
      </c>
      <c r="W2556" s="21"/>
      <c r="X2556" s="25">
        <f t="shared" si="427"/>
        <v>0</v>
      </c>
      <c r="Y2556" s="26">
        <f t="shared" si="428"/>
        <v>0</v>
      </c>
      <c r="Z2556" s="428"/>
      <c r="AA2556" s="673"/>
      <c r="AB2556" s="672"/>
    </row>
    <row r="2557" spans="1:28" ht="13.15" customHeight="1" x14ac:dyDescent="0.2">
      <c r="A2557" s="265"/>
      <c r="B2557" s="405"/>
      <c r="C2557" s="448"/>
      <c r="D2557" s="266"/>
      <c r="E2557" s="266"/>
      <c r="F2557" s="182"/>
      <c r="G2557" s="24"/>
      <c r="H2557" s="241">
        <v>433</v>
      </c>
      <c r="I2557" s="22" t="s">
        <v>1431</v>
      </c>
      <c r="J2557" s="24">
        <v>630</v>
      </c>
      <c r="K2557" s="371">
        <v>21</v>
      </c>
      <c r="L2557" s="371">
        <v>43.80952380952381</v>
      </c>
      <c r="M2557" s="371">
        <v>31.5</v>
      </c>
      <c r="N2557" s="21"/>
      <c r="O2557" s="25">
        <f t="shared" si="476"/>
        <v>32.103174603174601</v>
      </c>
      <c r="P2557" s="26">
        <f t="shared" si="477"/>
        <v>3.5387097225721566E-2</v>
      </c>
      <c r="Q2557" s="26"/>
      <c r="R2557" s="28" t="s">
        <v>785</v>
      </c>
      <c r="S2557" s="24">
        <v>630</v>
      </c>
      <c r="T2557" s="371">
        <v>133.33333333333331</v>
      </c>
      <c r="U2557" s="371">
        <v>170.1</v>
      </c>
      <c r="V2557" s="371">
        <v>136.5</v>
      </c>
      <c r="W2557" s="21"/>
      <c r="X2557" s="25">
        <f t="shared" si="427"/>
        <v>146.64444444444442</v>
      </c>
      <c r="Y2557" s="26">
        <f t="shared" si="428"/>
        <v>0.16164511071918478</v>
      </c>
      <c r="Z2557" s="428"/>
      <c r="AA2557" s="673"/>
      <c r="AB2557" s="672"/>
    </row>
    <row r="2558" spans="1:28" ht="13.15" customHeight="1" x14ac:dyDescent="0.2">
      <c r="A2558" s="265"/>
      <c r="B2558" s="405"/>
      <c r="C2558" s="448"/>
      <c r="D2558" s="266"/>
      <c r="E2558" s="266"/>
      <c r="F2558" s="182"/>
      <c r="G2558" s="24"/>
      <c r="H2558" s="241">
        <v>433</v>
      </c>
      <c r="I2558" s="22" t="s">
        <v>3515</v>
      </c>
      <c r="J2558" s="24">
        <v>630</v>
      </c>
      <c r="K2558" s="371">
        <v>33.6</v>
      </c>
      <c r="L2558" s="371">
        <v>25.714285714285712</v>
      </c>
      <c r="M2558" s="371">
        <v>54.6</v>
      </c>
      <c r="N2558" s="21"/>
      <c r="O2558" s="25">
        <f t="shared" si="476"/>
        <v>37.971428571428568</v>
      </c>
      <c r="P2558" s="26">
        <f t="shared" si="477"/>
        <v>4.1855631141345426E-2</v>
      </c>
      <c r="Q2558" s="26"/>
      <c r="R2558" s="33" t="s">
        <v>355</v>
      </c>
      <c r="S2558" s="24">
        <v>630</v>
      </c>
      <c r="T2558" s="371">
        <v>56.19047619047619</v>
      </c>
      <c r="U2558" s="371">
        <v>86.100000000000009</v>
      </c>
      <c r="V2558" s="371">
        <v>61.95</v>
      </c>
      <c r="W2558" s="21"/>
      <c r="X2558" s="25">
        <f t="shared" si="427"/>
        <v>68.080158730158743</v>
      </c>
      <c r="Y2558" s="26">
        <f t="shared" si="428"/>
        <v>7.5044266677864582E-2</v>
      </c>
      <c r="Z2558" s="428"/>
      <c r="AA2558" s="673"/>
      <c r="AB2558" s="672"/>
    </row>
    <row r="2559" spans="1:28" ht="13.15" customHeight="1" x14ac:dyDescent="0.2">
      <c r="A2559" s="265"/>
      <c r="B2559" s="405"/>
      <c r="C2559" s="448"/>
      <c r="D2559" s="266"/>
      <c r="E2559" s="266"/>
      <c r="F2559" s="182"/>
      <c r="G2559" s="24"/>
      <c r="H2559" s="241">
        <v>433</v>
      </c>
      <c r="I2559" s="22" t="s">
        <v>1432</v>
      </c>
      <c r="J2559" s="24">
        <v>630</v>
      </c>
      <c r="K2559" s="371">
        <v>50.400000000000006</v>
      </c>
      <c r="L2559" s="371">
        <v>57.142857142857139</v>
      </c>
      <c r="M2559" s="371">
        <v>39.9</v>
      </c>
      <c r="N2559" s="21"/>
      <c r="O2559" s="25">
        <f t="shared" si="476"/>
        <v>49.147619047619052</v>
      </c>
      <c r="P2559" s="26">
        <f t="shared" si="477"/>
        <v>5.4175065087763506E-2</v>
      </c>
      <c r="Q2559" s="26"/>
      <c r="R2559" s="28" t="s">
        <v>1900</v>
      </c>
      <c r="S2559" s="24">
        <v>630</v>
      </c>
      <c r="T2559" s="371">
        <v>1.9047619047619047</v>
      </c>
      <c r="U2559" s="371">
        <v>0</v>
      </c>
      <c r="V2559" s="371">
        <v>5.25</v>
      </c>
      <c r="W2559" s="21"/>
      <c r="X2559" s="25">
        <f t="shared" si="427"/>
        <v>2.3849206349206349</v>
      </c>
      <c r="Y2559" s="26">
        <f t="shared" si="428"/>
        <v>2.6288807704151619E-3</v>
      </c>
      <c r="Z2559" s="428"/>
      <c r="AA2559" s="673"/>
      <c r="AB2559" s="672"/>
    </row>
    <row r="2560" spans="1:28" ht="13.15" customHeight="1" x14ac:dyDescent="0.2">
      <c r="A2560" s="265"/>
      <c r="B2560" s="405"/>
      <c r="C2560" s="448"/>
      <c r="D2560" s="266"/>
      <c r="E2560" s="266"/>
      <c r="F2560" s="182"/>
      <c r="G2560" s="24"/>
      <c r="H2560" s="241">
        <v>433</v>
      </c>
      <c r="I2560" s="22" t="s">
        <v>1434</v>
      </c>
      <c r="J2560" s="24">
        <v>630</v>
      </c>
      <c r="K2560" s="371">
        <v>0</v>
      </c>
      <c r="L2560" s="371">
        <v>0</v>
      </c>
      <c r="M2560" s="371">
        <v>0</v>
      </c>
      <c r="N2560" s="21"/>
      <c r="O2560" s="25">
        <f t="shared" si="476"/>
        <v>0</v>
      </c>
      <c r="P2560" s="26">
        <f t="shared" si="477"/>
        <v>0</v>
      </c>
      <c r="Q2560" s="26"/>
      <c r="R2560" s="28" t="s">
        <v>1796</v>
      </c>
      <c r="S2560" s="24">
        <v>630</v>
      </c>
      <c r="T2560" s="371">
        <v>0</v>
      </c>
      <c r="U2560" s="371">
        <v>0</v>
      </c>
      <c r="V2560" s="371">
        <v>2.1</v>
      </c>
      <c r="W2560" s="21"/>
      <c r="X2560" s="25">
        <f t="shared" si="427"/>
        <v>0.70000000000000007</v>
      </c>
      <c r="Y2560" s="26">
        <f t="shared" si="428"/>
        <v>7.71604938271605E-4</v>
      </c>
      <c r="Z2560" s="428"/>
      <c r="AA2560" s="673"/>
      <c r="AB2560" s="672"/>
    </row>
    <row r="2561" spans="1:28" ht="13.15" customHeight="1" x14ac:dyDescent="0.2">
      <c r="A2561" s="265"/>
      <c r="B2561" s="405"/>
      <c r="C2561" s="448"/>
      <c r="D2561" s="266"/>
      <c r="E2561" s="266"/>
      <c r="F2561" s="182"/>
      <c r="G2561" s="24"/>
      <c r="H2561" s="241">
        <v>433</v>
      </c>
      <c r="I2561" s="23" t="s">
        <v>3516</v>
      </c>
      <c r="J2561" s="24">
        <v>630</v>
      </c>
      <c r="K2561" s="371">
        <v>0</v>
      </c>
      <c r="L2561" s="371">
        <v>0</v>
      </c>
      <c r="M2561" s="371">
        <v>0</v>
      </c>
      <c r="N2561" s="21"/>
      <c r="O2561" s="25">
        <f t="shared" si="476"/>
        <v>0</v>
      </c>
      <c r="P2561" s="26">
        <f t="shared" si="477"/>
        <v>0</v>
      </c>
      <c r="Q2561" s="26"/>
      <c r="R2561" s="28" t="s">
        <v>3516</v>
      </c>
      <c r="S2561" s="24">
        <v>630</v>
      </c>
      <c r="T2561" s="371">
        <v>0</v>
      </c>
      <c r="U2561" s="371">
        <v>0</v>
      </c>
      <c r="V2561" s="371">
        <v>0</v>
      </c>
      <c r="W2561" s="21"/>
      <c r="X2561" s="25">
        <f t="shared" si="427"/>
        <v>0</v>
      </c>
      <c r="Y2561" s="26">
        <f t="shared" si="428"/>
        <v>0</v>
      </c>
      <c r="Z2561" s="428"/>
      <c r="AA2561" s="673"/>
      <c r="AB2561" s="672"/>
    </row>
    <row r="2562" spans="1:28" ht="13.15" customHeight="1" x14ac:dyDescent="0.2">
      <c r="A2562" s="265"/>
      <c r="B2562" s="405"/>
      <c r="C2562" s="448"/>
      <c r="D2562" s="266"/>
      <c r="E2562" s="266"/>
      <c r="F2562" s="182"/>
      <c r="G2562" s="24"/>
      <c r="H2562" s="241">
        <v>433</v>
      </c>
      <c r="I2562" s="22" t="s">
        <v>1435</v>
      </c>
      <c r="J2562" s="24">
        <v>630</v>
      </c>
      <c r="K2562" s="371">
        <v>0</v>
      </c>
      <c r="L2562" s="371">
        <v>0</v>
      </c>
      <c r="M2562" s="371">
        <v>0</v>
      </c>
      <c r="N2562" s="21"/>
      <c r="O2562" s="25">
        <f t="shared" si="476"/>
        <v>0</v>
      </c>
      <c r="P2562" s="26">
        <f t="shared" si="477"/>
        <v>0</v>
      </c>
      <c r="Q2562" s="26"/>
      <c r="R2562" s="28" t="s">
        <v>357</v>
      </c>
      <c r="S2562" s="24">
        <v>630</v>
      </c>
      <c r="T2562" s="371">
        <v>43.80952380952381</v>
      </c>
      <c r="U2562" s="371">
        <v>77.7</v>
      </c>
      <c r="V2562" s="371">
        <v>65.100000000000009</v>
      </c>
      <c r="W2562" s="21"/>
      <c r="X2562" s="25">
        <f t="shared" si="427"/>
        <v>62.203174603174602</v>
      </c>
      <c r="Y2562" s="26">
        <f t="shared" si="428"/>
        <v>6.856610957140058E-2</v>
      </c>
      <c r="Z2562" s="428"/>
      <c r="AA2562" s="673"/>
      <c r="AB2562" s="672"/>
    </row>
    <row r="2563" spans="1:28" ht="13.15" customHeight="1" x14ac:dyDescent="0.2">
      <c r="A2563" s="265"/>
      <c r="B2563" s="405"/>
      <c r="C2563" s="448"/>
      <c r="D2563" s="266"/>
      <c r="E2563" s="266"/>
      <c r="F2563" s="182"/>
      <c r="G2563" s="24"/>
      <c r="H2563" s="241">
        <v>433</v>
      </c>
      <c r="I2563" s="33" t="s">
        <v>1598</v>
      </c>
      <c r="J2563" s="24">
        <v>630</v>
      </c>
      <c r="K2563" s="371">
        <v>0</v>
      </c>
      <c r="L2563" s="371">
        <v>0</v>
      </c>
      <c r="M2563" s="371">
        <v>0</v>
      </c>
      <c r="N2563" s="21"/>
      <c r="O2563" s="25">
        <f t="shared" si="476"/>
        <v>0</v>
      </c>
      <c r="P2563" s="26">
        <f t="shared" si="477"/>
        <v>0</v>
      </c>
      <c r="Q2563" s="26"/>
      <c r="R2563" s="28" t="s">
        <v>360</v>
      </c>
      <c r="S2563" s="24">
        <v>630</v>
      </c>
      <c r="T2563" s="371">
        <v>4.7619047619047619</v>
      </c>
      <c r="U2563" s="371">
        <v>5.25</v>
      </c>
      <c r="V2563" s="371">
        <v>7.3500000000000005</v>
      </c>
      <c r="W2563" s="21"/>
      <c r="X2563" s="25">
        <f t="shared" si="427"/>
        <v>5.7873015873015881</v>
      </c>
      <c r="Y2563" s="26">
        <f t="shared" si="428"/>
        <v>6.3793006914700046E-3</v>
      </c>
      <c r="Z2563" s="428"/>
      <c r="AA2563" s="673"/>
      <c r="AB2563" s="672"/>
    </row>
    <row r="2564" spans="1:28" ht="13.15" customHeight="1" x14ac:dyDescent="0.2">
      <c r="A2564" s="265"/>
      <c r="B2564" s="405"/>
      <c r="C2564" s="448"/>
      <c r="D2564" s="266"/>
      <c r="E2564" s="266"/>
      <c r="F2564" s="182"/>
      <c r="G2564" s="24"/>
      <c r="H2564" s="241">
        <v>433</v>
      </c>
      <c r="I2564" s="22" t="s">
        <v>346</v>
      </c>
      <c r="J2564" s="24">
        <v>630</v>
      </c>
      <c r="K2564" s="371">
        <v>123.9</v>
      </c>
      <c r="L2564" s="371">
        <v>113.33333333333333</v>
      </c>
      <c r="M2564" s="371">
        <v>122.85000000000001</v>
      </c>
      <c r="N2564" s="21"/>
      <c r="O2564" s="25">
        <f t="shared" si="476"/>
        <v>120.02777777777779</v>
      </c>
      <c r="P2564" s="26">
        <f t="shared" si="477"/>
        <v>0.13230575151871449</v>
      </c>
      <c r="Q2564" s="26"/>
      <c r="R2564" s="28" t="s">
        <v>361</v>
      </c>
      <c r="S2564" s="24">
        <v>630</v>
      </c>
      <c r="T2564" s="371">
        <v>0</v>
      </c>
      <c r="U2564" s="371">
        <v>0</v>
      </c>
      <c r="V2564" s="371">
        <v>0</v>
      </c>
      <c r="W2564" s="21"/>
      <c r="X2564" s="25">
        <f t="shared" si="427"/>
        <v>0</v>
      </c>
      <c r="Y2564" s="26">
        <f t="shared" si="428"/>
        <v>0</v>
      </c>
      <c r="Z2564" s="428"/>
      <c r="AA2564" s="673"/>
      <c r="AB2564" s="672"/>
    </row>
    <row r="2565" spans="1:28" ht="13.15" customHeight="1" x14ac:dyDescent="0.2">
      <c r="A2565" s="265"/>
      <c r="B2565" s="405"/>
      <c r="C2565" s="448"/>
      <c r="D2565" s="266"/>
      <c r="E2565" s="266"/>
      <c r="F2565" s="186"/>
      <c r="G2565" s="121"/>
      <c r="H2565" s="241">
        <v>433</v>
      </c>
      <c r="I2565" s="128"/>
      <c r="J2565" s="24"/>
      <c r="K2565" s="548"/>
      <c r="L2565" s="548"/>
      <c r="M2565" s="548"/>
      <c r="N2565" s="123"/>
      <c r="O2565" s="124"/>
      <c r="P2565" s="26"/>
      <c r="Q2565" s="125"/>
      <c r="R2565" s="126" t="s">
        <v>1682</v>
      </c>
      <c r="S2565" s="24">
        <v>630</v>
      </c>
      <c r="T2565" s="548">
        <v>6.6666666666666661</v>
      </c>
      <c r="U2565" s="548">
        <v>9.4500000000000011</v>
      </c>
      <c r="V2565" s="548">
        <v>0</v>
      </c>
      <c r="W2565" s="123"/>
      <c r="X2565" s="124">
        <f t="shared" si="427"/>
        <v>5.3722222222222227</v>
      </c>
      <c r="Y2565" s="125">
        <f t="shared" si="428"/>
        <v>5.9217617087987465E-3</v>
      </c>
      <c r="Z2565" s="634"/>
      <c r="AA2565" s="673"/>
      <c r="AB2565" s="672"/>
    </row>
    <row r="2566" spans="1:28" ht="13.15" customHeight="1" x14ac:dyDescent="0.2">
      <c r="A2566" s="265"/>
      <c r="B2566" s="405"/>
      <c r="C2566" s="448"/>
      <c r="D2566" s="266"/>
      <c r="E2566" s="266"/>
      <c r="F2566" s="186"/>
      <c r="G2566" s="121"/>
      <c r="H2566" s="241">
        <v>433</v>
      </c>
      <c r="I2566" s="128"/>
      <c r="J2566" s="24"/>
      <c r="K2566" s="548"/>
      <c r="L2566" s="548"/>
      <c r="M2566" s="548"/>
      <c r="N2566" s="123"/>
      <c r="O2566" s="124"/>
      <c r="P2566" s="26"/>
      <c r="Q2566" s="125"/>
      <c r="R2566" s="126" t="s">
        <v>3077</v>
      </c>
      <c r="S2566" s="24">
        <v>630</v>
      </c>
      <c r="T2566" s="548">
        <v>0</v>
      </c>
      <c r="U2566" s="548">
        <v>0</v>
      </c>
      <c r="V2566" s="548">
        <v>0</v>
      </c>
      <c r="W2566" s="123"/>
      <c r="X2566" s="25">
        <f t="shared" si="427"/>
        <v>0</v>
      </c>
      <c r="Y2566" s="26">
        <f t="shared" si="428"/>
        <v>0</v>
      </c>
      <c r="Z2566" s="634"/>
      <c r="AA2566" s="673"/>
      <c r="AB2566" s="672"/>
    </row>
    <row r="2567" spans="1:28" ht="13.15" customHeight="1" x14ac:dyDescent="0.2">
      <c r="A2567" s="265"/>
      <c r="B2567" s="405"/>
      <c r="C2567" s="448"/>
      <c r="D2567" s="266"/>
      <c r="E2567" s="266"/>
      <c r="F2567" s="186"/>
      <c r="G2567" s="121"/>
      <c r="H2567" s="241">
        <v>433</v>
      </c>
      <c r="I2567" s="128"/>
      <c r="J2567" s="24"/>
      <c r="K2567" s="548"/>
      <c r="L2567" s="548"/>
      <c r="M2567" s="548"/>
      <c r="N2567" s="123"/>
      <c r="O2567" s="124"/>
      <c r="P2567" s="26"/>
      <c r="Q2567" s="125"/>
      <c r="R2567" s="126" t="s">
        <v>3075</v>
      </c>
      <c r="S2567" s="24">
        <v>630</v>
      </c>
      <c r="T2567" s="548">
        <v>35.238095238095234</v>
      </c>
      <c r="U2567" s="548">
        <v>0</v>
      </c>
      <c r="V2567" s="548">
        <v>0</v>
      </c>
      <c r="W2567" s="123"/>
      <c r="X2567" s="124">
        <f t="shared" si="427"/>
        <v>11.746031746031745</v>
      </c>
      <c r="Y2567" s="125">
        <f t="shared" si="428"/>
        <v>1.2947565857618767E-2</v>
      </c>
      <c r="Z2567" s="634"/>
      <c r="AA2567" s="673"/>
      <c r="AB2567" s="672"/>
    </row>
    <row r="2568" spans="1:28" ht="13.9" customHeight="1" thickBot="1" x14ac:dyDescent="0.25">
      <c r="A2568" s="267"/>
      <c r="B2568" s="406"/>
      <c r="C2568" s="449"/>
      <c r="D2568" s="268"/>
      <c r="E2568" s="279"/>
      <c r="F2568" s="184"/>
      <c r="G2568" s="70"/>
      <c r="H2568" s="242">
        <v>433</v>
      </c>
      <c r="I2568" s="76"/>
      <c r="J2568" s="70"/>
      <c r="K2568" s="559"/>
      <c r="L2568" s="559"/>
      <c r="M2568" s="559"/>
      <c r="N2568" s="72"/>
      <c r="O2568" s="73"/>
      <c r="P2568" s="74"/>
      <c r="Q2568" s="74"/>
      <c r="R2568" s="75" t="s">
        <v>3076</v>
      </c>
      <c r="S2568" s="70">
        <v>630</v>
      </c>
      <c r="T2568" s="559">
        <v>9.5238095238095237</v>
      </c>
      <c r="U2568" s="559">
        <v>2.1</v>
      </c>
      <c r="V2568" s="559">
        <v>8.4</v>
      </c>
      <c r="W2568" s="72"/>
      <c r="X2568" s="73">
        <f t="shared" si="427"/>
        <v>6.6746031746031749</v>
      </c>
      <c r="Y2568" s="74">
        <f t="shared" si="428"/>
        <v>7.3573668150387732E-3</v>
      </c>
      <c r="Z2568" s="646"/>
      <c r="AA2568" s="673"/>
      <c r="AB2568" s="672"/>
    </row>
    <row r="2569" spans="1:28" s="7" customFormat="1" ht="13.9" customHeight="1" x14ac:dyDescent="0.2">
      <c r="A2569" s="260">
        <v>43025</v>
      </c>
      <c r="B2569" s="403">
        <v>0.82986111111111116</v>
      </c>
      <c r="C2569" s="454">
        <v>2</v>
      </c>
      <c r="D2569" s="263">
        <f>(MAX(K2569:M2569))/J2569/1.44</f>
        <v>0.25958333333333333</v>
      </c>
      <c r="E2569" s="264"/>
      <c r="F2569" s="181" t="s">
        <v>569</v>
      </c>
      <c r="G2569" s="69" t="s">
        <v>3136</v>
      </c>
      <c r="H2569" s="240">
        <v>434</v>
      </c>
      <c r="I2569" s="35" t="s">
        <v>685</v>
      </c>
      <c r="J2569" s="34">
        <v>250</v>
      </c>
      <c r="K2569" s="367">
        <v>93.45</v>
      </c>
      <c r="L2569" s="367">
        <v>64.761904761904759</v>
      </c>
      <c r="M2569" s="367">
        <v>61.95</v>
      </c>
      <c r="N2569" s="36" t="s">
        <v>3926</v>
      </c>
      <c r="O2569" s="37">
        <f t="shared" si="398"/>
        <v>73.387301587301579</v>
      </c>
      <c r="P2569" s="38">
        <f t="shared" si="399"/>
        <v>0.20385361552028219</v>
      </c>
      <c r="Q2569" s="77" t="s">
        <v>492</v>
      </c>
      <c r="R2569" s="40"/>
      <c r="S2569" s="81"/>
      <c r="T2569" s="367"/>
      <c r="U2569" s="367"/>
      <c r="V2569" s="367"/>
      <c r="W2569" s="36"/>
      <c r="X2569" s="37"/>
      <c r="Y2569" s="38"/>
      <c r="Z2569" s="645"/>
      <c r="AA2569" s="671">
        <f>P2569+Y2569</f>
        <v>0.20385361552028219</v>
      </c>
      <c r="AB2569" s="671">
        <f t="shared" si="474"/>
        <v>132.35933641975308</v>
      </c>
    </row>
    <row r="2570" spans="1:28" ht="13.15" customHeight="1" x14ac:dyDescent="0.2">
      <c r="A2570" s="265"/>
      <c r="B2570" s="405"/>
      <c r="C2570" s="448"/>
      <c r="D2570" s="266"/>
      <c r="E2570" s="266"/>
      <c r="F2570" s="182"/>
      <c r="G2570" s="24"/>
      <c r="H2570" s="241">
        <v>434</v>
      </c>
      <c r="I2570" s="22" t="s">
        <v>362</v>
      </c>
      <c r="J2570" s="24">
        <v>250</v>
      </c>
      <c r="K2570" s="371">
        <v>58.800000000000004</v>
      </c>
      <c r="L2570" s="371">
        <v>36.19047619047619</v>
      </c>
      <c r="M2570" s="371">
        <v>24.150000000000002</v>
      </c>
      <c r="N2570" s="21"/>
      <c r="O2570" s="25">
        <f t="shared" si="398"/>
        <v>39.713492063492062</v>
      </c>
      <c r="P2570" s="26">
        <f t="shared" si="399"/>
        <v>0.1103152557319224</v>
      </c>
      <c r="Q2570" s="26"/>
      <c r="R2570" s="28"/>
      <c r="S2570" s="30"/>
      <c r="T2570" s="371"/>
      <c r="U2570" s="371"/>
      <c r="V2570" s="371"/>
      <c r="W2570" s="21"/>
      <c r="X2570" s="25"/>
      <c r="Y2570" s="26"/>
      <c r="Z2570" s="428"/>
      <c r="AA2570" s="673"/>
      <c r="AB2570" s="672"/>
    </row>
    <row r="2571" spans="1:28" ht="13.15" customHeight="1" x14ac:dyDescent="0.2">
      <c r="A2571" s="265"/>
      <c r="B2571" s="405"/>
      <c r="C2571" s="448"/>
      <c r="D2571" s="266"/>
      <c r="E2571" s="266"/>
      <c r="F2571" s="182"/>
      <c r="G2571" s="24"/>
      <c r="H2571" s="241">
        <v>434</v>
      </c>
      <c r="I2571" s="22" t="s">
        <v>952</v>
      </c>
      <c r="J2571" s="24">
        <v>250</v>
      </c>
      <c r="K2571" s="371">
        <v>6.3000000000000007</v>
      </c>
      <c r="L2571" s="371">
        <v>1.9047619047619047</v>
      </c>
      <c r="M2571" s="371">
        <v>1.05</v>
      </c>
      <c r="N2571" s="21"/>
      <c r="O2571" s="25">
        <f t="shared" si="398"/>
        <v>3.0849206349206355</v>
      </c>
      <c r="P2571" s="26">
        <f t="shared" si="399"/>
        <v>8.5692239858906546E-3</v>
      </c>
      <c r="Q2571" s="26"/>
      <c r="R2571" s="28"/>
      <c r="S2571" s="30"/>
      <c r="T2571" s="371"/>
      <c r="U2571" s="371"/>
      <c r="V2571" s="371"/>
      <c r="W2571" s="21"/>
      <c r="X2571" s="25"/>
      <c r="Y2571" s="26"/>
      <c r="Z2571" s="428"/>
      <c r="AA2571" s="673"/>
      <c r="AB2571" s="672"/>
    </row>
    <row r="2572" spans="1:28" ht="13.15" customHeight="1" x14ac:dyDescent="0.2">
      <c r="A2572" s="265"/>
      <c r="B2572" s="405"/>
      <c r="C2572" s="448"/>
      <c r="D2572" s="266"/>
      <c r="E2572" s="266"/>
      <c r="F2572" s="182"/>
      <c r="G2572" s="24"/>
      <c r="H2572" s="241">
        <v>434</v>
      </c>
      <c r="I2572" s="22" t="s">
        <v>953</v>
      </c>
      <c r="J2572" s="24">
        <v>250</v>
      </c>
      <c r="K2572" s="371">
        <v>4.2</v>
      </c>
      <c r="L2572" s="371">
        <v>2.8571428571428572</v>
      </c>
      <c r="M2572" s="371">
        <v>2.1</v>
      </c>
      <c r="N2572" s="21"/>
      <c r="O2572" s="25">
        <f t="shared" si="398"/>
        <v>3.0523809523809522</v>
      </c>
      <c r="P2572" s="26">
        <f t="shared" si="399"/>
        <v>8.4788359788359781E-3</v>
      </c>
      <c r="Q2572" s="26"/>
      <c r="R2572" s="28"/>
      <c r="S2572" s="30"/>
      <c r="T2572" s="371"/>
      <c r="U2572" s="371"/>
      <c r="V2572" s="371"/>
      <c r="W2572" s="21"/>
      <c r="X2572" s="25"/>
      <c r="Y2572" s="26"/>
      <c r="Z2572" s="428"/>
      <c r="AA2572" s="673"/>
      <c r="AB2572" s="672"/>
    </row>
    <row r="2573" spans="1:28" ht="13.15" customHeight="1" x14ac:dyDescent="0.2">
      <c r="A2573" s="265"/>
      <c r="B2573" s="405"/>
      <c r="C2573" s="448"/>
      <c r="D2573" s="266"/>
      <c r="E2573" s="266"/>
      <c r="F2573" s="182"/>
      <c r="G2573" s="24"/>
      <c r="H2573" s="241">
        <v>434</v>
      </c>
      <c r="I2573" s="22" t="s">
        <v>1079</v>
      </c>
      <c r="J2573" s="24">
        <v>250</v>
      </c>
      <c r="K2573" s="371">
        <v>3.1500000000000004</v>
      </c>
      <c r="L2573" s="371">
        <v>2.8571428571428572</v>
      </c>
      <c r="M2573" s="371">
        <v>2.1</v>
      </c>
      <c r="N2573" s="21"/>
      <c r="O2573" s="25">
        <f t="shared" si="398"/>
        <v>2.7023809523809526</v>
      </c>
      <c r="P2573" s="26">
        <f t="shared" si="399"/>
        <v>7.5066137566137574E-3</v>
      </c>
      <c r="Q2573" s="26"/>
      <c r="R2573" s="28"/>
      <c r="S2573" s="30"/>
      <c r="T2573" s="371"/>
      <c r="U2573" s="371"/>
      <c r="V2573" s="371"/>
      <c r="W2573" s="21"/>
      <c r="X2573" s="25"/>
      <c r="Y2573" s="26"/>
      <c r="Z2573" s="428"/>
      <c r="AA2573" s="673"/>
      <c r="AB2573" s="672"/>
    </row>
    <row r="2574" spans="1:28" ht="13.15" customHeight="1" x14ac:dyDescent="0.2">
      <c r="A2574" s="265"/>
      <c r="B2574" s="405"/>
      <c r="C2574" s="448"/>
      <c r="D2574" s="266"/>
      <c r="E2574" s="266"/>
      <c r="F2574" s="182"/>
      <c r="G2574" s="24"/>
      <c r="H2574" s="241">
        <v>434</v>
      </c>
      <c r="I2574" s="22" t="s">
        <v>2848</v>
      </c>
      <c r="J2574" s="24">
        <v>250</v>
      </c>
      <c r="K2574" s="371">
        <v>5.25</v>
      </c>
      <c r="L2574" s="371">
        <v>7.6190476190476186</v>
      </c>
      <c r="M2574" s="371">
        <v>19.95</v>
      </c>
      <c r="N2574" s="21"/>
      <c r="O2574" s="25">
        <f>(K2574+L2574+M2574)/3</f>
        <v>10.939682539682538</v>
      </c>
      <c r="P2574" s="26">
        <f>O2574/J2574/1.44</f>
        <v>3.0388007054673715E-2</v>
      </c>
      <c r="Q2574" s="26"/>
      <c r="R2574" s="28"/>
      <c r="S2574" s="30"/>
      <c r="T2574" s="371"/>
      <c r="U2574" s="371"/>
      <c r="V2574" s="371"/>
      <c r="W2574" s="21"/>
      <c r="X2574" s="25"/>
      <c r="Y2574" s="26"/>
      <c r="Z2574" s="428"/>
      <c r="AA2574" s="673"/>
      <c r="AB2574" s="672"/>
    </row>
    <row r="2575" spans="1:28" ht="13.15" customHeight="1" x14ac:dyDescent="0.2">
      <c r="A2575" s="265"/>
      <c r="B2575" s="405"/>
      <c r="C2575" s="448"/>
      <c r="D2575" s="266"/>
      <c r="E2575" s="266"/>
      <c r="F2575" s="182"/>
      <c r="G2575" s="24"/>
      <c r="H2575" s="241">
        <v>434</v>
      </c>
      <c r="I2575" s="22" t="s">
        <v>2849</v>
      </c>
      <c r="J2575" s="24">
        <v>250</v>
      </c>
      <c r="K2575" s="371">
        <v>1.05</v>
      </c>
      <c r="L2575" s="371">
        <v>0</v>
      </c>
      <c r="M2575" s="371">
        <v>1.05</v>
      </c>
      <c r="N2575" s="21"/>
      <c r="O2575" s="25">
        <f>(K2575+L2575+M2575)/3</f>
        <v>0.70000000000000007</v>
      </c>
      <c r="P2575" s="26">
        <f>O2575/J2575/1.44</f>
        <v>1.9444444444444448E-3</v>
      </c>
      <c r="Q2575" s="26"/>
      <c r="R2575" s="28"/>
      <c r="S2575" s="30"/>
      <c r="T2575" s="371"/>
      <c r="U2575" s="371"/>
      <c r="V2575" s="371"/>
      <c r="W2575" s="21"/>
      <c r="X2575" s="25"/>
      <c r="Y2575" s="26"/>
      <c r="Z2575" s="428"/>
      <c r="AA2575" s="673"/>
      <c r="AB2575" s="672"/>
    </row>
    <row r="2576" spans="1:28" ht="13.9" customHeight="1" thickBot="1" x14ac:dyDescent="0.25">
      <c r="A2576" s="267"/>
      <c r="B2576" s="406"/>
      <c r="C2576" s="449"/>
      <c r="D2576" s="268"/>
      <c r="E2576" s="269"/>
      <c r="F2576" s="184"/>
      <c r="G2576" s="70"/>
      <c r="H2576" s="242">
        <v>434</v>
      </c>
      <c r="I2576" s="76" t="s">
        <v>2850</v>
      </c>
      <c r="J2576" s="70">
        <v>250</v>
      </c>
      <c r="K2576" s="559">
        <v>10.5</v>
      </c>
      <c r="L2576" s="559">
        <v>15.238095238095237</v>
      </c>
      <c r="M2576" s="559">
        <v>9.4500000000000011</v>
      </c>
      <c r="N2576" s="72"/>
      <c r="O2576" s="73">
        <f>(K2576+L2576+M2576)/3</f>
        <v>11.729365079365079</v>
      </c>
      <c r="P2576" s="74">
        <f>O2576/J2576/1.44</f>
        <v>3.2581569664902998E-2</v>
      </c>
      <c r="Q2576" s="74"/>
      <c r="R2576" s="75"/>
      <c r="S2576" s="78"/>
      <c r="T2576" s="559"/>
      <c r="U2576" s="559"/>
      <c r="V2576" s="559"/>
      <c r="W2576" s="72"/>
      <c r="X2576" s="73"/>
      <c r="Y2576" s="74"/>
      <c r="Z2576" s="646"/>
      <c r="AA2576" s="676"/>
      <c r="AB2576" s="674"/>
    </row>
    <row r="2577" spans="1:28" s="7" customFormat="1" ht="13.9" customHeight="1" x14ac:dyDescent="0.2">
      <c r="A2577" s="270">
        <v>43037</v>
      </c>
      <c r="B2577" s="407">
        <v>0.54166666666666663</v>
      </c>
      <c r="C2577" s="450">
        <v>0</v>
      </c>
      <c r="D2577" s="263">
        <f>(MAX(K2577:M2577))/J2577/1.44</f>
        <v>0.59791666666666676</v>
      </c>
      <c r="E2577" s="264"/>
      <c r="F2577" s="181" t="s">
        <v>569</v>
      </c>
      <c r="G2577" s="69" t="s">
        <v>3126</v>
      </c>
      <c r="H2577" s="240">
        <v>435</v>
      </c>
      <c r="I2577" s="35" t="s">
        <v>685</v>
      </c>
      <c r="J2577" s="34">
        <v>400</v>
      </c>
      <c r="K2577" s="367">
        <v>317.10000000000002</v>
      </c>
      <c r="L2577" s="367">
        <v>280.95238095238096</v>
      </c>
      <c r="M2577" s="367">
        <v>344.40000000000003</v>
      </c>
      <c r="N2577" s="36" t="s">
        <v>3898</v>
      </c>
      <c r="O2577" s="37">
        <f t="shared" si="398"/>
        <v>314.15079365079367</v>
      </c>
      <c r="P2577" s="38">
        <f t="shared" si="399"/>
        <v>0.54540068342151682</v>
      </c>
      <c r="Q2577" s="77" t="s">
        <v>495</v>
      </c>
      <c r="R2577" s="40"/>
      <c r="S2577" s="81"/>
      <c r="T2577" s="367"/>
      <c r="U2577" s="367"/>
      <c r="V2577" s="367"/>
      <c r="W2577" s="36"/>
      <c r="X2577" s="37"/>
      <c r="Y2577" s="38"/>
      <c r="Z2577" s="645"/>
      <c r="AA2577" s="672">
        <f>P2577+Y2577</f>
        <v>0.54540068342151682</v>
      </c>
      <c r="AB2577" s="672">
        <f t="shared" ref="AB2577:AB2623" si="478">IF(AA2577 &gt;1,0,(((J2577+S2577)*0.95)-((J2577+S2577)*0.95)*AA2577)*0.7)</f>
        <v>120.92341820987653</v>
      </c>
    </row>
    <row r="2578" spans="1:28" ht="13.15" customHeight="1" x14ac:dyDescent="0.2">
      <c r="A2578" s="265"/>
      <c r="B2578" s="405"/>
      <c r="C2578" s="448"/>
      <c r="D2578" s="266"/>
      <c r="E2578" s="266"/>
      <c r="F2578" s="182"/>
      <c r="G2578" s="24"/>
      <c r="H2578" s="241">
        <v>435</v>
      </c>
      <c r="I2578" s="22" t="s">
        <v>363</v>
      </c>
      <c r="J2578" s="24">
        <v>400</v>
      </c>
      <c r="K2578" s="371">
        <v>28.35</v>
      </c>
      <c r="L2578" s="371">
        <v>23.80952380952381</v>
      </c>
      <c r="M2578" s="371">
        <v>34.65</v>
      </c>
      <c r="N2578" s="21"/>
      <c r="O2578" s="25">
        <f t="shared" si="398"/>
        <v>28.936507936507937</v>
      </c>
      <c r="P2578" s="26">
        <f t="shared" si="399"/>
        <v>5.0236992945326284E-2</v>
      </c>
      <c r="Q2578" s="26"/>
      <c r="R2578" s="28"/>
      <c r="S2578" s="30"/>
      <c r="T2578" s="371"/>
      <c r="U2578" s="371"/>
      <c r="V2578" s="371"/>
      <c r="W2578" s="21"/>
      <c r="X2578" s="25"/>
      <c r="Y2578" s="26"/>
      <c r="Z2578" s="428"/>
      <c r="AA2578" s="673"/>
      <c r="AB2578" s="672"/>
    </row>
    <row r="2579" spans="1:28" ht="13.15" customHeight="1" x14ac:dyDescent="0.2">
      <c r="A2579" s="265"/>
      <c r="B2579" s="405"/>
      <c r="C2579" s="448"/>
      <c r="D2579" s="266"/>
      <c r="E2579" s="266"/>
      <c r="F2579" s="182"/>
      <c r="G2579" s="24"/>
      <c r="H2579" s="241">
        <v>435</v>
      </c>
      <c r="I2579" s="22" t="s">
        <v>4177</v>
      </c>
      <c r="J2579" s="24">
        <v>400</v>
      </c>
      <c r="K2579" s="371">
        <v>122.85000000000001</v>
      </c>
      <c r="L2579" s="371">
        <v>45.714285714285715</v>
      </c>
      <c r="M2579" s="371">
        <v>86.100000000000009</v>
      </c>
      <c r="N2579" s="21"/>
      <c r="O2579" s="25">
        <f t="shared" si="398"/>
        <v>84.888095238095232</v>
      </c>
      <c r="P2579" s="26">
        <f t="shared" si="399"/>
        <v>0.14737516534391534</v>
      </c>
      <c r="Q2579" s="26"/>
      <c r="R2579" s="28"/>
      <c r="S2579" s="30"/>
      <c r="T2579" s="371"/>
      <c r="U2579" s="371"/>
      <c r="V2579" s="371"/>
      <c r="W2579" s="21"/>
      <c r="X2579" s="25"/>
      <c r="Y2579" s="26"/>
      <c r="Z2579" s="428"/>
      <c r="AA2579" s="673"/>
      <c r="AB2579" s="672"/>
    </row>
    <row r="2580" spans="1:28" ht="13.15" customHeight="1" x14ac:dyDescent="0.2">
      <c r="A2580" s="265"/>
      <c r="B2580" s="405"/>
      <c r="C2580" s="448"/>
      <c r="D2580" s="266"/>
      <c r="E2580" s="266"/>
      <c r="F2580" s="182"/>
      <c r="G2580" s="24"/>
      <c r="H2580" s="241">
        <v>435</v>
      </c>
      <c r="I2580" s="22" t="s">
        <v>553</v>
      </c>
      <c r="J2580" s="24">
        <v>400</v>
      </c>
      <c r="K2580" s="371">
        <v>69.3</v>
      </c>
      <c r="L2580" s="371">
        <v>76.19047619047619</v>
      </c>
      <c r="M2580" s="371">
        <v>37.800000000000004</v>
      </c>
      <c r="N2580" s="21"/>
      <c r="O2580" s="25">
        <f t="shared" si="398"/>
        <v>61.096825396825402</v>
      </c>
      <c r="P2580" s="26">
        <f t="shared" si="399"/>
        <v>0.1060708774250441</v>
      </c>
      <c r="Q2580" s="26"/>
      <c r="R2580" s="28"/>
      <c r="S2580" s="30"/>
      <c r="T2580" s="371"/>
      <c r="U2580" s="371"/>
      <c r="V2580" s="371"/>
      <c r="W2580" s="21"/>
      <c r="X2580" s="25"/>
      <c r="Y2580" s="26"/>
      <c r="Z2580" s="428"/>
      <c r="AA2580" s="673"/>
      <c r="AB2580" s="672"/>
    </row>
    <row r="2581" spans="1:28" ht="13.15" customHeight="1" x14ac:dyDescent="0.2">
      <c r="A2581" s="265"/>
      <c r="B2581" s="405"/>
      <c r="C2581" s="448"/>
      <c r="D2581" s="266"/>
      <c r="E2581" s="266"/>
      <c r="F2581" s="182"/>
      <c r="G2581" s="24"/>
      <c r="H2581" s="241">
        <v>435</v>
      </c>
      <c r="I2581" s="22" t="s">
        <v>4178</v>
      </c>
      <c r="J2581" s="24">
        <v>400</v>
      </c>
      <c r="K2581" s="371">
        <v>0</v>
      </c>
      <c r="L2581" s="371">
        <v>0</v>
      </c>
      <c r="M2581" s="371">
        <v>0</v>
      </c>
      <c r="N2581" s="21"/>
      <c r="O2581" s="25">
        <f t="shared" si="398"/>
        <v>0</v>
      </c>
      <c r="P2581" s="26">
        <f t="shared" si="399"/>
        <v>0</v>
      </c>
      <c r="Q2581" s="26"/>
      <c r="R2581" s="28"/>
      <c r="S2581" s="30"/>
      <c r="T2581" s="371"/>
      <c r="U2581" s="371"/>
      <c r="V2581" s="371"/>
      <c r="W2581" s="21"/>
      <c r="X2581" s="25"/>
      <c r="Y2581" s="26"/>
      <c r="Z2581" s="428"/>
      <c r="AA2581" s="673"/>
      <c r="AB2581" s="672"/>
    </row>
    <row r="2582" spans="1:28" ht="13.9" customHeight="1" thickBot="1" x14ac:dyDescent="0.25">
      <c r="A2582" s="267"/>
      <c r="B2582" s="406"/>
      <c r="C2582" s="449"/>
      <c r="D2582" s="268"/>
      <c r="E2582" s="269"/>
      <c r="F2582" s="184"/>
      <c r="G2582" s="70"/>
      <c r="H2582" s="242">
        <v>435</v>
      </c>
      <c r="I2582" s="76" t="s">
        <v>84</v>
      </c>
      <c r="J2582" s="70">
        <v>400</v>
      </c>
      <c r="K2582" s="559">
        <v>0</v>
      </c>
      <c r="L2582" s="559">
        <v>0</v>
      </c>
      <c r="M2582" s="559">
        <v>0</v>
      </c>
      <c r="N2582" s="72"/>
      <c r="O2582" s="73">
        <f t="shared" si="398"/>
        <v>0</v>
      </c>
      <c r="P2582" s="74">
        <f t="shared" si="399"/>
        <v>0</v>
      </c>
      <c r="Q2582" s="74"/>
      <c r="R2582" s="75"/>
      <c r="S2582" s="78"/>
      <c r="T2582" s="559"/>
      <c r="U2582" s="559"/>
      <c r="V2582" s="559"/>
      <c r="W2582" s="72"/>
      <c r="X2582" s="73"/>
      <c r="Y2582" s="74"/>
      <c r="Z2582" s="646"/>
      <c r="AA2582" s="673"/>
      <c r="AB2582" s="672"/>
    </row>
    <row r="2583" spans="1:28" ht="13.9" customHeight="1" x14ac:dyDescent="0.2">
      <c r="A2583" s="270">
        <v>43049</v>
      </c>
      <c r="B2583" s="407"/>
      <c r="C2583" s="450">
        <v>-2</v>
      </c>
      <c r="D2583" s="263">
        <f>(MAX(K2583:M2583))/J2583/1.44</f>
        <v>0</v>
      </c>
      <c r="E2583" s="264"/>
      <c r="F2583" s="181" t="s">
        <v>569</v>
      </c>
      <c r="G2583" s="69" t="s">
        <v>3126</v>
      </c>
      <c r="H2583" s="240">
        <v>436</v>
      </c>
      <c r="I2583" s="35" t="s">
        <v>4375</v>
      </c>
      <c r="J2583" s="34">
        <v>400</v>
      </c>
      <c r="K2583" s="367">
        <v>0</v>
      </c>
      <c r="L2583" s="367">
        <v>0</v>
      </c>
      <c r="M2583" s="367">
        <v>0</v>
      </c>
      <c r="N2583" s="36"/>
      <c r="O2583" s="37">
        <f t="shared" ref="O2583:O2604" si="479">(K2583+L2583+M2583)/3</f>
        <v>0</v>
      </c>
      <c r="P2583" s="38">
        <f t="shared" ref="P2583:P2604" si="480">O2583/J2583/1.44</f>
        <v>0</v>
      </c>
      <c r="Q2583" s="77" t="s">
        <v>492</v>
      </c>
      <c r="R2583" s="40"/>
      <c r="S2583" s="81"/>
      <c r="T2583" s="367"/>
      <c r="U2583" s="367"/>
      <c r="V2583" s="367"/>
      <c r="W2583" s="36"/>
      <c r="X2583" s="37"/>
      <c r="Y2583" s="38"/>
      <c r="Z2583" s="645"/>
      <c r="AA2583" s="671">
        <f>P2583+Y2583</f>
        <v>0</v>
      </c>
      <c r="AB2583" s="671">
        <f t="shared" si="478"/>
        <v>266</v>
      </c>
    </row>
    <row r="2584" spans="1:28" ht="13.15" customHeight="1" x14ac:dyDescent="0.2">
      <c r="A2584" s="265"/>
      <c r="B2584" s="405"/>
      <c r="C2584" s="448"/>
      <c r="D2584" s="266"/>
      <c r="E2584" s="266"/>
      <c r="F2584" s="182"/>
      <c r="G2584" s="24"/>
      <c r="H2584" s="241">
        <v>436</v>
      </c>
      <c r="I2584" s="22" t="s">
        <v>1398</v>
      </c>
      <c r="J2584" s="24">
        <v>400</v>
      </c>
      <c r="K2584" s="371">
        <v>0</v>
      </c>
      <c r="L2584" s="371">
        <v>0</v>
      </c>
      <c r="M2584" s="371">
        <v>0</v>
      </c>
      <c r="N2584" s="21"/>
      <c r="O2584" s="25">
        <f t="shared" si="479"/>
        <v>0</v>
      </c>
      <c r="P2584" s="26">
        <f t="shared" si="480"/>
        <v>0</v>
      </c>
      <c r="Q2584" s="26"/>
      <c r="R2584" s="28"/>
      <c r="S2584" s="30"/>
      <c r="T2584" s="371"/>
      <c r="U2584" s="371"/>
      <c r="V2584" s="371"/>
      <c r="W2584" s="21"/>
      <c r="X2584" s="25"/>
      <c r="Y2584" s="26"/>
      <c r="Z2584" s="428"/>
      <c r="AA2584" s="673"/>
      <c r="AB2584" s="672"/>
    </row>
    <row r="2585" spans="1:28" ht="13.15" customHeight="1" x14ac:dyDescent="0.2">
      <c r="A2585" s="265"/>
      <c r="B2585" s="405"/>
      <c r="C2585" s="448"/>
      <c r="D2585" s="266"/>
      <c r="E2585" s="266"/>
      <c r="F2585" s="182"/>
      <c r="G2585" s="24"/>
      <c r="H2585" s="241">
        <v>436</v>
      </c>
      <c r="I2585" s="23" t="s">
        <v>1399</v>
      </c>
      <c r="J2585" s="24">
        <v>400</v>
      </c>
      <c r="K2585" s="371">
        <v>0</v>
      </c>
      <c r="L2585" s="371">
        <v>0</v>
      </c>
      <c r="M2585" s="371">
        <v>0</v>
      </c>
      <c r="N2585" s="21"/>
      <c r="O2585" s="25">
        <f t="shared" si="479"/>
        <v>0</v>
      </c>
      <c r="P2585" s="26">
        <f t="shared" si="480"/>
        <v>0</v>
      </c>
      <c r="Q2585" s="26"/>
      <c r="R2585" s="28"/>
      <c r="S2585" s="30"/>
      <c r="T2585" s="371"/>
      <c r="U2585" s="371"/>
      <c r="V2585" s="371"/>
      <c r="W2585" s="21"/>
      <c r="X2585" s="25"/>
      <c r="Y2585" s="26"/>
      <c r="Z2585" s="428"/>
      <c r="AA2585" s="673"/>
      <c r="AB2585" s="672"/>
    </row>
    <row r="2586" spans="1:28" ht="13.15" customHeight="1" x14ac:dyDescent="0.2">
      <c r="A2586" s="265"/>
      <c r="B2586" s="405"/>
      <c r="C2586" s="448"/>
      <c r="D2586" s="266"/>
      <c r="E2586" s="266"/>
      <c r="F2586" s="182"/>
      <c r="G2586" s="24"/>
      <c r="H2586" s="241">
        <v>436</v>
      </c>
      <c r="I2586" s="23" t="s">
        <v>1400</v>
      </c>
      <c r="J2586" s="24">
        <v>400</v>
      </c>
      <c r="K2586" s="371">
        <v>0</v>
      </c>
      <c r="L2586" s="371">
        <v>0</v>
      </c>
      <c r="M2586" s="371">
        <v>0</v>
      </c>
      <c r="N2586" s="21"/>
      <c r="O2586" s="25">
        <f t="shared" si="479"/>
        <v>0</v>
      </c>
      <c r="P2586" s="26">
        <f t="shared" si="480"/>
        <v>0</v>
      </c>
      <c r="Q2586" s="26"/>
      <c r="R2586" s="28"/>
      <c r="S2586" s="30"/>
      <c r="T2586" s="371"/>
      <c r="U2586" s="371"/>
      <c r="V2586" s="371"/>
      <c r="W2586" s="21"/>
      <c r="X2586" s="25"/>
      <c r="Y2586" s="26"/>
      <c r="Z2586" s="428"/>
      <c r="AA2586" s="673"/>
      <c r="AB2586" s="672"/>
    </row>
    <row r="2587" spans="1:28" ht="13.15" customHeight="1" x14ac:dyDescent="0.2">
      <c r="A2587" s="265"/>
      <c r="B2587" s="405"/>
      <c r="C2587" s="448"/>
      <c r="D2587" s="266"/>
      <c r="E2587" s="266"/>
      <c r="F2587" s="182"/>
      <c r="G2587" s="24"/>
      <c r="H2587" s="241">
        <v>436</v>
      </c>
      <c r="I2587" s="23" t="s">
        <v>1401</v>
      </c>
      <c r="J2587" s="24">
        <v>400</v>
      </c>
      <c r="K2587" s="371">
        <v>0</v>
      </c>
      <c r="L2587" s="371">
        <v>0</v>
      </c>
      <c r="M2587" s="371">
        <v>0</v>
      </c>
      <c r="N2587" s="21"/>
      <c r="O2587" s="25">
        <f t="shared" si="479"/>
        <v>0</v>
      </c>
      <c r="P2587" s="26">
        <f t="shared" si="480"/>
        <v>0</v>
      </c>
      <c r="Q2587" s="26"/>
      <c r="R2587" s="28"/>
      <c r="S2587" s="30"/>
      <c r="T2587" s="371"/>
      <c r="U2587" s="371"/>
      <c r="V2587" s="371"/>
      <c r="W2587" s="21"/>
      <c r="X2587" s="25"/>
      <c r="Y2587" s="26"/>
      <c r="Z2587" s="428"/>
      <c r="AA2587" s="673"/>
      <c r="AB2587" s="672"/>
    </row>
    <row r="2588" spans="1:28" ht="13.9" customHeight="1" thickBot="1" x14ac:dyDescent="0.25">
      <c r="A2588" s="267"/>
      <c r="B2588" s="406"/>
      <c r="C2588" s="449"/>
      <c r="D2588" s="268"/>
      <c r="E2588" s="269"/>
      <c r="F2588" s="184"/>
      <c r="G2588" s="70"/>
      <c r="H2588" s="242">
        <v>436</v>
      </c>
      <c r="I2588" s="71" t="s">
        <v>1402</v>
      </c>
      <c r="J2588" s="70">
        <v>400</v>
      </c>
      <c r="K2588" s="559">
        <v>0</v>
      </c>
      <c r="L2588" s="559">
        <v>0</v>
      </c>
      <c r="M2588" s="559">
        <v>0</v>
      </c>
      <c r="N2588" s="72"/>
      <c r="O2588" s="73">
        <f t="shared" si="479"/>
        <v>0</v>
      </c>
      <c r="P2588" s="74">
        <f t="shared" si="480"/>
        <v>0</v>
      </c>
      <c r="Q2588" s="74"/>
      <c r="R2588" s="75"/>
      <c r="S2588" s="78"/>
      <c r="T2588" s="559"/>
      <c r="U2588" s="559"/>
      <c r="V2588" s="559"/>
      <c r="W2588" s="72"/>
      <c r="X2588" s="73"/>
      <c r="Y2588" s="74"/>
      <c r="Z2588" s="646"/>
      <c r="AA2588" s="676"/>
      <c r="AB2588" s="674"/>
    </row>
    <row r="2589" spans="1:28" ht="13.9" customHeight="1" x14ac:dyDescent="0.2">
      <c r="A2589" s="270">
        <v>43037</v>
      </c>
      <c r="B2589" s="407">
        <v>0.52083333333333337</v>
      </c>
      <c r="C2589" s="450">
        <v>0</v>
      </c>
      <c r="D2589" s="263">
        <f>(MAX(K2589:M2589))/J2589/1.44</f>
        <v>0.60350529100529093</v>
      </c>
      <c r="E2589" s="264">
        <f>(MAX(T2589:V2589))/S2589/1.44</f>
        <v>0.32994791666666667</v>
      </c>
      <c r="F2589" s="181" t="s">
        <v>1909</v>
      </c>
      <c r="G2589" s="69" t="s">
        <v>3126</v>
      </c>
      <c r="H2589" s="240">
        <v>437</v>
      </c>
      <c r="I2589" s="35" t="s">
        <v>685</v>
      </c>
      <c r="J2589" s="34">
        <v>400</v>
      </c>
      <c r="K2589" s="367">
        <v>343.35</v>
      </c>
      <c r="L2589" s="367">
        <v>347.61904761904759</v>
      </c>
      <c r="M2589" s="367">
        <v>320.25</v>
      </c>
      <c r="N2589" s="36" t="s">
        <v>3864</v>
      </c>
      <c r="O2589" s="37">
        <f t="shared" si="479"/>
        <v>337.07301587301589</v>
      </c>
      <c r="P2589" s="38">
        <f t="shared" si="480"/>
        <v>0.58519620811287476</v>
      </c>
      <c r="Q2589" s="77" t="s">
        <v>495</v>
      </c>
      <c r="R2589" s="40" t="s">
        <v>686</v>
      </c>
      <c r="S2589" s="36">
        <v>400</v>
      </c>
      <c r="T2589" s="367">
        <v>179.04761904761904</v>
      </c>
      <c r="U2589" s="367">
        <v>183.75</v>
      </c>
      <c r="V2589" s="367">
        <v>190.05</v>
      </c>
      <c r="W2589" s="36" t="s">
        <v>4020</v>
      </c>
      <c r="X2589" s="37">
        <f t="shared" si="427"/>
        <v>184.28253968253966</v>
      </c>
      <c r="Y2589" s="38">
        <f t="shared" si="428"/>
        <v>0.31993496472663141</v>
      </c>
      <c r="Z2589" s="645" t="s">
        <v>495</v>
      </c>
      <c r="AA2589" s="672">
        <f>P2589+Y2589</f>
        <v>0.90513117283950617</v>
      </c>
      <c r="AB2589" s="672">
        <f t="shared" si="478"/>
        <v>50.470216049382699</v>
      </c>
    </row>
    <row r="2590" spans="1:28" ht="13.15" customHeight="1" x14ac:dyDescent="0.2">
      <c r="A2590" s="265"/>
      <c r="B2590" s="405"/>
      <c r="C2590" s="448"/>
      <c r="D2590" s="266"/>
      <c r="E2590" s="266"/>
      <c r="F2590" s="182"/>
      <c r="G2590" s="24"/>
      <c r="H2590" s="241">
        <v>437</v>
      </c>
      <c r="I2590" s="22" t="s">
        <v>4180</v>
      </c>
      <c r="J2590" s="24">
        <v>400</v>
      </c>
      <c r="K2590" s="371">
        <v>93.45</v>
      </c>
      <c r="L2590" s="371">
        <v>47.61904761904762</v>
      </c>
      <c r="M2590" s="371">
        <v>51.45</v>
      </c>
      <c r="N2590" s="21"/>
      <c r="O2590" s="25">
        <f t="shared" si="479"/>
        <v>64.173015873015871</v>
      </c>
      <c r="P2590" s="26">
        <f t="shared" si="480"/>
        <v>0.11141148589065256</v>
      </c>
      <c r="Q2590" s="26"/>
      <c r="R2590" s="28" t="s">
        <v>3646</v>
      </c>
      <c r="S2590" s="21">
        <v>400</v>
      </c>
      <c r="T2590" s="371">
        <v>20</v>
      </c>
      <c r="U2590" s="371">
        <v>22.05</v>
      </c>
      <c r="V2590" s="371">
        <v>21</v>
      </c>
      <c r="W2590" s="21"/>
      <c r="X2590" s="25">
        <f t="shared" si="427"/>
        <v>21.016666666666666</v>
      </c>
      <c r="Y2590" s="26">
        <f t="shared" si="428"/>
        <v>3.6487268518518523E-2</v>
      </c>
      <c r="Z2590" s="428"/>
      <c r="AA2590" s="673"/>
      <c r="AB2590" s="672"/>
    </row>
    <row r="2591" spans="1:28" ht="13.15" customHeight="1" x14ac:dyDescent="0.2">
      <c r="A2591" s="265"/>
      <c r="B2591" s="405"/>
      <c r="C2591" s="448"/>
      <c r="D2591" s="266"/>
      <c r="E2591" s="266"/>
      <c r="F2591" s="182"/>
      <c r="G2591" s="24"/>
      <c r="H2591" s="241">
        <v>437</v>
      </c>
      <c r="I2591" s="22" t="s">
        <v>3644</v>
      </c>
      <c r="J2591" s="24">
        <v>400</v>
      </c>
      <c r="K2591" s="371">
        <v>15.75</v>
      </c>
      <c r="L2591" s="371">
        <v>14.285714285714285</v>
      </c>
      <c r="M2591" s="371">
        <v>15.75</v>
      </c>
      <c r="N2591" s="21"/>
      <c r="O2591" s="25">
        <f t="shared" si="479"/>
        <v>15.261904761904761</v>
      </c>
      <c r="P2591" s="26">
        <f t="shared" si="480"/>
        <v>2.6496362433862431E-2</v>
      </c>
      <c r="Q2591" s="26"/>
      <c r="R2591" s="28" t="s">
        <v>3647</v>
      </c>
      <c r="S2591" s="21">
        <v>400</v>
      </c>
      <c r="T2591" s="371">
        <v>76.19047619047619</v>
      </c>
      <c r="U2591" s="371">
        <v>85.05</v>
      </c>
      <c r="V2591" s="371">
        <v>48.300000000000004</v>
      </c>
      <c r="W2591" s="21"/>
      <c r="X2591" s="25">
        <f t="shared" si="427"/>
        <v>69.846825396825395</v>
      </c>
      <c r="Y2591" s="26">
        <f t="shared" si="428"/>
        <v>0.12126184964726631</v>
      </c>
      <c r="Z2591" s="428"/>
      <c r="AA2591" s="673"/>
      <c r="AB2591" s="672"/>
    </row>
    <row r="2592" spans="1:28" ht="13.15" customHeight="1" x14ac:dyDescent="0.2">
      <c r="A2592" s="265"/>
      <c r="B2592" s="405"/>
      <c r="C2592" s="448"/>
      <c r="D2592" s="266"/>
      <c r="E2592" s="266"/>
      <c r="F2592" s="182"/>
      <c r="G2592" s="24"/>
      <c r="H2592" s="241">
        <v>437</v>
      </c>
      <c r="I2592" s="22" t="s">
        <v>3645</v>
      </c>
      <c r="J2592" s="24">
        <v>400</v>
      </c>
      <c r="K2592" s="371">
        <v>42</v>
      </c>
      <c r="L2592" s="371">
        <v>33.333333333333329</v>
      </c>
      <c r="M2592" s="371">
        <v>49.35</v>
      </c>
      <c r="N2592" s="21"/>
      <c r="O2592" s="25">
        <f t="shared" si="479"/>
        <v>41.56111111111111</v>
      </c>
      <c r="P2592" s="26">
        <f t="shared" si="480"/>
        <v>7.2154706790123452E-2</v>
      </c>
      <c r="Q2592" s="26"/>
      <c r="R2592" s="28" t="s">
        <v>2608</v>
      </c>
      <c r="S2592" s="21">
        <v>400</v>
      </c>
      <c r="T2592" s="371">
        <v>0</v>
      </c>
      <c r="U2592" s="371">
        <v>0</v>
      </c>
      <c r="V2592" s="371">
        <v>0</v>
      </c>
      <c r="W2592" s="21"/>
      <c r="X2592" s="25">
        <f t="shared" si="427"/>
        <v>0</v>
      </c>
      <c r="Y2592" s="26">
        <f t="shared" si="428"/>
        <v>0</v>
      </c>
      <c r="Z2592" s="428"/>
      <c r="AA2592" s="673"/>
      <c r="AB2592" s="672"/>
    </row>
    <row r="2593" spans="1:42" ht="13.15" customHeight="1" x14ac:dyDescent="0.2">
      <c r="A2593" s="265"/>
      <c r="B2593" s="405"/>
      <c r="C2593" s="448"/>
      <c r="D2593" s="266"/>
      <c r="E2593" s="266"/>
      <c r="F2593" s="186"/>
      <c r="G2593" s="121"/>
      <c r="H2593" s="241">
        <v>437</v>
      </c>
      <c r="I2593" s="128" t="s">
        <v>629</v>
      </c>
      <c r="J2593" s="121">
        <v>400</v>
      </c>
      <c r="K2593" s="548">
        <v>0</v>
      </c>
      <c r="L2593" s="548">
        <v>0</v>
      </c>
      <c r="M2593" s="548">
        <v>0</v>
      </c>
      <c r="N2593" s="123"/>
      <c r="O2593" s="124">
        <f t="shared" si="479"/>
        <v>0</v>
      </c>
      <c r="P2593" s="125">
        <f t="shared" si="480"/>
        <v>0</v>
      </c>
      <c r="Q2593" s="125"/>
      <c r="R2593" s="126" t="s">
        <v>3649</v>
      </c>
      <c r="S2593" s="123">
        <v>400</v>
      </c>
      <c r="T2593" s="548">
        <v>0</v>
      </c>
      <c r="U2593" s="548">
        <v>0</v>
      </c>
      <c r="V2593" s="548">
        <v>0</v>
      </c>
      <c r="W2593" s="123"/>
      <c r="X2593" s="25">
        <f t="shared" si="427"/>
        <v>0</v>
      </c>
      <c r="Y2593" s="26">
        <f t="shared" si="428"/>
        <v>0</v>
      </c>
      <c r="Z2593" s="634"/>
      <c r="AA2593" s="673"/>
      <c r="AB2593" s="672"/>
    </row>
    <row r="2594" spans="1:42" ht="13.15" customHeight="1" x14ac:dyDescent="0.2">
      <c r="A2594" s="265"/>
      <c r="B2594" s="405"/>
      <c r="C2594" s="448"/>
      <c r="D2594" s="266"/>
      <c r="E2594" s="266"/>
      <c r="F2594" s="186"/>
      <c r="G2594" s="121"/>
      <c r="H2594" s="244">
        <v>437</v>
      </c>
      <c r="I2594" s="128" t="s">
        <v>4179</v>
      </c>
      <c r="J2594" s="121">
        <v>400</v>
      </c>
      <c r="K2594" s="548">
        <v>37.800000000000004</v>
      </c>
      <c r="L2594" s="548">
        <v>49.523809523809518</v>
      </c>
      <c r="M2594" s="548">
        <v>54.6</v>
      </c>
      <c r="N2594" s="123"/>
      <c r="O2594" s="124">
        <f t="shared" si="479"/>
        <v>47.30793650793651</v>
      </c>
      <c r="P2594" s="125">
        <f t="shared" si="480"/>
        <v>8.2131834215167551E-2</v>
      </c>
      <c r="Q2594" s="125"/>
      <c r="R2594" s="126" t="s">
        <v>3648</v>
      </c>
      <c r="S2594" s="123">
        <v>400</v>
      </c>
      <c r="T2594" s="548">
        <v>0</v>
      </c>
      <c r="U2594" s="548">
        <v>0</v>
      </c>
      <c r="V2594" s="548">
        <v>0</v>
      </c>
      <c r="W2594" s="123"/>
      <c r="X2594" s="124"/>
      <c r="Y2594" s="125"/>
      <c r="Z2594" s="634"/>
      <c r="AA2594" s="673"/>
      <c r="AB2594" s="672"/>
    </row>
    <row r="2595" spans="1:42" ht="13.9" customHeight="1" thickBot="1" x14ac:dyDescent="0.25">
      <c r="A2595" s="267"/>
      <c r="B2595" s="406"/>
      <c r="C2595" s="449"/>
      <c r="D2595" s="268"/>
      <c r="E2595" s="269"/>
      <c r="F2595" s="184"/>
      <c r="G2595" s="70"/>
      <c r="H2595" s="242">
        <v>437</v>
      </c>
      <c r="I2595" s="76" t="s">
        <v>2003</v>
      </c>
      <c r="J2595" s="70">
        <v>400</v>
      </c>
      <c r="K2595" s="559">
        <v>0</v>
      </c>
      <c r="L2595" s="559">
        <v>5.7142857142857144</v>
      </c>
      <c r="M2595" s="559">
        <v>0</v>
      </c>
      <c r="N2595" s="72"/>
      <c r="O2595" s="73">
        <f t="shared" si="479"/>
        <v>1.9047619047619049</v>
      </c>
      <c r="P2595" s="74">
        <f t="shared" si="480"/>
        <v>3.3068783068783071E-3</v>
      </c>
      <c r="Q2595" s="74"/>
      <c r="R2595" s="75"/>
      <c r="S2595" s="72"/>
      <c r="T2595" s="559">
        <v>0</v>
      </c>
      <c r="U2595" s="559">
        <v>0</v>
      </c>
      <c r="V2595" s="559">
        <v>0</v>
      </c>
      <c r="W2595" s="72"/>
      <c r="X2595" s="73"/>
      <c r="Y2595" s="74"/>
      <c r="Z2595" s="646"/>
      <c r="AA2595" s="673"/>
      <c r="AB2595" s="672"/>
    </row>
    <row r="2596" spans="1:42" s="384" customFormat="1" ht="13.9" customHeight="1" x14ac:dyDescent="0.2">
      <c r="A2596" s="260">
        <v>43020</v>
      </c>
      <c r="B2596" s="403">
        <v>0.57638888888888895</v>
      </c>
      <c r="C2596" s="454">
        <v>4</v>
      </c>
      <c r="D2596" s="291">
        <f>(MAX(K2596:M2596))/J2596/1.44</f>
        <v>4.7395833333333338E-2</v>
      </c>
      <c r="E2596" s="264">
        <f>(MAX(T2596:V2596))/S2596/1.44</f>
        <v>9.9206349206349201E-2</v>
      </c>
      <c r="F2596" s="193" t="s">
        <v>1909</v>
      </c>
      <c r="G2596" s="114" t="s">
        <v>3136</v>
      </c>
      <c r="H2596" s="243">
        <v>438</v>
      </c>
      <c r="I2596" s="113" t="s">
        <v>685</v>
      </c>
      <c r="J2596" s="115">
        <v>400</v>
      </c>
      <c r="K2596" s="565">
        <v>13.65</v>
      </c>
      <c r="L2596" s="565">
        <v>18.095238095238095</v>
      </c>
      <c r="M2596" s="565">
        <v>27.3</v>
      </c>
      <c r="N2596" s="116" t="s">
        <v>3927</v>
      </c>
      <c r="O2596" s="117">
        <f t="shared" si="479"/>
        <v>19.68174603174603</v>
      </c>
      <c r="P2596" s="118">
        <f t="shared" si="480"/>
        <v>3.4169697971781307E-2</v>
      </c>
      <c r="Q2596" s="142" t="s">
        <v>495</v>
      </c>
      <c r="R2596" s="120" t="s">
        <v>686</v>
      </c>
      <c r="S2596" s="116">
        <v>400</v>
      </c>
      <c r="T2596" s="565">
        <v>57.142857142857139</v>
      </c>
      <c r="U2596" s="565">
        <v>42</v>
      </c>
      <c r="V2596" s="565">
        <v>46.2</v>
      </c>
      <c r="W2596" s="116" t="s">
        <v>3844</v>
      </c>
      <c r="X2596" s="117">
        <f t="shared" ref="X2596:X2603" si="481">(T2596+U2596+V2596)/3</f>
        <v>48.44761904761905</v>
      </c>
      <c r="Y2596" s="118">
        <f t="shared" ref="Y2596:Y2603" si="482">X2596/S2596/1.44</f>
        <v>8.4110449735449747E-2</v>
      </c>
      <c r="Z2596" s="636"/>
      <c r="AA2596" s="671">
        <f>P2596+Y2596</f>
        <v>0.11828014770723105</v>
      </c>
      <c r="AB2596" s="671">
        <f t="shared" si="478"/>
        <v>469.07496141975304</v>
      </c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</row>
    <row r="2597" spans="1:42" ht="13.15" customHeight="1" x14ac:dyDescent="0.2">
      <c r="A2597" s="265"/>
      <c r="B2597" s="405"/>
      <c r="C2597" s="448"/>
      <c r="D2597" s="266"/>
      <c r="E2597" s="266"/>
      <c r="F2597" s="182"/>
      <c r="G2597" s="24"/>
      <c r="H2597" s="241">
        <v>438</v>
      </c>
      <c r="I2597" s="22" t="s">
        <v>3928</v>
      </c>
      <c r="J2597" s="24">
        <v>400</v>
      </c>
      <c r="K2597" s="371">
        <v>0</v>
      </c>
      <c r="L2597" s="371">
        <v>0</v>
      </c>
      <c r="M2597" s="371">
        <v>0</v>
      </c>
      <c r="N2597" s="21"/>
      <c r="O2597" s="25">
        <f t="shared" si="479"/>
        <v>0</v>
      </c>
      <c r="P2597" s="26">
        <f t="shared" si="480"/>
        <v>0</v>
      </c>
      <c r="Q2597" s="26"/>
      <c r="R2597" s="22" t="s">
        <v>3928</v>
      </c>
      <c r="S2597" s="21">
        <v>400</v>
      </c>
      <c r="T2597" s="371">
        <v>0</v>
      </c>
      <c r="U2597" s="371">
        <v>0</v>
      </c>
      <c r="V2597" s="371">
        <v>0</v>
      </c>
      <c r="W2597" s="21"/>
      <c r="X2597" s="25">
        <f t="shared" si="481"/>
        <v>0</v>
      </c>
      <c r="Y2597" s="26">
        <f t="shared" si="482"/>
        <v>0</v>
      </c>
      <c r="Z2597" s="428"/>
      <c r="AA2597" s="673"/>
      <c r="AB2597" s="672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</row>
    <row r="2598" spans="1:42" ht="13.15" customHeight="1" x14ac:dyDescent="0.2">
      <c r="A2598" s="265"/>
      <c r="B2598" s="405"/>
      <c r="C2598" s="448"/>
      <c r="D2598" s="266"/>
      <c r="E2598" s="266"/>
      <c r="F2598" s="182"/>
      <c r="G2598" s="24"/>
      <c r="H2598" s="241">
        <v>438</v>
      </c>
      <c r="I2598" s="22" t="s">
        <v>3929</v>
      </c>
      <c r="J2598" s="24">
        <v>400</v>
      </c>
      <c r="K2598" s="371">
        <v>3.1500000000000004</v>
      </c>
      <c r="L2598" s="371">
        <v>4.7619047619047619</v>
      </c>
      <c r="M2598" s="371">
        <v>5.25</v>
      </c>
      <c r="N2598" s="21"/>
      <c r="O2598" s="25">
        <f t="shared" si="479"/>
        <v>4.3873015873015868</v>
      </c>
      <c r="P2598" s="26">
        <f t="shared" si="480"/>
        <v>7.6168430335097001E-3</v>
      </c>
      <c r="Q2598" s="26"/>
      <c r="R2598" s="22" t="s">
        <v>3936</v>
      </c>
      <c r="S2598" s="21">
        <v>400</v>
      </c>
      <c r="T2598" s="371">
        <v>33.333333333333329</v>
      </c>
      <c r="U2598" s="371">
        <v>9.4500000000000011</v>
      </c>
      <c r="V2598" s="371">
        <v>3.1500000000000004</v>
      </c>
      <c r="W2598" s="21"/>
      <c r="X2598" s="25">
        <f t="shared" si="481"/>
        <v>15.31111111111111</v>
      </c>
      <c r="Y2598" s="26">
        <f t="shared" si="482"/>
        <v>2.6581790123456787E-2</v>
      </c>
      <c r="Z2598" s="428"/>
      <c r="AA2598" s="673"/>
      <c r="AB2598" s="672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</row>
    <row r="2599" spans="1:42" ht="13.15" customHeight="1" x14ac:dyDescent="0.2">
      <c r="A2599" s="265"/>
      <c r="B2599" s="405"/>
      <c r="C2599" s="448"/>
      <c r="D2599" s="266"/>
      <c r="E2599" s="266"/>
      <c r="F2599" s="182"/>
      <c r="G2599" s="24"/>
      <c r="H2599" s="241">
        <v>438</v>
      </c>
      <c r="I2599" s="22" t="s">
        <v>3930</v>
      </c>
      <c r="J2599" s="24">
        <v>400</v>
      </c>
      <c r="K2599" s="371">
        <v>7.3500000000000005</v>
      </c>
      <c r="L2599" s="371">
        <v>3.8095238095238093</v>
      </c>
      <c r="M2599" s="371">
        <v>17.850000000000001</v>
      </c>
      <c r="N2599" s="21"/>
      <c r="O2599" s="25">
        <f t="shared" si="479"/>
        <v>9.669841269841271</v>
      </c>
      <c r="P2599" s="26">
        <f t="shared" si="480"/>
        <v>1.6787918871252208E-2</v>
      </c>
      <c r="Q2599" s="26"/>
      <c r="R2599" s="22" t="s">
        <v>3937</v>
      </c>
      <c r="S2599" s="21">
        <v>400</v>
      </c>
      <c r="T2599" s="371">
        <v>6.6666666666666661</v>
      </c>
      <c r="U2599" s="371">
        <v>5.25</v>
      </c>
      <c r="V2599" s="371">
        <v>8.4</v>
      </c>
      <c r="W2599" s="21"/>
      <c r="X2599" s="25">
        <f t="shared" si="481"/>
        <v>6.7722222222222221</v>
      </c>
      <c r="Y2599" s="26">
        <f t="shared" si="482"/>
        <v>1.1757330246913581E-2</v>
      </c>
      <c r="Z2599" s="428"/>
      <c r="AA2599" s="673"/>
      <c r="AB2599" s="672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</row>
    <row r="2600" spans="1:42" ht="13.15" customHeight="1" x14ac:dyDescent="0.2">
      <c r="A2600" s="265"/>
      <c r="B2600" s="405"/>
      <c r="C2600" s="448"/>
      <c r="D2600" s="266"/>
      <c r="E2600" s="266"/>
      <c r="F2600" s="182"/>
      <c r="G2600" s="24"/>
      <c r="H2600" s="241">
        <v>438</v>
      </c>
      <c r="I2600" s="172" t="s">
        <v>3931</v>
      </c>
      <c r="J2600" s="24">
        <v>400</v>
      </c>
      <c r="K2600" s="371">
        <v>1.05</v>
      </c>
      <c r="L2600" s="371">
        <v>0.95238095238095233</v>
      </c>
      <c r="M2600" s="371">
        <v>0</v>
      </c>
      <c r="N2600" s="21"/>
      <c r="O2600" s="25">
        <f t="shared" si="479"/>
        <v>0.66746031746031742</v>
      </c>
      <c r="P2600" s="26">
        <f t="shared" si="480"/>
        <v>1.1587852733686067E-3</v>
      </c>
      <c r="Q2600" s="26"/>
      <c r="R2600" s="172" t="s">
        <v>3931</v>
      </c>
      <c r="S2600" s="123">
        <v>400</v>
      </c>
      <c r="T2600" s="548">
        <v>25.714285714285712</v>
      </c>
      <c r="U2600" s="548">
        <v>27.3</v>
      </c>
      <c r="V2600" s="548">
        <v>27.3</v>
      </c>
      <c r="W2600" s="123"/>
      <c r="X2600" s="25">
        <f t="shared" si="481"/>
        <v>26.771428571428572</v>
      </c>
      <c r="Y2600" s="26">
        <f t="shared" si="482"/>
        <v>4.6478174603174612E-2</v>
      </c>
      <c r="Z2600" s="428"/>
      <c r="AA2600" s="673"/>
      <c r="AB2600" s="672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</row>
    <row r="2601" spans="1:42" ht="13.15" customHeight="1" x14ac:dyDescent="0.2">
      <c r="A2601" s="265"/>
      <c r="B2601" s="405"/>
      <c r="C2601" s="448"/>
      <c r="D2601" s="266"/>
      <c r="E2601" s="266"/>
      <c r="F2601" s="182"/>
      <c r="G2601" s="24"/>
      <c r="H2601" s="241">
        <v>438</v>
      </c>
      <c r="I2601" s="22" t="s">
        <v>3932</v>
      </c>
      <c r="J2601" s="24">
        <v>400</v>
      </c>
      <c r="K2601" s="371">
        <v>0</v>
      </c>
      <c r="L2601" s="371">
        <v>0</v>
      </c>
      <c r="M2601" s="371">
        <v>0</v>
      </c>
      <c r="N2601" s="21"/>
      <c r="O2601" s="25">
        <f t="shared" si="479"/>
        <v>0</v>
      </c>
      <c r="P2601" s="26">
        <f t="shared" si="480"/>
        <v>0</v>
      </c>
      <c r="Q2601" s="26"/>
      <c r="R2601" s="22" t="s">
        <v>3932</v>
      </c>
      <c r="S2601" s="123">
        <v>400</v>
      </c>
      <c r="T2601" s="548">
        <v>0.95238095238095233</v>
      </c>
      <c r="U2601" s="548">
        <v>0</v>
      </c>
      <c r="V2601" s="548">
        <v>3.1500000000000004</v>
      </c>
      <c r="W2601" s="123"/>
      <c r="X2601" s="124">
        <f t="shared" si="481"/>
        <v>1.3674603174603177</v>
      </c>
      <c r="Y2601" s="125">
        <f t="shared" si="482"/>
        <v>2.3740630511463853E-3</v>
      </c>
      <c r="Z2601" s="428"/>
      <c r="AA2601" s="673"/>
      <c r="AB2601" s="672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</row>
    <row r="2602" spans="1:42" ht="13.15" customHeight="1" x14ac:dyDescent="0.2">
      <c r="A2602" s="265"/>
      <c r="B2602" s="405"/>
      <c r="C2602" s="448"/>
      <c r="D2602" s="266"/>
      <c r="E2602" s="266"/>
      <c r="F2602" s="182"/>
      <c r="G2602" s="24"/>
      <c r="H2602" s="241">
        <v>438</v>
      </c>
      <c r="I2602" s="22" t="s">
        <v>3933</v>
      </c>
      <c r="J2602" s="24">
        <v>400</v>
      </c>
      <c r="K2602" s="371">
        <v>0</v>
      </c>
      <c r="L2602" s="371">
        <v>0</v>
      </c>
      <c r="M2602" s="371">
        <v>0</v>
      </c>
      <c r="N2602" s="21"/>
      <c r="O2602" s="25">
        <f t="shared" si="479"/>
        <v>0</v>
      </c>
      <c r="P2602" s="26">
        <f>O2602/J2602/1.44</f>
        <v>0</v>
      </c>
      <c r="Q2602" s="26"/>
      <c r="R2602" s="22" t="s">
        <v>3933</v>
      </c>
      <c r="S2602" s="123">
        <v>400</v>
      </c>
      <c r="T2602" s="371">
        <v>4.7619047619047619</v>
      </c>
      <c r="U2602" s="371">
        <v>5.25</v>
      </c>
      <c r="V2602" s="371">
        <v>5.25</v>
      </c>
      <c r="W2602" s="21"/>
      <c r="X2602" s="25">
        <f t="shared" si="481"/>
        <v>5.0873015873015879</v>
      </c>
      <c r="Y2602" s="125">
        <f t="shared" si="482"/>
        <v>8.8321208112874788E-3</v>
      </c>
      <c r="Z2602" s="428"/>
      <c r="AA2602" s="673"/>
      <c r="AB2602" s="672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</row>
    <row r="2603" spans="1:42" ht="13.15" customHeight="1" x14ac:dyDescent="0.2">
      <c r="A2603" s="265"/>
      <c r="B2603" s="405"/>
      <c r="C2603" s="448"/>
      <c r="D2603" s="266"/>
      <c r="E2603" s="266"/>
      <c r="F2603" s="182"/>
      <c r="G2603" s="24"/>
      <c r="H2603" s="241">
        <v>438</v>
      </c>
      <c r="I2603" s="22" t="s">
        <v>3934</v>
      </c>
      <c r="J2603" s="24">
        <v>400</v>
      </c>
      <c r="K2603" s="371">
        <v>1.05</v>
      </c>
      <c r="L2603" s="371">
        <v>0.95238095238095233</v>
      </c>
      <c r="M2603" s="371">
        <v>1.05</v>
      </c>
      <c r="N2603" s="21"/>
      <c r="O2603" s="25">
        <f>(K2603+L2603+M2603)/3</f>
        <v>1.0174603174603174</v>
      </c>
      <c r="P2603" s="26">
        <f>O2603/J2603/1.44</f>
        <v>1.7664241622574956E-3</v>
      </c>
      <c r="Q2603" s="26"/>
      <c r="R2603" s="22" t="s">
        <v>3934</v>
      </c>
      <c r="S2603" s="123">
        <v>400</v>
      </c>
      <c r="T2603" s="371">
        <v>0</v>
      </c>
      <c r="U2603" s="371">
        <v>0</v>
      </c>
      <c r="V2603" s="371">
        <v>0</v>
      </c>
      <c r="W2603" s="21"/>
      <c r="X2603" s="25">
        <f t="shared" si="481"/>
        <v>0</v>
      </c>
      <c r="Y2603" s="125">
        <f t="shared" si="482"/>
        <v>0</v>
      </c>
      <c r="Z2603" s="428"/>
      <c r="AA2603" s="673"/>
      <c r="AB2603" s="672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</row>
    <row r="2604" spans="1:42" ht="13.15" customHeight="1" x14ac:dyDescent="0.2">
      <c r="A2604" s="265"/>
      <c r="B2604" s="405"/>
      <c r="C2604" s="448"/>
      <c r="D2604" s="266"/>
      <c r="E2604" s="266"/>
      <c r="F2604" s="182"/>
      <c r="G2604" s="24"/>
      <c r="H2604" s="241">
        <v>438</v>
      </c>
      <c r="I2604" s="22" t="s">
        <v>3935</v>
      </c>
      <c r="J2604" s="24">
        <v>400</v>
      </c>
      <c r="K2604" s="371">
        <v>2.1</v>
      </c>
      <c r="L2604" s="371">
        <v>0.95238095238095233</v>
      </c>
      <c r="M2604" s="371">
        <v>1.05</v>
      </c>
      <c r="N2604" s="21"/>
      <c r="O2604" s="25">
        <f t="shared" si="479"/>
        <v>1.3674603174603173</v>
      </c>
      <c r="P2604" s="26">
        <f t="shared" si="480"/>
        <v>2.374063051146384E-3</v>
      </c>
      <c r="Q2604" s="26"/>
      <c r="R2604" s="28"/>
      <c r="S2604" s="30"/>
      <c r="T2604" s="371"/>
      <c r="U2604" s="371"/>
      <c r="V2604" s="371"/>
      <c r="W2604" s="21"/>
      <c r="X2604" s="25"/>
      <c r="Y2604" s="26"/>
      <c r="Z2604" s="428"/>
      <c r="AA2604" s="673"/>
      <c r="AB2604" s="672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</row>
    <row r="2605" spans="1:42" ht="13.9" customHeight="1" thickBot="1" x14ac:dyDescent="0.25">
      <c r="A2605" s="267"/>
      <c r="B2605" s="406"/>
      <c r="C2605" s="449"/>
      <c r="D2605" s="268"/>
      <c r="E2605" s="269"/>
      <c r="F2605" s="184"/>
      <c r="G2605" s="70"/>
      <c r="H2605" s="242">
        <v>438</v>
      </c>
      <c r="I2605" s="76" t="s">
        <v>1943</v>
      </c>
      <c r="J2605" s="70">
        <v>400</v>
      </c>
      <c r="K2605" s="559">
        <v>0</v>
      </c>
      <c r="L2605" s="559">
        <v>0</v>
      </c>
      <c r="M2605" s="559">
        <v>0</v>
      </c>
      <c r="N2605" s="72"/>
      <c r="O2605" s="73">
        <f>(K2605+L2605+M2605)/3</f>
        <v>0</v>
      </c>
      <c r="P2605" s="74">
        <f>O2605/J2605/1.44</f>
        <v>0</v>
      </c>
      <c r="Q2605" s="74"/>
      <c r="R2605" s="75"/>
      <c r="S2605" s="78"/>
      <c r="T2605" s="559"/>
      <c r="U2605" s="559"/>
      <c r="V2605" s="559"/>
      <c r="W2605" s="72"/>
      <c r="X2605" s="73"/>
      <c r="Y2605" s="74"/>
      <c r="Z2605" s="646"/>
      <c r="AA2605" s="676"/>
      <c r="AB2605" s="674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</row>
    <row r="2606" spans="1:42" s="384" customFormat="1" ht="13.9" customHeight="1" x14ac:dyDescent="0.2">
      <c r="A2606" s="270">
        <v>43030</v>
      </c>
      <c r="B2606" s="407">
        <v>0.46875</v>
      </c>
      <c r="C2606" s="450">
        <v>2</v>
      </c>
      <c r="D2606" s="291">
        <f>(MAX(K2606:M2606))/J2606/1.44</f>
        <v>0.35583333333333333</v>
      </c>
      <c r="E2606" s="272"/>
      <c r="F2606" s="193" t="s">
        <v>1909</v>
      </c>
      <c r="G2606" s="114" t="s">
        <v>3136</v>
      </c>
      <c r="H2606" s="243">
        <v>440</v>
      </c>
      <c r="I2606" s="113" t="s">
        <v>685</v>
      </c>
      <c r="J2606" s="115">
        <v>250</v>
      </c>
      <c r="K2606" s="367">
        <v>114.45</v>
      </c>
      <c r="L2606" s="367">
        <v>108.57142857142857</v>
      </c>
      <c r="M2606" s="367">
        <v>128.1</v>
      </c>
      <c r="N2606" s="116" t="s">
        <v>4084</v>
      </c>
      <c r="O2606" s="117">
        <f t="shared" si="398"/>
        <v>117.04047619047618</v>
      </c>
      <c r="P2606" s="118">
        <f t="shared" si="399"/>
        <v>0.32511243386243383</v>
      </c>
      <c r="Q2606" s="142" t="s">
        <v>495</v>
      </c>
      <c r="R2606" s="120"/>
      <c r="S2606" s="130"/>
      <c r="T2606" s="565"/>
      <c r="U2606" s="565"/>
      <c r="V2606" s="565"/>
      <c r="W2606" s="116"/>
      <c r="X2606" s="117"/>
      <c r="Y2606" s="118"/>
      <c r="Z2606" s="636"/>
      <c r="AA2606" s="672">
        <f>P2606+Y2606</f>
        <v>0.32511243386243383</v>
      </c>
      <c r="AB2606" s="672">
        <f t="shared" si="478"/>
        <v>112.20005787037036</v>
      </c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</row>
    <row r="2607" spans="1:42" ht="13.15" customHeight="1" x14ac:dyDescent="0.2">
      <c r="A2607" s="265"/>
      <c r="B2607" s="405"/>
      <c r="C2607" s="448"/>
      <c r="D2607" s="266"/>
      <c r="E2607" s="266"/>
      <c r="F2607" s="182"/>
      <c r="G2607" s="24"/>
      <c r="H2607" s="241">
        <v>440</v>
      </c>
      <c r="I2607" s="22" t="s">
        <v>1045</v>
      </c>
      <c r="J2607" s="24">
        <v>250</v>
      </c>
      <c r="K2607" s="371">
        <v>0</v>
      </c>
      <c r="L2607" s="371">
        <v>0</v>
      </c>
      <c r="M2607" s="371">
        <v>0</v>
      </c>
      <c r="N2607" s="21"/>
      <c r="O2607" s="25">
        <f t="shared" si="398"/>
        <v>0</v>
      </c>
      <c r="P2607" s="26">
        <f t="shared" si="399"/>
        <v>0</v>
      </c>
      <c r="Q2607" s="26"/>
      <c r="R2607" s="28"/>
      <c r="S2607" s="30"/>
      <c r="T2607" s="371"/>
      <c r="U2607" s="371"/>
      <c r="V2607" s="371"/>
      <c r="W2607" s="21"/>
      <c r="X2607" s="25"/>
      <c r="Y2607" s="26"/>
      <c r="Z2607" s="428"/>
      <c r="AA2607" s="673"/>
      <c r="AB2607" s="672"/>
    </row>
    <row r="2608" spans="1:42" ht="13.15" customHeight="1" x14ac:dyDescent="0.2">
      <c r="A2608" s="265"/>
      <c r="B2608" s="405"/>
      <c r="C2608" s="448"/>
      <c r="D2608" s="266"/>
      <c r="E2608" s="266"/>
      <c r="F2608" s="182"/>
      <c r="G2608" s="24"/>
      <c r="H2608" s="241">
        <v>440</v>
      </c>
      <c r="I2608" s="22" t="s">
        <v>960</v>
      </c>
      <c r="J2608" s="24">
        <v>250</v>
      </c>
      <c r="K2608" s="371">
        <v>0</v>
      </c>
      <c r="L2608" s="371">
        <v>0</v>
      </c>
      <c r="M2608" s="371">
        <v>0</v>
      </c>
      <c r="N2608" s="21"/>
      <c r="O2608" s="25">
        <f t="shared" si="398"/>
        <v>0</v>
      </c>
      <c r="P2608" s="26">
        <f t="shared" si="399"/>
        <v>0</v>
      </c>
      <c r="Q2608" s="26"/>
      <c r="R2608" s="28"/>
      <c r="S2608" s="30"/>
      <c r="T2608" s="371"/>
      <c r="U2608" s="371"/>
      <c r="V2608" s="371"/>
      <c r="W2608" s="21"/>
      <c r="X2608" s="25"/>
      <c r="Y2608" s="26"/>
      <c r="Z2608" s="428"/>
      <c r="AA2608" s="673"/>
      <c r="AB2608" s="672"/>
    </row>
    <row r="2609" spans="1:28" ht="13.15" customHeight="1" x14ac:dyDescent="0.2">
      <c r="A2609" s="265"/>
      <c r="B2609" s="405"/>
      <c r="C2609" s="448"/>
      <c r="D2609" s="266"/>
      <c r="E2609" s="266"/>
      <c r="F2609" s="182"/>
      <c r="G2609" s="24"/>
      <c r="H2609" s="241">
        <v>440</v>
      </c>
      <c r="I2609" s="22" t="s">
        <v>2851</v>
      </c>
      <c r="J2609" s="24">
        <v>250</v>
      </c>
      <c r="K2609" s="371">
        <v>0</v>
      </c>
      <c r="L2609" s="371">
        <v>0</v>
      </c>
      <c r="M2609" s="371">
        <v>0</v>
      </c>
      <c r="N2609" s="21"/>
      <c r="O2609" s="25">
        <f t="shared" si="398"/>
        <v>0</v>
      </c>
      <c r="P2609" s="26">
        <f t="shared" si="399"/>
        <v>0</v>
      </c>
      <c r="Q2609" s="26"/>
      <c r="R2609" s="28"/>
      <c r="S2609" s="30"/>
      <c r="T2609" s="371"/>
      <c r="U2609" s="371"/>
      <c r="V2609" s="371"/>
      <c r="W2609" s="21"/>
      <c r="X2609" s="25"/>
      <c r="Y2609" s="26"/>
      <c r="Z2609" s="428"/>
      <c r="AA2609" s="673"/>
      <c r="AB2609" s="672"/>
    </row>
    <row r="2610" spans="1:28" ht="13.15" customHeight="1" x14ac:dyDescent="0.2">
      <c r="A2610" s="265"/>
      <c r="B2610" s="405"/>
      <c r="C2610" s="448"/>
      <c r="D2610" s="266"/>
      <c r="E2610" s="266"/>
      <c r="F2610" s="182"/>
      <c r="G2610" s="24"/>
      <c r="H2610" s="241">
        <v>440</v>
      </c>
      <c r="I2610" s="172" t="s">
        <v>2852</v>
      </c>
      <c r="J2610" s="24">
        <v>250</v>
      </c>
      <c r="K2610" s="371">
        <v>0</v>
      </c>
      <c r="L2610" s="371">
        <v>0</v>
      </c>
      <c r="M2610" s="371">
        <v>0</v>
      </c>
      <c r="N2610" s="21"/>
      <c r="O2610" s="25">
        <f t="shared" si="398"/>
        <v>0</v>
      </c>
      <c r="P2610" s="26">
        <f t="shared" si="399"/>
        <v>0</v>
      </c>
      <c r="Q2610" s="26"/>
      <c r="R2610" s="28"/>
      <c r="S2610" s="30"/>
      <c r="T2610" s="371"/>
      <c r="U2610" s="371"/>
      <c r="V2610" s="371"/>
      <c r="W2610" s="21"/>
      <c r="X2610" s="25"/>
      <c r="Y2610" s="26"/>
      <c r="Z2610" s="428"/>
      <c r="AA2610" s="673"/>
      <c r="AB2610" s="672"/>
    </row>
    <row r="2611" spans="1:28" ht="13.15" customHeight="1" x14ac:dyDescent="0.2">
      <c r="A2611" s="265"/>
      <c r="B2611" s="405"/>
      <c r="C2611" s="448"/>
      <c r="D2611" s="266"/>
      <c r="E2611" s="266"/>
      <c r="F2611" s="182"/>
      <c r="G2611" s="24"/>
      <c r="H2611" s="241">
        <v>440</v>
      </c>
      <c r="I2611" s="22" t="s">
        <v>2609</v>
      </c>
      <c r="J2611" s="24">
        <v>250</v>
      </c>
      <c r="K2611" s="371">
        <v>0</v>
      </c>
      <c r="L2611" s="371">
        <v>0</v>
      </c>
      <c r="M2611" s="371">
        <v>0</v>
      </c>
      <c r="N2611" s="21"/>
      <c r="O2611" s="25">
        <f t="shared" si="398"/>
        <v>0</v>
      </c>
      <c r="P2611" s="26">
        <f t="shared" si="399"/>
        <v>0</v>
      </c>
      <c r="Q2611" s="26"/>
      <c r="R2611" s="28"/>
      <c r="S2611" s="30"/>
      <c r="T2611" s="371"/>
      <c r="U2611" s="371"/>
      <c r="V2611" s="371"/>
      <c r="W2611" s="21"/>
      <c r="X2611" s="25"/>
      <c r="Y2611" s="26"/>
      <c r="Z2611" s="428"/>
      <c r="AA2611" s="673"/>
      <c r="AB2611" s="672"/>
    </row>
    <row r="2612" spans="1:28" ht="13.15" customHeight="1" x14ac:dyDescent="0.2">
      <c r="A2612" s="265"/>
      <c r="B2612" s="405"/>
      <c r="C2612" s="448"/>
      <c r="D2612" s="266"/>
      <c r="E2612" s="266"/>
      <c r="F2612" s="182"/>
      <c r="G2612" s="24"/>
      <c r="H2612" s="241">
        <v>440</v>
      </c>
      <c r="I2612" s="22" t="s">
        <v>395</v>
      </c>
      <c r="J2612" s="24">
        <v>250</v>
      </c>
      <c r="K2612" s="371">
        <v>0</v>
      </c>
      <c r="L2612" s="371">
        <v>0</v>
      </c>
      <c r="M2612" s="371">
        <v>0</v>
      </c>
      <c r="N2612" s="21"/>
      <c r="O2612" s="25">
        <f t="shared" si="398"/>
        <v>0</v>
      </c>
      <c r="P2612" s="26">
        <f>O2612/J2612/1.44</f>
        <v>0</v>
      </c>
      <c r="Q2612" s="26"/>
      <c r="R2612" s="28"/>
      <c r="S2612" s="30"/>
      <c r="T2612" s="371"/>
      <c r="U2612" s="371"/>
      <c r="V2612" s="371"/>
      <c r="W2612" s="21"/>
      <c r="X2612" s="25"/>
      <c r="Y2612" s="26"/>
      <c r="Z2612" s="428"/>
      <c r="AA2612" s="673"/>
      <c r="AB2612" s="672"/>
    </row>
    <row r="2613" spans="1:28" ht="13.15" customHeight="1" x14ac:dyDescent="0.2">
      <c r="A2613" s="265"/>
      <c r="B2613" s="405"/>
      <c r="C2613" s="448"/>
      <c r="D2613" s="266"/>
      <c r="E2613" s="266"/>
      <c r="F2613" s="182"/>
      <c r="G2613" s="24"/>
      <c r="H2613" s="241">
        <v>440</v>
      </c>
      <c r="I2613" s="22" t="s">
        <v>2853</v>
      </c>
      <c r="J2613" s="24">
        <v>250</v>
      </c>
      <c r="K2613" s="371">
        <v>0</v>
      </c>
      <c r="L2613" s="371">
        <v>0</v>
      </c>
      <c r="M2613" s="371">
        <v>0</v>
      </c>
      <c r="N2613" s="21"/>
      <c r="O2613" s="25">
        <f>(K2613+L2613+M2613)/3</f>
        <v>0</v>
      </c>
      <c r="P2613" s="26">
        <f>O2613/J2613/1.44</f>
        <v>0</v>
      </c>
      <c r="Q2613" s="26"/>
      <c r="R2613" s="28"/>
      <c r="S2613" s="30"/>
      <c r="T2613" s="371"/>
      <c r="U2613" s="371"/>
      <c r="V2613" s="371"/>
      <c r="W2613" s="21"/>
      <c r="X2613" s="25"/>
      <c r="Y2613" s="26"/>
      <c r="Z2613" s="428"/>
      <c r="AA2613" s="673"/>
      <c r="AB2613" s="672"/>
    </row>
    <row r="2614" spans="1:28" ht="13.15" customHeight="1" x14ac:dyDescent="0.2">
      <c r="A2614" s="265"/>
      <c r="B2614" s="405"/>
      <c r="C2614" s="448"/>
      <c r="D2614" s="266"/>
      <c r="E2614" s="266"/>
      <c r="F2614" s="182"/>
      <c r="G2614" s="24"/>
      <c r="H2614" s="241">
        <v>440</v>
      </c>
      <c r="I2614" s="22" t="s">
        <v>3289</v>
      </c>
      <c r="J2614" s="24">
        <v>250</v>
      </c>
      <c r="K2614" s="371">
        <v>0</v>
      </c>
      <c r="L2614" s="371">
        <v>0</v>
      </c>
      <c r="M2614" s="371">
        <v>0</v>
      </c>
      <c r="N2614" s="21"/>
      <c r="O2614" s="25">
        <f t="shared" si="398"/>
        <v>0</v>
      </c>
      <c r="P2614" s="26">
        <f t="shared" si="399"/>
        <v>0</v>
      </c>
      <c r="Q2614" s="26"/>
      <c r="R2614" s="28"/>
      <c r="S2614" s="30"/>
      <c r="T2614" s="371"/>
      <c r="U2614" s="371"/>
      <c r="V2614" s="371"/>
      <c r="W2614" s="21"/>
      <c r="X2614" s="25"/>
      <c r="Y2614" s="26"/>
      <c r="Z2614" s="428"/>
      <c r="AA2614" s="673"/>
      <c r="AB2614" s="672"/>
    </row>
    <row r="2615" spans="1:28" ht="13.9" customHeight="1" thickBot="1" x14ac:dyDescent="0.25">
      <c r="A2615" s="267"/>
      <c r="B2615" s="406"/>
      <c r="C2615" s="449"/>
      <c r="D2615" s="268"/>
      <c r="E2615" s="269"/>
      <c r="F2615" s="184"/>
      <c r="G2615" s="70"/>
      <c r="H2615" s="242">
        <v>440</v>
      </c>
      <c r="I2615" s="76" t="s">
        <v>1943</v>
      </c>
      <c r="J2615" s="70">
        <v>250</v>
      </c>
      <c r="K2615" s="559">
        <v>0</v>
      </c>
      <c r="L2615" s="559">
        <v>0</v>
      </c>
      <c r="M2615" s="559">
        <v>0</v>
      </c>
      <c r="N2615" s="72"/>
      <c r="O2615" s="73">
        <f>(K2615+L2615+M2615)/3</f>
        <v>0</v>
      </c>
      <c r="P2615" s="74">
        <f>O2615/J2615/1.44</f>
        <v>0</v>
      </c>
      <c r="Q2615" s="74"/>
      <c r="R2615" s="75"/>
      <c r="S2615" s="78"/>
      <c r="T2615" s="559"/>
      <c r="U2615" s="559"/>
      <c r="V2615" s="559"/>
      <c r="W2615" s="72"/>
      <c r="X2615" s="73"/>
      <c r="Y2615" s="74"/>
      <c r="Z2615" s="646"/>
      <c r="AA2615" s="673"/>
      <c r="AB2615" s="672"/>
    </row>
    <row r="2616" spans="1:28" s="7" customFormat="1" ht="13.9" customHeight="1" x14ac:dyDescent="0.2">
      <c r="A2616" s="260">
        <v>43024</v>
      </c>
      <c r="B2616" s="403">
        <v>0.62847222222222221</v>
      </c>
      <c r="C2616" s="454">
        <v>4</v>
      </c>
      <c r="D2616" s="263">
        <f>(MAX(K2616:M2616))/J2616/1.44</f>
        <v>0.92968750000000011</v>
      </c>
      <c r="E2616" s="264"/>
      <c r="F2616" s="181" t="s">
        <v>569</v>
      </c>
      <c r="G2616" s="69" t="s">
        <v>3136</v>
      </c>
      <c r="H2616" s="240">
        <v>441</v>
      </c>
      <c r="I2616" s="35" t="s">
        <v>685</v>
      </c>
      <c r="J2616" s="34">
        <v>160</v>
      </c>
      <c r="K2616" s="367">
        <v>214.20000000000002</v>
      </c>
      <c r="L2616" s="367">
        <v>141.9047619047619</v>
      </c>
      <c r="M2616" s="367">
        <v>141.75</v>
      </c>
      <c r="N2616" s="36" t="s">
        <v>3938</v>
      </c>
      <c r="O2616" s="37">
        <f t="shared" si="398"/>
        <v>165.9515873015873</v>
      </c>
      <c r="P2616" s="38">
        <f t="shared" si="399"/>
        <v>0.72027598655202818</v>
      </c>
      <c r="Q2616" s="77"/>
      <c r="R2616" s="40"/>
      <c r="S2616" s="81"/>
      <c r="T2616" s="367"/>
      <c r="U2616" s="367"/>
      <c r="V2616" s="367"/>
      <c r="W2616" s="36"/>
      <c r="X2616" s="37"/>
      <c r="Y2616" s="38"/>
      <c r="Z2616" s="645"/>
      <c r="AA2616" s="671">
        <f>P2616+Y2616</f>
        <v>0.72027598655202818</v>
      </c>
      <c r="AB2616" s="671">
        <f t="shared" si="478"/>
        <v>29.762635030864203</v>
      </c>
    </row>
    <row r="2617" spans="1:28" ht="13.15" customHeight="1" x14ac:dyDescent="0.2">
      <c r="A2617" s="265"/>
      <c r="B2617" s="405"/>
      <c r="C2617" s="448"/>
      <c r="D2617" s="266"/>
      <c r="E2617" s="266"/>
      <c r="F2617" s="182"/>
      <c r="G2617" s="24"/>
      <c r="H2617" s="241">
        <v>441</v>
      </c>
      <c r="I2617" s="22" t="s">
        <v>3939</v>
      </c>
      <c r="J2617" s="34">
        <v>160</v>
      </c>
      <c r="K2617" s="371">
        <v>49.35</v>
      </c>
      <c r="L2617" s="371">
        <v>44.761904761904759</v>
      </c>
      <c r="M2617" s="371">
        <v>67.2</v>
      </c>
      <c r="N2617" s="21"/>
      <c r="O2617" s="25">
        <f t="shared" si="398"/>
        <v>53.770634920634926</v>
      </c>
      <c r="P2617" s="26">
        <f t="shared" si="399"/>
        <v>0.23337949184303355</v>
      </c>
      <c r="Q2617" s="26"/>
      <c r="R2617" s="28"/>
      <c r="S2617" s="30"/>
      <c r="T2617" s="371"/>
      <c r="U2617" s="371"/>
      <c r="V2617" s="371"/>
      <c r="W2617" s="21"/>
      <c r="X2617" s="25"/>
      <c r="Y2617" s="26"/>
      <c r="Z2617" s="428"/>
      <c r="AA2617" s="673"/>
      <c r="AB2617" s="672"/>
    </row>
    <row r="2618" spans="1:28" ht="13.15" customHeight="1" x14ac:dyDescent="0.2">
      <c r="A2618" s="265"/>
      <c r="B2618" s="405"/>
      <c r="C2618" s="448"/>
      <c r="D2618" s="266"/>
      <c r="E2618" s="266"/>
      <c r="F2618" s="182"/>
      <c r="G2618" s="24"/>
      <c r="H2618" s="241">
        <v>441</v>
      </c>
      <c r="I2618" s="22" t="s">
        <v>3940</v>
      </c>
      <c r="J2618" s="34">
        <v>160</v>
      </c>
      <c r="K2618" s="371">
        <v>4.2</v>
      </c>
      <c r="L2618" s="371">
        <v>0</v>
      </c>
      <c r="M2618" s="371">
        <v>0</v>
      </c>
      <c r="N2618" s="21"/>
      <c r="O2618" s="25">
        <f t="shared" ref="O2618:O2634" si="483">(K2618+L2618+M2618)/3</f>
        <v>1.4000000000000001</v>
      </c>
      <c r="P2618" s="26">
        <f t="shared" ref="P2618:P2634" si="484">O2618/J2618/1.44</f>
        <v>6.0763888888888899E-3</v>
      </c>
      <c r="Q2618" s="26"/>
      <c r="R2618" s="28"/>
      <c r="S2618" s="30"/>
      <c r="T2618" s="371"/>
      <c r="U2618" s="371"/>
      <c r="V2618" s="371"/>
      <c r="W2618" s="21"/>
      <c r="X2618" s="25"/>
      <c r="Y2618" s="26"/>
      <c r="Z2618" s="428"/>
      <c r="AA2618" s="673"/>
      <c r="AB2618" s="672"/>
    </row>
    <row r="2619" spans="1:28" ht="13.15" customHeight="1" x14ac:dyDescent="0.2">
      <c r="A2619" s="265"/>
      <c r="B2619" s="405"/>
      <c r="C2619" s="448"/>
      <c r="D2619" s="266"/>
      <c r="E2619" s="266"/>
      <c r="F2619" s="182"/>
      <c r="G2619" s="24"/>
      <c r="H2619" s="241">
        <v>441</v>
      </c>
      <c r="I2619" s="22" t="s">
        <v>2982</v>
      </c>
      <c r="J2619" s="34">
        <v>160</v>
      </c>
      <c r="K2619" s="371">
        <v>71.400000000000006</v>
      </c>
      <c r="L2619" s="371">
        <v>47.61904761904762</v>
      </c>
      <c r="M2619" s="371">
        <v>31.5</v>
      </c>
      <c r="N2619" s="21"/>
      <c r="O2619" s="25">
        <f t="shared" si="483"/>
        <v>50.173015873015878</v>
      </c>
      <c r="P2619" s="26">
        <f t="shared" si="484"/>
        <v>0.21776482583774254</v>
      </c>
      <c r="Q2619" s="26"/>
      <c r="R2619" s="28"/>
      <c r="S2619" s="30"/>
      <c r="T2619" s="371"/>
      <c r="U2619" s="371"/>
      <c r="V2619" s="371"/>
      <c r="W2619" s="21"/>
      <c r="X2619" s="25"/>
      <c r="Y2619" s="26"/>
      <c r="Z2619" s="428"/>
      <c r="AA2619" s="673"/>
      <c r="AB2619" s="672"/>
    </row>
    <row r="2620" spans="1:28" ht="13.15" customHeight="1" x14ac:dyDescent="0.2">
      <c r="A2620" s="265"/>
      <c r="B2620" s="405"/>
      <c r="C2620" s="448"/>
      <c r="D2620" s="266"/>
      <c r="E2620" s="266"/>
      <c r="F2620" s="182"/>
      <c r="G2620" s="24"/>
      <c r="H2620" s="241">
        <v>441</v>
      </c>
      <c r="I2620" s="22" t="s">
        <v>2983</v>
      </c>
      <c r="J2620" s="34">
        <v>160</v>
      </c>
      <c r="K2620" s="371">
        <v>4.2</v>
      </c>
      <c r="L2620" s="371">
        <v>0.95238095238095233</v>
      </c>
      <c r="M2620" s="371">
        <v>0</v>
      </c>
      <c r="N2620" s="21"/>
      <c r="O2620" s="25">
        <f t="shared" si="483"/>
        <v>1.7174603174603176</v>
      </c>
      <c r="P2620" s="26">
        <f t="shared" si="484"/>
        <v>7.4542548500881843E-3</v>
      </c>
      <c r="Q2620" s="26"/>
      <c r="R2620" s="28"/>
      <c r="S2620" s="30"/>
      <c r="T2620" s="371"/>
      <c r="U2620" s="371"/>
      <c r="V2620" s="371"/>
      <c r="W2620" s="21"/>
      <c r="X2620" s="25"/>
      <c r="Y2620" s="26"/>
      <c r="Z2620" s="428"/>
      <c r="AA2620" s="673"/>
      <c r="AB2620" s="672"/>
    </row>
    <row r="2621" spans="1:28" ht="13.15" customHeight="1" x14ac:dyDescent="0.2">
      <c r="A2621" s="265"/>
      <c r="B2621" s="405"/>
      <c r="C2621" s="448"/>
      <c r="D2621" s="266"/>
      <c r="E2621" s="266"/>
      <c r="F2621" s="186"/>
      <c r="G2621" s="121"/>
      <c r="H2621" s="244">
        <v>441</v>
      </c>
      <c r="I2621" s="128" t="s">
        <v>84</v>
      </c>
      <c r="J2621" s="131">
        <v>160</v>
      </c>
      <c r="K2621" s="548">
        <v>0</v>
      </c>
      <c r="L2621" s="548">
        <v>0</v>
      </c>
      <c r="M2621" s="548">
        <v>0</v>
      </c>
      <c r="N2621" s="123"/>
      <c r="O2621" s="25">
        <f t="shared" si="483"/>
        <v>0</v>
      </c>
      <c r="P2621" s="26">
        <f t="shared" si="484"/>
        <v>0</v>
      </c>
      <c r="Q2621" s="125"/>
      <c r="R2621" s="126"/>
      <c r="S2621" s="127"/>
      <c r="T2621" s="548"/>
      <c r="U2621" s="548"/>
      <c r="V2621" s="548"/>
      <c r="W2621" s="123"/>
      <c r="X2621" s="124"/>
      <c r="Y2621" s="125"/>
      <c r="Z2621" s="634"/>
      <c r="AA2621" s="673"/>
      <c r="AB2621" s="672"/>
    </row>
    <row r="2622" spans="1:28" ht="13.9" customHeight="1" thickBot="1" x14ac:dyDescent="0.25">
      <c r="A2622" s="267"/>
      <c r="B2622" s="406"/>
      <c r="C2622" s="449"/>
      <c r="D2622" s="268"/>
      <c r="E2622" s="279"/>
      <c r="F2622" s="184"/>
      <c r="G2622" s="70"/>
      <c r="H2622" s="242">
        <v>441</v>
      </c>
      <c r="I2622" s="76"/>
      <c r="J2622" s="70"/>
      <c r="K2622" s="559"/>
      <c r="L2622" s="559"/>
      <c r="M2622" s="559"/>
      <c r="N2622" s="78"/>
      <c r="O2622" s="73"/>
      <c r="P2622" s="74"/>
      <c r="Q2622" s="74"/>
      <c r="R2622" s="75"/>
      <c r="S2622" s="78"/>
      <c r="T2622" s="559"/>
      <c r="U2622" s="559"/>
      <c r="V2622" s="559"/>
      <c r="W2622" s="72"/>
      <c r="X2622" s="73"/>
      <c r="Y2622" s="74"/>
      <c r="Z2622" s="646"/>
      <c r="AA2622" s="676"/>
      <c r="AB2622" s="674"/>
    </row>
    <row r="2623" spans="1:28" s="7" customFormat="1" ht="13.9" customHeight="1" x14ac:dyDescent="0.2">
      <c r="A2623" s="270">
        <v>43038</v>
      </c>
      <c r="B2623" s="407">
        <v>0.81944444444444453</v>
      </c>
      <c r="C2623" s="450">
        <v>-1</v>
      </c>
      <c r="D2623" s="263">
        <f>(MAX(K2623:M2623))/J2623/1.44</f>
        <v>0.7579575039892501</v>
      </c>
      <c r="E2623" s="264">
        <f>(MAX(T2623:V2623))/S2623/1.44</f>
        <v>0.22337962962962962</v>
      </c>
      <c r="F2623" s="181" t="s">
        <v>1909</v>
      </c>
      <c r="G2623" s="69" t="s">
        <v>3136</v>
      </c>
      <c r="H2623" s="240">
        <v>442</v>
      </c>
      <c r="I2623" s="35" t="s">
        <v>685</v>
      </c>
      <c r="J2623" s="34">
        <v>630</v>
      </c>
      <c r="K2623" s="367">
        <v>643.65</v>
      </c>
      <c r="L2623" s="367">
        <v>687.61904761904759</v>
      </c>
      <c r="M2623" s="367">
        <v>572.25</v>
      </c>
      <c r="N2623" s="36" t="s">
        <v>4175</v>
      </c>
      <c r="O2623" s="37">
        <f t="shared" si="483"/>
        <v>634.50634920634923</v>
      </c>
      <c r="P2623" s="38">
        <f t="shared" si="484"/>
        <v>0.69941176058900933</v>
      </c>
      <c r="Q2623" s="39" t="s">
        <v>495</v>
      </c>
      <c r="R2623" s="40" t="s">
        <v>686</v>
      </c>
      <c r="S2623" s="34">
        <v>630</v>
      </c>
      <c r="T2623" s="367">
        <v>162.85714285714286</v>
      </c>
      <c r="U2623" s="367">
        <v>202.65</v>
      </c>
      <c r="V2623" s="367">
        <v>168</v>
      </c>
      <c r="W2623" s="36" t="s">
        <v>4458</v>
      </c>
      <c r="X2623" s="37">
        <f t="shared" si="427"/>
        <v>177.83571428571429</v>
      </c>
      <c r="Y2623" s="38">
        <f t="shared" si="428"/>
        <v>0.19602702191987909</v>
      </c>
      <c r="Z2623" s="653" t="s">
        <v>495</v>
      </c>
      <c r="AA2623" s="672">
        <f>P2623+Y2623</f>
        <v>0.89543878250888842</v>
      </c>
      <c r="AB2623" s="672">
        <f t="shared" si="478"/>
        <v>87.611844135802372</v>
      </c>
    </row>
    <row r="2624" spans="1:28" ht="13.15" customHeight="1" x14ac:dyDescent="0.2">
      <c r="A2624" s="265"/>
      <c r="B2624" s="405"/>
      <c r="C2624" s="448"/>
      <c r="D2624" s="266"/>
      <c r="E2624" s="266"/>
      <c r="F2624" s="182"/>
      <c r="G2624" s="24"/>
      <c r="H2624" s="241">
        <v>442</v>
      </c>
      <c r="I2624" s="22" t="s">
        <v>2610</v>
      </c>
      <c r="J2624" s="24">
        <v>630</v>
      </c>
      <c r="K2624" s="371">
        <v>26.25</v>
      </c>
      <c r="L2624" s="371">
        <v>54.285714285714285</v>
      </c>
      <c r="M2624" s="371">
        <v>31.5</v>
      </c>
      <c r="N2624" s="21"/>
      <c r="O2624" s="25">
        <f t="shared" si="483"/>
        <v>37.345238095238095</v>
      </c>
      <c r="P2624" s="26">
        <f t="shared" si="484"/>
        <v>4.1165385907449399E-2</v>
      </c>
      <c r="Q2624" s="26"/>
      <c r="R2624" s="28" t="s">
        <v>4462</v>
      </c>
      <c r="S2624" s="24">
        <v>630</v>
      </c>
      <c r="T2624" s="371">
        <v>0</v>
      </c>
      <c r="U2624" s="371">
        <v>0</v>
      </c>
      <c r="V2624" s="371">
        <v>3.1500000000000004</v>
      </c>
      <c r="W2624" s="21"/>
      <c r="X2624" s="25">
        <f t="shared" si="427"/>
        <v>1.05</v>
      </c>
      <c r="Y2624" s="26">
        <f t="shared" si="428"/>
        <v>1.1574074074074076E-3</v>
      </c>
      <c r="Z2624" s="428"/>
      <c r="AA2624" s="673"/>
      <c r="AB2624" s="672"/>
    </row>
    <row r="2625" spans="1:28" ht="13.15" customHeight="1" x14ac:dyDescent="0.2">
      <c r="A2625" s="265"/>
      <c r="B2625" s="405"/>
      <c r="C2625" s="448"/>
      <c r="D2625" s="266"/>
      <c r="E2625" s="266"/>
      <c r="F2625" s="182"/>
      <c r="G2625" s="24"/>
      <c r="H2625" s="241">
        <v>442</v>
      </c>
      <c r="I2625" s="22" t="s">
        <v>2346</v>
      </c>
      <c r="J2625" s="24">
        <v>630</v>
      </c>
      <c r="K2625" s="371">
        <v>72.45</v>
      </c>
      <c r="L2625" s="371">
        <v>35.238095238095234</v>
      </c>
      <c r="M2625" s="371">
        <v>42</v>
      </c>
      <c r="N2625" s="21"/>
      <c r="O2625" s="25">
        <f t="shared" si="483"/>
        <v>49.896031746031746</v>
      </c>
      <c r="P2625" s="26">
        <f t="shared" si="484"/>
        <v>5.5000034993421237E-2</v>
      </c>
      <c r="Q2625" s="26"/>
      <c r="R2625" s="33" t="s">
        <v>2349</v>
      </c>
      <c r="S2625" s="24">
        <v>630</v>
      </c>
      <c r="T2625" s="371">
        <v>0.95238095238095233</v>
      </c>
      <c r="U2625" s="371">
        <v>1.05</v>
      </c>
      <c r="V2625" s="371">
        <v>0</v>
      </c>
      <c r="W2625" s="21"/>
      <c r="X2625" s="25">
        <f t="shared" si="427"/>
        <v>0.66746031746031742</v>
      </c>
      <c r="Y2625" s="26">
        <f t="shared" si="428"/>
        <v>7.3573668150387717E-4</v>
      </c>
      <c r="Z2625" s="428"/>
      <c r="AA2625" s="673"/>
      <c r="AB2625" s="672"/>
    </row>
    <row r="2626" spans="1:28" ht="13.15" customHeight="1" x14ac:dyDescent="0.2">
      <c r="A2626" s="265"/>
      <c r="B2626" s="405"/>
      <c r="C2626" s="448"/>
      <c r="D2626" s="266"/>
      <c r="E2626" s="266"/>
      <c r="F2626" s="182"/>
      <c r="G2626" s="24"/>
      <c r="H2626" s="241">
        <v>442</v>
      </c>
      <c r="I2626" s="22" t="s">
        <v>687</v>
      </c>
      <c r="J2626" s="24">
        <v>630</v>
      </c>
      <c r="K2626" s="371">
        <v>6.3000000000000007</v>
      </c>
      <c r="L2626" s="371">
        <v>5.7142857142857144</v>
      </c>
      <c r="M2626" s="371">
        <v>6.3000000000000007</v>
      </c>
      <c r="N2626" s="21"/>
      <c r="O2626" s="25">
        <f t="shared" si="483"/>
        <v>6.1047619047619053</v>
      </c>
      <c r="P2626" s="26">
        <f t="shared" si="484"/>
        <v>6.7292349038380796E-3</v>
      </c>
      <c r="Q2626" s="26"/>
      <c r="R2626" s="28" t="s">
        <v>4463</v>
      </c>
      <c r="S2626" s="24">
        <v>630</v>
      </c>
      <c r="T2626" s="371">
        <v>0</v>
      </c>
      <c r="U2626" s="371">
        <v>0</v>
      </c>
      <c r="V2626" s="371">
        <v>0</v>
      </c>
      <c r="W2626" s="21"/>
      <c r="X2626" s="25">
        <f t="shared" si="427"/>
        <v>0</v>
      </c>
      <c r="Y2626" s="26">
        <f t="shared" si="428"/>
        <v>0</v>
      </c>
      <c r="Z2626" s="428"/>
      <c r="AA2626" s="673"/>
      <c r="AB2626" s="672"/>
    </row>
    <row r="2627" spans="1:28" ht="13.15" customHeight="1" x14ac:dyDescent="0.2">
      <c r="A2627" s="265"/>
      <c r="B2627" s="405"/>
      <c r="C2627" s="448"/>
      <c r="D2627" s="266"/>
      <c r="E2627" s="266"/>
      <c r="F2627" s="182"/>
      <c r="G2627" s="24"/>
      <c r="H2627" s="241">
        <v>442</v>
      </c>
      <c r="I2627" s="22" t="s">
        <v>174</v>
      </c>
      <c r="J2627" s="24">
        <v>630</v>
      </c>
      <c r="K2627" s="371">
        <v>71.400000000000006</v>
      </c>
      <c r="L2627" s="371">
        <v>66.666666666666657</v>
      </c>
      <c r="M2627" s="371">
        <v>67.2</v>
      </c>
      <c r="N2627" s="21"/>
      <c r="O2627" s="25">
        <f t="shared" si="483"/>
        <v>68.422222222222217</v>
      </c>
      <c r="P2627" s="26">
        <f t="shared" si="484"/>
        <v>7.5421320791691157E-2</v>
      </c>
      <c r="Q2627" s="26"/>
      <c r="R2627" s="28" t="s">
        <v>2350</v>
      </c>
      <c r="S2627" s="24">
        <v>630</v>
      </c>
      <c r="T2627" s="371">
        <v>3.8095238095238093</v>
      </c>
      <c r="U2627" s="371">
        <v>11.55</v>
      </c>
      <c r="V2627" s="371">
        <v>2.1</v>
      </c>
      <c r="W2627" s="21"/>
      <c r="X2627" s="25">
        <f t="shared" si="427"/>
        <v>5.8198412698412705</v>
      </c>
      <c r="Y2627" s="26">
        <f t="shared" si="428"/>
        <v>6.415168948237732E-3</v>
      </c>
      <c r="Z2627" s="428"/>
      <c r="AA2627" s="673"/>
      <c r="AB2627" s="672"/>
    </row>
    <row r="2628" spans="1:28" ht="13.15" customHeight="1" x14ac:dyDescent="0.2">
      <c r="A2628" s="265"/>
      <c r="B2628" s="405"/>
      <c r="C2628" s="448"/>
      <c r="D2628" s="266"/>
      <c r="E2628" s="266"/>
      <c r="F2628" s="182"/>
      <c r="G2628" s="24"/>
      <c r="H2628" s="241">
        <v>442</v>
      </c>
      <c r="I2628" s="22" t="s">
        <v>4459</v>
      </c>
      <c r="J2628" s="24">
        <v>630</v>
      </c>
      <c r="K2628" s="371">
        <v>30.450000000000003</v>
      </c>
      <c r="L2628" s="371">
        <v>20</v>
      </c>
      <c r="M2628" s="371">
        <v>31.5</v>
      </c>
      <c r="N2628" s="21"/>
      <c r="O2628" s="25">
        <f t="shared" si="483"/>
        <v>27.316666666666666</v>
      </c>
      <c r="P2628" s="26">
        <f t="shared" si="484"/>
        <v>3.0110964138741918E-2</v>
      </c>
      <c r="Q2628" s="26"/>
      <c r="R2628" s="28" t="s">
        <v>4464</v>
      </c>
      <c r="S2628" s="24">
        <v>630</v>
      </c>
      <c r="T2628" s="371">
        <v>11.428571428571429</v>
      </c>
      <c r="U2628" s="371">
        <v>14.700000000000001</v>
      </c>
      <c r="V2628" s="371">
        <v>15.75</v>
      </c>
      <c r="W2628" s="21"/>
      <c r="X2628" s="25">
        <f t="shared" si="427"/>
        <v>13.959523809523811</v>
      </c>
      <c r="Y2628" s="26">
        <f t="shared" si="428"/>
        <v>1.5387482153355172E-2</v>
      </c>
      <c r="Z2628" s="428"/>
      <c r="AA2628" s="673"/>
      <c r="AB2628" s="672"/>
    </row>
    <row r="2629" spans="1:28" ht="13.15" customHeight="1" x14ac:dyDescent="0.2">
      <c r="A2629" s="265"/>
      <c r="B2629" s="405"/>
      <c r="C2629" s="448"/>
      <c r="D2629" s="266"/>
      <c r="E2629" s="266"/>
      <c r="F2629" s="182"/>
      <c r="G2629" s="24"/>
      <c r="H2629" s="241">
        <v>442</v>
      </c>
      <c r="I2629" s="22" t="s">
        <v>4460</v>
      </c>
      <c r="J2629" s="24">
        <v>630</v>
      </c>
      <c r="K2629" s="371">
        <v>56.7</v>
      </c>
      <c r="L2629" s="371">
        <v>30.476190476190474</v>
      </c>
      <c r="M2629" s="371">
        <v>37.800000000000004</v>
      </c>
      <c r="N2629" s="21"/>
      <c r="O2629" s="25">
        <f t="shared" si="483"/>
        <v>41.658730158730158</v>
      </c>
      <c r="P2629" s="26">
        <f t="shared" si="484"/>
        <v>4.5920117018000611E-2</v>
      </c>
      <c r="Q2629" s="26"/>
      <c r="R2629" s="28" t="s">
        <v>3389</v>
      </c>
      <c r="S2629" s="24">
        <v>630</v>
      </c>
      <c r="T2629" s="371">
        <v>1.9047619047619047</v>
      </c>
      <c r="U2629" s="371">
        <v>8.4</v>
      </c>
      <c r="V2629" s="371">
        <v>32.550000000000004</v>
      </c>
      <c r="W2629" s="21"/>
      <c r="X2629" s="25">
        <f t="shared" si="427"/>
        <v>14.284920634920637</v>
      </c>
      <c r="Y2629" s="26">
        <f t="shared" si="428"/>
        <v>1.5746164721032449E-2</v>
      </c>
      <c r="Z2629" s="428"/>
      <c r="AA2629" s="673"/>
      <c r="AB2629" s="672"/>
    </row>
    <row r="2630" spans="1:28" ht="13.15" customHeight="1" x14ac:dyDescent="0.2">
      <c r="A2630" s="265"/>
      <c r="B2630" s="405"/>
      <c r="C2630" s="448"/>
      <c r="D2630" s="266"/>
      <c r="E2630" s="266"/>
      <c r="F2630" s="182"/>
      <c r="G2630" s="24"/>
      <c r="H2630" s="241">
        <v>442</v>
      </c>
      <c r="I2630" s="22" t="s">
        <v>4461</v>
      </c>
      <c r="J2630" s="24">
        <v>630</v>
      </c>
      <c r="K2630" s="371">
        <v>6.3000000000000007</v>
      </c>
      <c r="L2630" s="371">
        <v>13.333333333333332</v>
      </c>
      <c r="M2630" s="371">
        <v>14.700000000000001</v>
      </c>
      <c r="N2630" s="21"/>
      <c r="O2630" s="25">
        <f t="shared" si="483"/>
        <v>11.444444444444445</v>
      </c>
      <c r="P2630" s="26">
        <f t="shared" si="484"/>
        <v>1.2615128355869098E-2</v>
      </c>
      <c r="Q2630" s="26"/>
      <c r="R2630" s="33" t="s">
        <v>2855</v>
      </c>
      <c r="S2630" s="24">
        <v>630</v>
      </c>
      <c r="T2630" s="371">
        <v>1.9047619047619047</v>
      </c>
      <c r="U2630" s="371">
        <v>1.05</v>
      </c>
      <c r="V2630" s="371">
        <v>2.1</v>
      </c>
      <c r="W2630" s="21"/>
      <c r="X2630" s="25">
        <f t="shared" si="427"/>
        <v>1.6849206349206352</v>
      </c>
      <c r="Y2630" s="26">
        <f t="shared" si="428"/>
        <v>1.8572758321435572E-3</v>
      </c>
      <c r="Z2630" s="428"/>
      <c r="AA2630" s="673"/>
      <c r="AB2630" s="672"/>
    </row>
    <row r="2631" spans="1:28" ht="13.15" customHeight="1" x14ac:dyDescent="0.2">
      <c r="A2631" s="265"/>
      <c r="B2631" s="405"/>
      <c r="C2631" s="448"/>
      <c r="D2631" s="266"/>
      <c r="E2631" s="266"/>
      <c r="F2631" s="182"/>
      <c r="G2631" s="24"/>
      <c r="H2631" s="241">
        <v>442</v>
      </c>
      <c r="I2631" s="22" t="s">
        <v>2347</v>
      </c>
      <c r="J2631" s="24">
        <v>630</v>
      </c>
      <c r="K2631" s="371">
        <v>75.600000000000009</v>
      </c>
      <c r="L2631" s="371">
        <v>93.333333333333329</v>
      </c>
      <c r="M2631" s="371">
        <v>68.25</v>
      </c>
      <c r="N2631" s="21"/>
      <c r="O2631" s="25">
        <f t="shared" si="483"/>
        <v>79.061111111111117</v>
      </c>
      <c r="P2631" s="26">
        <f t="shared" si="484"/>
        <v>8.7148491083676283E-2</v>
      </c>
      <c r="Q2631" s="26"/>
      <c r="R2631" s="28" t="s">
        <v>1734</v>
      </c>
      <c r="S2631" s="24">
        <v>630</v>
      </c>
      <c r="T2631" s="371">
        <v>0</v>
      </c>
      <c r="U2631" s="371">
        <v>0</v>
      </c>
      <c r="V2631" s="371">
        <v>0</v>
      </c>
      <c r="W2631" s="21"/>
      <c r="X2631" s="25">
        <f t="shared" si="427"/>
        <v>0</v>
      </c>
      <c r="Y2631" s="26">
        <f t="shared" si="428"/>
        <v>0</v>
      </c>
      <c r="Z2631" s="428"/>
      <c r="AA2631" s="673"/>
      <c r="AB2631" s="672"/>
    </row>
    <row r="2632" spans="1:28" ht="13.15" customHeight="1" x14ac:dyDescent="0.2">
      <c r="A2632" s="265"/>
      <c r="B2632" s="405"/>
      <c r="C2632" s="448"/>
      <c r="D2632" s="266"/>
      <c r="E2632" s="266"/>
      <c r="F2632" s="182"/>
      <c r="G2632" s="24"/>
      <c r="H2632" s="241">
        <v>442</v>
      </c>
      <c r="I2632" s="22" t="s">
        <v>2348</v>
      </c>
      <c r="J2632" s="24">
        <v>630</v>
      </c>
      <c r="K2632" s="371">
        <v>191.1</v>
      </c>
      <c r="L2632" s="371">
        <v>168.57142857142856</v>
      </c>
      <c r="M2632" s="371">
        <v>171.15</v>
      </c>
      <c r="N2632" s="21"/>
      <c r="O2632" s="25">
        <f t="shared" si="483"/>
        <v>176.94047619047618</v>
      </c>
      <c r="P2632" s="26">
        <f t="shared" si="484"/>
        <v>0.19504020744100109</v>
      </c>
      <c r="Q2632" s="26"/>
      <c r="R2632" s="28" t="s">
        <v>3390</v>
      </c>
      <c r="S2632" s="24">
        <v>630</v>
      </c>
      <c r="T2632" s="371">
        <v>0</v>
      </c>
      <c r="U2632" s="371">
        <v>0</v>
      </c>
      <c r="V2632" s="371">
        <v>0</v>
      </c>
      <c r="W2632" s="21"/>
      <c r="X2632" s="25">
        <f t="shared" si="427"/>
        <v>0</v>
      </c>
      <c r="Y2632" s="26">
        <f t="shared" si="428"/>
        <v>0</v>
      </c>
      <c r="Z2632" s="428"/>
      <c r="AA2632" s="673"/>
      <c r="AB2632" s="672"/>
    </row>
    <row r="2633" spans="1:28" ht="13.15" customHeight="1" x14ac:dyDescent="0.2">
      <c r="A2633" s="265"/>
      <c r="B2633" s="405"/>
      <c r="C2633" s="448"/>
      <c r="D2633" s="266"/>
      <c r="E2633" s="266"/>
      <c r="F2633" s="182"/>
      <c r="G2633" s="24"/>
      <c r="H2633" s="241">
        <v>442</v>
      </c>
      <c r="I2633" s="22" t="s">
        <v>3388</v>
      </c>
      <c r="J2633" s="24">
        <v>630</v>
      </c>
      <c r="K2633" s="371">
        <v>25.200000000000003</v>
      </c>
      <c r="L2633" s="371">
        <v>22.857142857142858</v>
      </c>
      <c r="M2633" s="371">
        <v>31.5</v>
      </c>
      <c r="N2633" s="21"/>
      <c r="O2633" s="25">
        <f t="shared" si="483"/>
        <v>26.519047619047623</v>
      </c>
      <c r="P2633" s="26">
        <f t="shared" si="484"/>
        <v>2.9231754430167133E-2</v>
      </c>
      <c r="Q2633" s="26"/>
      <c r="R2633" s="28" t="s">
        <v>2856</v>
      </c>
      <c r="S2633" s="24">
        <v>630</v>
      </c>
      <c r="T2633" s="371">
        <v>28.571428571428569</v>
      </c>
      <c r="U2633" s="371">
        <v>43.050000000000004</v>
      </c>
      <c r="V2633" s="371">
        <v>37.800000000000004</v>
      </c>
      <c r="W2633" s="21"/>
      <c r="X2633" s="25">
        <f t="shared" si="427"/>
        <v>36.473809523809528</v>
      </c>
      <c r="Y2633" s="26">
        <f t="shared" si="428"/>
        <v>4.0204816494499043E-2</v>
      </c>
      <c r="Z2633" s="428"/>
      <c r="AA2633" s="673"/>
      <c r="AB2633" s="672"/>
    </row>
    <row r="2634" spans="1:28" ht="13.15" customHeight="1" x14ac:dyDescent="0.2">
      <c r="A2634" s="265"/>
      <c r="B2634" s="405"/>
      <c r="C2634" s="448"/>
      <c r="D2634" s="266"/>
      <c r="E2634" s="266"/>
      <c r="F2634" s="182"/>
      <c r="G2634" s="24"/>
      <c r="H2634" s="241">
        <v>442</v>
      </c>
      <c r="I2634" s="22" t="s">
        <v>2854</v>
      </c>
      <c r="J2634" s="24">
        <v>630</v>
      </c>
      <c r="K2634" s="371">
        <v>81.900000000000006</v>
      </c>
      <c r="L2634" s="371">
        <v>81.904761904761898</v>
      </c>
      <c r="M2634" s="371">
        <v>91.350000000000009</v>
      </c>
      <c r="N2634" s="21"/>
      <c r="O2634" s="25">
        <f t="shared" si="483"/>
        <v>85.051587301587304</v>
      </c>
      <c r="P2634" s="26">
        <f t="shared" si="484"/>
        <v>9.375174967106184E-2</v>
      </c>
      <c r="Q2634" s="26"/>
      <c r="R2634" s="28" t="s">
        <v>2857</v>
      </c>
      <c r="S2634" s="24">
        <v>630</v>
      </c>
      <c r="T2634" s="371">
        <v>10.476190476190476</v>
      </c>
      <c r="U2634" s="371">
        <v>14.700000000000001</v>
      </c>
      <c r="V2634" s="371">
        <v>6.3000000000000007</v>
      </c>
      <c r="W2634" s="21"/>
      <c r="X2634" s="25">
        <f t="shared" si="427"/>
        <v>10.492063492063492</v>
      </c>
      <c r="Y2634" s="26">
        <f t="shared" si="428"/>
        <v>1.1565325718764874E-2</v>
      </c>
      <c r="Z2634" s="428"/>
      <c r="AA2634" s="673"/>
      <c r="AB2634" s="672"/>
    </row>
    <row r="2635" spans="1:28" ht="13.15" customHeight="1" x14ac:dyDescent="0.2">
      <c r="A2635" s="265"/>
      <c r="B2635" s="405"/>
      <c r="C2635" s="448"/>
      <c r="D2635" s="266"/>
      <c r="E2635" s="266"/>
      <c r="F2635" s="182"/>
      <c r="G2635" s="24"/>
      <c r="H2635" s="241">
        <v>442</v>
      </c>
      <c r="I2635" s="22"/>
      <c r="J2635" s="24"/>
      <c r="K2635" s="371"/>
      <c r="L2635" s="371"/>
      <c r="M2635" s="371"/>
      <c r="N2635" s="21"/>
      <c r="O2635" s="25"/>
      <c r="P2635" s="26"/>
      <c r="Q2635" s="26"/>
      <c r="R2635" s="28" t="s">
        <v>2858</v>
      </c>
      <c r="S2635" s="24">
        <v>630</v>
      </c>
      <c r="T2635" s="371">
        <v>8.5714285714285712</v>
      </c>
      <c r="U2635" s="371">
        <v>17.850000000000001</v>
      </c>
      <c r="V2635" s="371">
        <v>17.850000000000001</v>
      </c>
      <c r="W2635" s="21"/>
      <c r="X2635" s="25">
        <f t="shared" si="427"/>
        <v>14.757142857142858</v>
      </c>
      <c r="Y2635" s="26">
        <f t="shared" si="428"/>
        <v>1.6266691861929961E-2</v>
      </c>
      <c r="Z2635" s="428"/>
      <c r="AA2635" s="673"/>
      <c r="AB2635" s="672"/>
    </row>
    <row r="2636" spans="1:28" ht="13.15" customHeight="1" x14ac:dyDescent="0.2">
      <c r="A2636" s="265"/>
      <c r="B2636" s="405"/>
      <c r="C2636" s="448"/>
      <c r="D2636" s="266"/>
      <c r="E2636" s="266"/>
      <c r="F2636" s="182"/>
      <c r="G2636" s="24"/>
      <c r="H2636" s="241">
        <v>442</v>
      </c>
      <c r="I2636" s="22"/>
      <c r="J2636" s="24"/>
      <c r="K2636" s="371"/>
      <c r="L2636" s="371"/>
      <c r="M2636" s="371"/>
      <c r="N2636" s="21"/>
      <c r="O2636" s="25"/>
      <c r="P2636" s="26"/>
      <c r="Q2636" s="26"/>
      <c r="R2636" s="28" t="s">
        <v>2859</v>
      </c>
      <c r="S2636" s="24">
        <v>630</v>
      </c>
      <c r="T2636" s="371">
        <v>8.5714285714285712</v>
      </c>
      <c r="U2636" s="371">
        <v>15.75</v>
      </c>
      <c r="V2636" s="371">
        <v>1.05</v>
      </c>
      <c r="W2636" s="21"/>
      <c r="X2636" s="25">
        <f t="shared" si="427"/>
        <v>8.4571428571428573</v>
      </c>
      <c r="Y2636" s="26">
        <f t="shared" si="428"/>
        <v>9.3222474174855137E-3</v>
      </c>
      <c r="Z2636" s="428"/>
      <c r="AA2636" s="673"/>
      <c r="AB2636" s="672"/>
    </row>
    <row r="2637" spans="1:28" ht="13.15" customHeight="1" x14ac:dyDescent="0.2">
      <c r="A2637" s="265"/>
      <c r="B2637" s="405"/>
      <c r="C2637" s="448"/>
      <c r="D2637" s="266"/>
      <c r="E2637" s="266"/>
      <c r="F2637" s="186"/>
      <c r="G2637" s="121"/>
      <c r="H2637" s="241">
        <v>442</v>
      </c>
      <c r="I2637" s="128"/>
      <c r="J2637" s="121"/>
      <c r="K2637" s="548"/>
      <c r="L2637" s="548"/>
      <c r="M2637" s="548"/>
      <c r="N2637" s="123"/>
      <c r="O2637" s="124"/>
      <c r="P2637" s="125"/>
      <c r="Q2637" s="125"/>
      <c r="R2637" s="126" t="s">
        <v>2860</v>
      </c>
      <c r="S2637" s="24">
        <v>630</v>
      </c>
      <c r="T2637" s="548">
        <v>58.095238095238095</v>
      </c>
      <c r="U2637" s="548">
        <v>39.9</v>
      </c>
      <c r="V2637" s="548">
        <v>35.700000000000003</v>
      </c>
      <c r="W2637" s="123"/>
      <c r="X2637" s="124">
        <f t="shared" si="427"/>
        <v>44.565079365079363</v>
      </c>
      <c r="Y2637" s="26">
        <f t="shared" si="428"/>
        <v>4.9123764732230339E-2</v>
      </c>
      <c r="Z2637" s="634"/>
      <c r="AA2637" s="673"/>
      <c r="AB2637" s="672"/>
    </row>
    <row r="2638" spans="1:28" ht="13.9" customHeight="1" thickBot="1" x14ac:dyDescent="0.25">
      <c r="A2638" s="267"/>
      <c r="B2638" s="406"/>
      <c r="C2638" s="449"/>
      <c r="D2638" s="268"/>
      <c r="E2638" s="269"/>
      <c r="F2638" s="184"/>
      <c r="G2638" s="70"/>
      <c r="H2638" s="242">
        <v>442</v>
      </c>
      <c r="I2638" s="76"/>
      <c r="J2638" s="70"/>
      <c r="K2638" s="559"/>
      <c r="L2638" s="559"/>
      <c r="M2638" s="559"/>
      <c r="N2638" s="72"/>
      <c r="O2638" s="73"/>
      <c r="P2638" s="74"/>
      <c r="Q2638" s="74"/>
      <c r="R2638" s="75" t="s">
        <v>2861</v>
      </c>
      <c r="S2638" s="70">
        <v>630</v>
      </c>
      <c r="T2638" s="559">
        <v>28.571428571428569</v>
      </c>
      <c r="U2638" s="559">
        <v>34.65</v>
      </c>
      <c r="V2638" s="559">
        <v>13.65</v>
      </c>
      <c r="W2638" s="72"/>
      <c r="X2638" s="73">
        <f t="shared" si="427"/>
        <v>25.623809523809523</v>
      </c>
      <c r="Y2638" s="74">
        <f t="shared" si="428"/>
        <v>2.8244939951289159E-2</v>
      </c>
      <c r="Z2638" s="646"/>
      <c r="AA2638" s="673"/>
      <c r="AB2638" s="672"/>
    </row>
    <row r="2639" spans="1:28" s="7" customFormat="1" ht="13.9" customHeight="1" x14ac:dyDescent="0.2">
      <c r="A2639" s="270">
        <v>42761</v>
      </c>
      <c r="B2639" s="407">
        <v>0.72916666666666663</v>
      </c>
      <c r="C2639" s="450">
        <v>-8</v>
      </c>
      <c r="D2639" s="263">
        <f>(MAX(K2639:M2639))/J2639/1.44</f>
        <v>0.23935500125976319</v>
      </c>
      <c r="E2639" s="264">
        <f>(MAX(T2639:V2639))/S2639/1.44</f>
        <v>0.37500000000000006</v>
      </c>
      <c r="F2639" s="181" t="s">
        <v>1909</v>
      </c>
      <c r="G2639" s="69" t="s">
        <v>3136</v>
      </c>
      <c r="H2639" s="240">
        <v>443</v>
      </c>
      <c r="I2639" s="35" t="s">
        <v>685</v>
      </c>
      <c r="J2639" s="34">
        <v>630</v>
      </c>
      <c r="K2639" s="367">
        <v>122.85000000000001</v>
      </c>
      <c r="L2639" s="367">
        <v>217.14285714285714</v>
      </c>
      <c r="M2639" s="367">
        <v>192.15</v>
      </c>
      <c r="N2639" s="36" t="s">
        <v>3919</v>
      </c>
      <c r="O2639" s="37">
        <f t="shared" ref="O2639:O2685" si="485">(K2639+L2639+M2639)/3</f>
        <v>177.38095238095238</v>
      </c>
      <c r="P2639" s="38">
        <f t="shared" ref="P2639:P2685" si="486">O2639/J2639/1.44</f>
        <v>0.19552574116066179</v>
      </c>
      <c r="Q2639" s="39" t="s">
        <v>492</v>
      </c>
      <c r="R2639" s="40" t="s">
        <v>686</v>
      </c>
      <c r="S2639" s="34">
        <v>630</v>
      </c>
      <c r="T2639" s="367">
        <v>253.33333333333331</v>
      </c>
      <c r="U2639" s="367">
        <v>340.2</v>
      </c>
      <c r="V2639" s="367">
        <v>273</v>
      </c>
      <c r="W2639" s="36" t="s">
        <v>4136</v>
      </c>
      <c r="X2639" s="37">
        <f t="shared" si="427"/>
        <v>288.84444444444443</v>
      </c>
      <c r="Y2639" s="38">
        <f t="shared" si="428"/>
        <v>0.31839114246521655</v>
      </c>
      <c r="Z2639" s="653" t="s">
        <v>492</v>
      </c>
      <c r="AA2639" s="671">
        <f>P2639+Y2639</f>
        <v>0.51391688362587828</v>
      </c>
      <c r="AB2639" s="671">
        <f t="shared" ref="AB2639:AB2699" si="487">IF(AA2639 &gt;1,0,(((J2639+S2639)*0.95)-((J2639+S2639)*0.95)*AA2639)*0.7)</f>
        <v>407.28904320987658</v>
      </c>
    </row>
    <row r="2640" spans="1:28" ht="13.15" customHeight="1" x14ac:dyDescent="0.2">
      <c r="A2640" s="265"/>
      <c r="B2640" s="405"/>
      <c r="C2640" s="448"/>
      <c r="D2640" s="266"/>
      <c r="E2640" s="266"/>
      <c r="F2640" s="182"/>
      <c r="G2640" s="24"/>
      <c r="H2640" s="241">
        <v>443</v>
      </c>
      <c r="I2640" s="23" t="s">
        <v>422</v>
      </c>
      <c r="J2640" s="24">
        <v>630</v>
      </c>
      <c r="K2640" s="371">
        <v>8.4</v>
      </c>
      <c r="L2640" s="371">
        <v>8.5714285714285712</v>
      </c>
      <c r="M2640" s="371">
        <v>18.900000000000002</v>
      </c>
      <c r="N2640" s="21"/>
      <c r="O2640" s="25">
        <f t="shared" si="485"/>
        <v>11.957142857142857</v>
      </c>
      <c r="P2640" s="26">
        <f t="shared" si="486"/>
        <v>1.3180272108843536E-2</v>
      </c>
      <c r="Q2640" s="26"/>
      <c r="R2640" s="33" t="s">
        <v>429</v>
      </c>
      <c r="S2640" s="24">
        <v>630</v>
      </c>
      <c r="T2640" s="371">
        <v>0</v>
      </c>
      <c r="U2640" s="371">
        <v>0</v>
      </c>
      <c r="V2640" s="371">
        <v>0</v>
      </c>
      <c r="W2640" s="21"/>
      <c r="X2640" s="25">
        <f t="shared" si="427"/>
        <v>0</v>
      </c>
      <c r="Y2640" s="26">
        <f t="shared" si="428"/>
        <v>0</v>
      </c>
      <c r="Z2640" s="428"/>
      <c r="AA2640" s="673"/>
      <c r="AB2640" s="672"/>
    </row>
    <row r="2641" spans="1:28" ht="13.15" customHeight="1" x14ac:dyDescent="0.2">
      <c r="A2641" s="265"/>
      <c r="B2641" s="405"/>
      <c r="C2641" s="448"/>
      <c r="D2641" s="266"/>
      <c r="E2641" s="266"/>
      <c r="F2641" s="182"/>
      <c r="G2641" s="24"/>
      <c r="H2641" s="241">
        <v>443</v>
      </c>
      <c r="I2641" s="22" t="s">
        <v>423</v>
      </c>
      <c r="J2641" s="24">
        <v>630</v>
      </c>
      <c r="K2641" s="371">
        <v>7.3500000000000005</v>
      </c>
      <c r="L2641" s="371">
        <v>19.047619047619047</v>
      </c>
      <c r="M2641" s="371">
        <v>0</v>
      </c>
      <c r="N2641" s="21"/>
      <c r="O2641" s="25">
        <f t="shared" si="485"/>
        <v>8.799206349206349</v>
      </c>
      <c r="P2641" s="26">
        <f t="shared" si="486"/>
        <v>9.6993015313121145E-3</v>
      </c>
      <c r="Q2641" s="26"/>
      <c r="R2641" s="33" t="s">
        <v>423</v>
      </c>
      <c r="S2641" s="24">
        <v>630</v>
      </c>
      <c r="T2641" s="371">
        <v>62.857142857142854</v>
      </c>
      <c r="U2641" s="371">
        <v>80.850000000000009</v>
      </c>
      <c r="V2641" s="371">
        <v>63</v>
      </c>
      <c r="W2641" s="21"/>
      <c r="X2641" s="25">
        <f t="shared" si="427"/>
        <v>68.902380952380952</v>
      </c>
      <c r="Y2641" s="26">
        <f t="shared" si="428"/>
        <v>7.5950596287897881E-2</v>
      </c>
      <c r="Z2641" s="428"/>
      <c r="AA2641" s="673"/>
      <c r="AB2641" s="672"/>
    </row>
    <row r="2642" spans="1:28" ht="13.15" customHeight="1" x14ac:dyDescent="0.2">
      <c r="A2642" s="265"/>
      <c r="B2642" s="405"/>
      <c r="C2642" s="448"/>
      <c r="D2642" s="266"/>
      <c r="E2642" s="266"/>
      <c r="F2642" s="182"/>
      <c r="G2642" s="24"/>
      <c r="H2642" s="241">
        <v>443</v>
      </c>
      <c r="I2642" s="23" t="s">
        <v>3204</v>
      </c>
      <c r="J2642" s="24">
        <v>630</v>
      </c>
      <c r="K2642" s="371">
        <v>0</v>
      </c>
      <c r="L2642" s="371">
        <v>0</v>
      </c>
      <c r="M2642" s="371">
        <v>0</v>
      </c>
      <c r="N2642" s="21"/>
      <c r="O2642" s="25">
        <f t="shared" si="485"/>
        <v>0</v>
      </c>
      <c r="P2642" s="26">
        <f t="shared" si="486"/>
        <v>0</v>
      </c>
      <c r="Q2642" s="26"/>
      <c r="R2642" s="33" t="s">
        <v>427</v>
      </c>
      <c r="S2642" s="24">
        <v>630</v>
      </c>
      <c r="T2642" s="371">
        <v>41.904761904761905</v>
      </c>
      <c r="U2642" s="371">
        <v>54.6</v>
      </c>
      <c r="V2642" s="371">
        <v>67.2</v>
      </c>
      <c r="W2642" s="21"/>
      <c r="X2642" s="25">
        <f t="shared" si="427"/>
        <v>54.56825396825397</v>
      </c>
      <c r="Y2642" s="26">
        <f t="shared" si="428"/>
        <v>6.0150191763948382E-2</v>
      </c>
      <c r="Z2642" s="428"/>
      <c r="AA2642" s="673"/>
      <c r="AB2642" s="672"/>
    </row>
    <row r="2643" spans="1:28" ht="13.15" customHeight="1" x14ac:dyDescent="0.2">
      <c r="A2643" s="265"/>
      <c r="B2643" s="405"/>
      <c r="C2643" s="448"/>
      <c r="D2643" s="266"/>
      <c r="E2643" s="266"/>
      <c r="F2643" s="182"/>
      <c r="G2643" s="24"/>
      <c r="H2643" s="241">
        <v>443</v>
      </c>
      <c r="I2643" s="22" t="s">
        <v>7</v>
      </c>
      <c r="J2643" s="24">
        <v>630</v>
      </c>
      <c r="K2643" s="371">
        <v>19.95</v>
      </c>
      <c r="L2643" s="371">
        <v>23.80952380952381</v>
      </c>
      <c r="M2643" s="371">
        <v>18.900000000000002</v>
      </c>
      <c r="N2643" s="21"/>
      <c r="O2643" s="25">
        <f t="shared" si="485"/>
        <v>20.88650793650794</v>
      </c>
      <c r="P2643" s="26">
        <f t="shared" si="486"/>
        <v>2.3023046667226568E-2</v>
      </c>
      <c r="Q2643" s="26"/>
      <c r="R2643" s="28" t="s">
        <v>7</v>
      </c>
      <c r="S2643" s="24">
        <v>630</v>
      </c>
      <c r="T2643" s="371">
        <v>60.952380952380949</v>
      </c>
      <c r="U2643" s="371">
        <v>58.800000000000004</v>
      </c>
      <c r="V2643" s="371">
        <v>61.95</v>
      </c>
      <c r="W2643" s="21"/>
      <c r="X2643" s="25">
        <f t="shared" si="427"/>
        <v>60.567460317460323</v>
      </c>
      <c r="Y2643" s="26">
        <f t="shared" si="428"/>
        <v>6.6763073542174076E-2</v>
      </c>
      <c r="Z2643" s="428"/>
      <c r="AA2643" s="673"/>
      <c r="AB2643" s="672"/>
    </row>
    <row r="2644" spans="1:28" ht="13.15" customHeight="1" x14ac:dyDescent="0.2">
      <c r="A2644" s="265"/>
      <c r="B2644" s="405"/>
      <c r="C2644" s="448"/>
      <c r="D2644" s="266"/>
      <c r="E2644" s="266"/>
      <c r="F2644" s="182"/>
      <c r="G2644" s="24"/>
      <c r="H2644" s="241">
        <v>443</v>
      </c>
      <c r="I2644" s="22" t="s">
        <v>2360</v>
      </c>
      <c r="J2644" s="24">
        <v>630</v>
      </c>
      <c r="K2644" s="371">
        <v>7.3500000000000005</v>
      </c>
      <c r="L2644" s="371">
        <v>42.857142857142854</v>
      </c>
      <c r="M2644" s="371">
        <v>13.65</v>
      </c>
      <c r="N2644" s="21"/>
      <c r="O2644" s="25">
        <f t="shared" si="485"/>
        <v>21.285714285714285</v>
      </c>
      <c r="P2644" s="26">
        <f t="shared" si="486"/>
        <v>2.3463088939279411E-2</v>
      </c>
      <c r="Q2644" s="26"/>
      <c r="R2644" s="28" t="s">
        <v>428</v>
      </c>
      <c r="S2644" s="24">
        <v>630</v>
      </c>
      <c r="T2644" s="371">
        <v>30.476190476190474</v>
      </c>
      <c r="U2644" s="371">
        <v>86.100000000000009</v>
      </c>
      <c r="V2644" s="371">
        <v>30.450000000000003</v>
      </c>
      <c r="W2644" s="21"/>
      <c r="X2644" s="25">
        <f t="shared" si="427"/>
        <v>49.008730158730167</v>
      </c>
      <c r="Y2644" s="26">
        <f t="shared" si="428"/>
        <v>5.4021968869852478E-2</v>
      </c>
      <c r="Z2644" s="428"/>
      <c r="AA2644" s="673"/>
      <c r="AB2644" s="672"/>
    </row>
    <row r="2645" spans="1:28" ht="13.15" customHeight="1" x14ac:dyDescent="0.2">
      <c r="A2645" s="265"/>
      <c r="B2645" s="405"/>
      <c r="C2645" s="448"/>
      <c r="D2645" s="266"/>
      <c r="E2645" s="266"/>
      <c r="F2645" s="182"/>
      <c r="G2645" s="24"/>
      <c r="H2645" s="241">
        <v>443</v>
      </c>
      <c r="I2645" s="22" t="s">
        <v>175</v>
      </c>
      <c r="J2645" s="24">
        <v>630</v>
      </c>
      <c r="K2645" s="371">
        <v>2.1</v>
      </c>
      <c r="L2645" s="371">
        <v>0</v>
      </c>
      <c r="M2645" s="371">
        <v>6.3000000000000007</v>
      </c>
      <c r="N2645" s="21"/>
      <c r="O2645" s="25">
        <f t="shared" si="485"/>
        <v>2.8000000000000003</v>
      </c>
      <c r="P2645" s="26">
        <f t="shared" si="486"/>
        <v>3.08641975308642E-3</v>
      </c>
      <c r="Q2645" s="26"/>
      <c r="R2645" s="28" t="s">
        <v>176</v>
      </c>
      <c r="S2645" s="24">
        <v>630</v>
      </c>
      <c r="T2645" s="371">
        <v>0</v>
      </c>
      <c r="U2645" s="371">
        <v>0</v>
      </c>
      <c r="V2645" s="371">
        <v>0</v>
      </c>
      <c r="W2645" s="21"/>
      <c r="X2645" s="25">
        <f t="shared" si="427"/>
        <v>0</v>
      </c>
      <c r="Y2645" s="26">
        <f t="shared" si="428"/>
        <v>0</v>
      </c>
      <c r="Z2645" s="428"/>
      <c r="AA2645" s="673"/>
      <c r="AB2645" s="672"/>
    </row>
    <row r="2646" spans="1:28" ht="13.15" customHeight="1" x14ac:dyDescent="0.2">
      <c r="A2646" s="265"/>
      <c r="B2646" s="405"/>
      <c r="C2646" s="448"/>
      <c r="D2646" s="266"/>
      <c r="E2646" s="266"/>
      <c r="F2646" s="182"/>
      <c r="G2646" s="24"/>
      <c r="H2646" s="241">
        <v>443</v>
      </c>
      <c r="I2646" s="22" t="s">
        <v>426</v>
      </c>
      <c r="J2646" s="24">
        <v>630</v>
      </c>
      <c r="K2646" s="371">
        <v>0</v>
      </c>
      <c r="L2646" s="371">
        <v>37.142857142857139</v>
      </c>
      <c r="M2646" s="371">
        <v>63</v>
      </c>
      <c r="N2646" s="21"/>
      <c r="O2646" s="25">
        <f t="shared" si="485"/>
        <v>33.38095238095238</v>
      </c>
      <c r="P2646" s="26">
        <f t="shared" si="486"/>
        <v>3.6795582430503064E-2</v>
      </c>
      <c r="Q2646" s="26"/>
      <c r="R2646" s="28" t="s">
        <v>178</v>
      </c>
      <c r="S2646" s="24">
        <v>630</v>
      </c>
      <c r="T2646" s="371">
        <v>2.8571428571428572</v>
      </c>
      <c r="U2646" s="371">
        <v>4.2</v>
      </c>
      <c r="V2646" s="371">
        <v>6.3000000000000007</v>
      </c>
      <c r="W2646" s="21"/>
      <c r="X2646" s="25">
        <f t="shared" si="427"/>
        <v>4.4523809523809526</v>
      </c>
      <c r="Y2646" s="26">
        <f t="shared" si="428"/>
        <v>4.9078273284622496E-3</v>
      </c>
      <c r="Z2646" s="428"/>
      <c r="AA2646" s="673"/>
      <c r="AB2646" s="672"/>
    </row>
    <row r="2647" spans="1:28" ht="13.15" customHeight="1" x14ac:dyDescent="0.2">
      <c r="A2647" s="265"/>
      <c r="B2647" s="405"/>
      <c r="C2647" s="448"/>
      <c r="D2647" s="266"/>
      <c r="E2647" s="266"/>
      <c r="F2647" s="182"/>
      <c r="G2647" s="24"/>
      <c r="H2647" s="241">
        <v>443</v>
      </c>
      <c r="I2647" s="22" t="s">
        <v>179</v>
      </c>
      <c r="J2647" s="24">
        <v>630</v>
      </c>
      <c r="K2647" s="371">
        <v>35.700000000000003</v>
      </c>
      <c r="L2647" s="371">
        <v>50.476190476190474</v>
      </c>
      <c r="M2647" s="371">
        <v>39.9</v>
      </c>
      <c r="N2647" s="21"/>
      <c r="O2647" s="25">
        <f t="shared" si="485"/>
        <v>42.025396825396825</v>
      </c>
      <c r="P2647" s="26">
        <f t="shared" si="486"/>
        <v>4.6324291033285746E-2</v>
      </c>
      <c r="Q2647" s="26"/>
      <c r="R2647" s="28" t="s">
        <v>180</v>
      </c>
      <c r="S2647" s="24">
        <v>630</v>
      </c>
      <c r="T2647" s="371">
        <v>0.95238095238095233</v>
      </c>
      <c r="U2647" s="371">
        <v>0</v>
      </c>
      <c r="V2647" s="371">
        <v>0</v>
      </c>
      <c r="W2647" s="21"/>
      <c r="X2647" s="25">
        <f t="shared" si="427"/>
        <v>0.31746031746031744</v>
      </c>
      <c r="Y2647" s="26">
        <f t="shared" si="428"/>
        <v>3.4993421236807477E-4</v>
      </c>
      <c r="Z2647" s="428"/>
      <c r="AA2647" s="673"/>
      <c r="AB2647" s="672"/>
    </row>
    <row r="2648" spans="1:28" ht="13.15" customHeight="1" x14ac:dyDescent="0.2">
      <c r="A2648" s="265"/>
      <c r="B2648" s="405"/>
      <c r="C2648" s="448"/>
      <c r="D2648" s="266"/>
      <c r="E2648" s="266"/>
      <c r="F2648" s="182"/>
      <c r="G2648" s="24"/>
      <c r="H2648" s="241">
        <v>443</v>
      </c>
      <c r="I2648" s="22" t="s">
        <v>118</v>
      </c>
      <c r="J2648" s="24">
        <v>630</v>
      </c>
      <c r="K2648" s="371">
        <v>0</v>
      </c>
      <c r="L2648" s="371">
        <v>0</v>
      </c>
      <c r="M2648" s="371">
        <v>0</v>
      </c>
      <c r="N2648" s="21"/>
      <c r="O2648" s="25">
        <f t="shared" si="485"/>
        <v>0</v>
      </c>
      <c r="P2648" s="26">
        <f t="shared" si="486"/>
        <v>0</v>
      </c>
      <c r="Q2648" s="26"/>
      <c r="R2648" s="28" t="s">
        <v>1943</v>
      </c>
      <c r="S2648" s="24">
        <v>630</v>
      </c>
      <c r="T2648" s="371">
        <v>18.095238095238095</v>
      </c>
      <c r="U2648" s="371">
        <v>13.65</v>
      </c>
      <c r="V2648" s="371">
        <v>18.900000000000002</v>
      </c>
      <c r="W2648" s="21"/>
      <c r="X2648" s="25">
        <f t="shared" si="427"/>
        <v>16.881746031746033</v>
      </c>
      <c r="Y2648" s="26">
        <f t="shared" si="428"/>
        <v>1.8608626578203301E-2</v>
      </c>
      <c r="Z2648" s="428"/>
      <c r="AA2648" s="673"/>
      <c r="AB2648" s="672"/>
    </row>
    <row r="2649" spans="1:28" ht="13.15" customHeight="1" x14ac:dyDescent="0.2">
      <c r="A2649" s="265"/>
      <c r="B2649" s="405"/>
      <c r="C2649" s="448"/>
      <c r="D2649" s="266"/>
      <c r="E2649" s="266"/>
      <c r="F2649" s="182"/>
      <c r="G2649" s="24"/>
      <c r="H2649" s="241">
        <v>443</v>
      </c>
      <c r="I2649" s="22" t="s">
        <v>425</v>
      </c>
      <c r="J2649" s="24">
        <v>630</v>
      </c>
      <c r="K2649" s="371">
        <v>9.4500000000000011</v>
      </c>
      <c r="L2649" s="371">
        <v>15.238095238095237</v>
      </c>
      <c r="M2649" s="371">
        <v>0</v>
      </c>
      <c r="N2649" s="21"/>
      <c r="O2649" s="25">
        <f t="shared" si="485"/>
        <v>8.2293650793650794</v>
      </c>
      <c r="P2649" s="26">
        <f t="shared" si="486"/>
        <v>9.0711696201114193E-3</v>
      </c>
      <c r="Q2649" s="26"/>
      <c r="R2649" s="28" t="s">
        <v>2119</v>
      </c>
      <c r="S2649" s="24">
        <v>630</v>
      </c>
      <c r="T2649" s="371">
        <v>0</v>
      </c>
      <c r="U2649" s="371">
        <v>0</v>
      </c>
      <c r="V2649" s="371">
        <v>0</v>
      </c>
      <c r="W2649" s="21"/>
      <c r="X2649" s="25">
        <f t="shared" si="427"/>
        <v>0</v>
      </c>
      <c r="Y2649" s="26">
        <f t="shared" si="428"/>
        <v>0</v>
      </c>
      <c r="Z2649" s="428"/>
      <c r="AA2649" s="673"/>
      <c r="AB2649" s="672"/>
    </row>
    <row r="2650" spans="1:28" ht="13.15" customHeight="1" x14ac:dyDescent="0.2">
      <c r="A2650" s="265"/>
      <c r="B2650" s="405"/>
      <c r="C2650" s="448"/>
      <c r="D2650" s="266"/>
      <c r="E2650" s="266"/>
      <c r="F2650" s="186"/>
      <c r="G2650" s="121"/>
      <c r="H2650" s="241">
        <v>443</v>
      </c>
      <c r="I2650" s="128" t="s">
        <v>424</v>
      </c>
      <c r="J2650" s="24">
        <v>630</v>
      </c>
      <c r="K2650" s="548">
        <v>7.3500000000000005</v>
      </c>
      <c r="L2650" s="548">
        <v>7.6190476190476186</v>
      </c>
      <c r="M2650" s="548">
        <v>8.4</v>
      </c>
      <c r="N2650" s="123"/>
      <c r="O2650" s="124">
        <f t="shared" si="485"/>
        <v>7.7896825396825404</v>
      </c>
      <c r="P2650" s="125">
        <f t="shared" si="486"/>
        <v>8.5865107359816371E-3</v>
      </c>
      <c r="Q2650" s="125"/>
      <c r="R2650" s="126"/>
      <c r="S2650" s="121"/>
      <c r="T2650" s="548"/>
      <c r="U2650" s="548"/>
      <c r="V2650" s="548"/>
      <c r="W2650" s="123"/>
      <c r="X2650" s="124"/>
      <c r="Y2650" s="125"/>
      <c r="Z2650" s="634"/>
      <c r="AA2650" s="673"/>
      <c r="AB2650" s="672"/>
    </row>
    <row r="2651" spans="1:28" ht="13.15" customHeight="1" x14ac:dyDescent="0.2">
      <c r="A2651" s="265"/>
      <c r="B2651" s="405"/>
      <c r="C2651" s="448"/>
      <c r="D2651" s="266"/>
      <c r="E2651" s="266"/>
      <c r="F2651" s="186"/>
      <c r="G2651" s="121"/>
      <c r="H2651" s="241">
        <v>443</v>
      </c>
      <c r="I2651" s="128" t="s">
        <v>2362</v>
      </c>
      <c r="J2651" s="24">
        <v>630</v>
      </c>
      <c r="K2651" s="548">
        <v>31.5</v>
      </c>
      <c r="L2651" s="548">
        <v>25.714285714285712</v>
      </c>
      <c r="M2651" s="548">
        <v>30.450000000000003</v>
      </c>
      <c r="N2651" s="123"/>
      <c r="O2651" s="124">
        <f t="shared" si="485"/>
        <v>29.221428571428572</v>
      </c>
      <c r="P2651" s="125">
        <f t="shared" si="486"/>
        <v>3.2210569412950363E-2</v>
      </c>
      <c r="Q2651" s="125"/>
      <c r="R2651" s="126"/>
      <c r="S2651" s="121"/>
      <c r="T2651" s="548"/>
      <c r="U2651" s="548"/>
      <c r="V2651" s="548"/>
      <c r="W2651" s="123"/>
      <c r="X2651" s="124"/>
      <c r="Y2651" s="125"/>
      <c r="Z2651" s="634"/>
      <c r="AA2651" s="673"/>
      <c r="AB2651" s="672"/>
    </row>
    <row r="2652" spans="1:28" ht="13.9" customHeight="1" thickBot="1" x14ac:dyDescent="0.25">
      <c r="A2652" s="267"/>
      <c r="B2652" s="406"/>
      <c r="C2652" s="449"/>
      <c r="D2652" s="268"/>
      <c r="E2652" s="269"/>
      <c r="F2652" s="184"/>
      <c r="G2652" s="70"/>
      <c r="H2652" s="242">
        <v>443</v>
      </c>
      <c r="I2652" s="76" t="s">
        <v>2361</v>
      </c>
      <c r="J2652" s="70">
        <v>630</v>
      </c>
      <c r="K2652" s="559">
        <v>0</v>
      </c>
      <c r="L2652" s="559">
        <v>0</v>
      </c>
      <c r="M2652" s="559">
        <v>0</v>
      </c>
      <c r="N2652" s="72"/>
      <c r="O2652" s="73">
        <f t="shared" si="485"/>
        <v>0</v>
      </c>
      <c r="P2652" s="74">
        <f t="shared" si="486"/>
        <v>0</v>
      </c>
      <c r="Q2652" s="74"/>
      <c r="R2652" s="75"/>
      <c r="S2652" s="70"/>
      <c r="T2652" s="559"/>
      <c r="U2652" s="559"/>
      <c r="V2652" s="559"/>
      <c r="W2652" s="72"/>
      <c r="X2652" s="73"/>
      <c r="Y2652" s="74"/>
      <c r="Z2652" s="646"/>
      <c r="AA2652" s="676"/>
      <c r="AB2652" s="674"/>
    </row>
    <row r="2653" spans="1:28" s="7" customFormat="1" ht="13.9" customHeight="1" x14ac:dyDescent="0.2">
      <c r="A2653" s="270">
        <v>43049</v>
      </c>
      <c r="B2653" s="407">
        <v>0.83333333333333337</v>
      </c>
      <c r="C2653" s="454">
        <v>-2</v>
      </c>
      <c r="D2653" s="263">
        <f>(MAX(K2653:M2653))/J2653/1.44</f>
        <v>0.625</v>
      </c>
      <c r="E2653" s="264">
        <f>(MAX(T2653:V2653))/S2653/1.44</f>
        <v>0.21412037037037038</v>
      </c>
      <c r="F2653" s="181" t="s">
        <v>1909</v>
      </c>
      <c r="G2653" s="69" t="s">
        <v>3136</v>
      </c>
      <c r="H2653" s="240">
        <v>445</v>
      </c>
      <c r="I2653" s="35" t="s">
        <v>685</v>
      </c>
      <c r="J2653" s="34">
        <v>630</v>
      </c>
      <c r="K2653" s="367">
        <v>483</v>
      </c>
      <c r="L2653" s="367">
        <v>457.14285714285711</v>
      </c>
      <c r="M2653" s="367">
        <v>567</v>
      </c>
      <c r="N2653" s="36" t="s">
        <v>3882</v>
      </c>
      <c r="O2653" s="37">
        <f t="shared" si="485"/>
        <v>502.38095238095235</v>
      </c>
      <c r="P2653" s="38">
        <f t="shared" si="486"/>
        <v>0.55377089107247834</v>
      </c>
      <c r="Q2653" s="39" t="s">
        <v>495</v>
      </c>
      <c r="R2653" s="40" t="s">
        <v>686</v>
      </c>
      <c r="S2653" s="34">
        <v>630</v>
      </c>
      <c r="T2653" s="367">
        <v>142.85714285714286</v>
      </c>
      <c r="U2653" s="367">
        <v>194.25</v>
      </c>
      <c r="V2653" s="367">
        <v>155.4</v>
      </c>
      <c r="W2653" s="36" t="s">
        <v>3887</v>
      </c>
      <c r="X2653" s="37">
        <f t="shared" si="427"/>
        <v>164.16904761904763</v>
      </c>
      <c r="Y2653" s="38">
        <f t="shared" si="428"/>
        <v>0.18096235407743344</v>
      </c>
      <c r="Z2653" s="653" t="s">
        <v>495</v>
      </c>
      <c r="AA2653" s="672">
        <f>P2653+Y2653</f>
        <v>0.73473324514991178</v>
      </c>
      <c r="AB2653" s="672">
        <f t="shared" si="487"/>
        <v>222.26701388888887</v>
      </c>
    </row>
    <row r="2654" spans="1:28" ht="13.15" customHeight="1" x14ac:dyDescent="0.2">
      <c r="A2654" s="265"/>
      <c r="B2654" s="405"/>
      <c r="C2654" s="448"/>
      <c r="D2654" s="266"/>
      <c r="E2654" s="266"/>
      <c r="F2654" s="182"/>
      <c r="G2654" s="24"/>
      <c r="H2654" s="241">
        <v>445</v>
      </c>
      <c r="I2654" s="22" t="s">
        <v>2998</v>
      </c>
      <c r="J2654" s="24">
        <v>630</v>
      </c>
      <c r="K2654" s="371">
        <v>66.150000000000006</v>
      </c>
      <c r="L2654" s="371">
        <v>80.952380952380949</v>
      </c>
      <c r="M2654" s="371">
        <v>143.85</v>
      </c>
      <c r="N2654" s="21"/>
      <c r="O2654" s="25">
        <f t="shared" si="485"/>
        <v>96.984126984126988</v>
      </c>
      <c r="P2654" s="26">
        <f t="shared" si="486"/>
        <v>0.10690490187844685</v>
      </c>
      <c r="Q2654" s="26"/>
      <c r="R2654" s="28" t="s">
        <v>3002</v>
      </c>
      <c r="S2654" s="24">
        <v>630</v>
      </c>
      <c r="T2654" s="371">
        <v>0</v>
      </c>
      <c r="U2654" s="371">
        <v>0</v>
      </c>
      <c r="V2654" s="371">
        <v>0</v>
      </c>
      <c r="W2654" s="21"/>
      <c r="X2654" s="25">
        <f t="shared" si="427"/>
        <v>0</v>
      </c>
      <c r="Y2654" s="26">
        <f t="shared" si="428"/>
        <v>0</v>
      </c>
      <c r="Z2654" s="428"/>
      <c r="AA2654" s="673"/>
      <c r="AB2654" s="672"/>
    </row>
    <row r="2655" spans="1:28" ht="13.15" customHeight="1" x14ac:dyDescent="0.2">
      <c r="A2655" s="265"/>
      <c r="B2655" s="405"/>
      <c r="C2655" s="448"/>
      <c r="D2655" s="266"/>
      <c r="E2655" s="266"/>
      <c r="F2655" s="182"/>
      <c r="G2655" s="24"/>
      <c r="H2655" s="241">
        <v>445</v>
      </c>
      <c r="I2655" s="22" t="s">
        <v>2999</v>
      </c>
      <c r="J2655" s="24">
        <v>630</v>
      </c>
      <c r="K2655" s="371">
        <v>1.05</v>
      </c>
      <c r="L2655" s="371">
        <v>0.95238095238095233</v>
      </c>
      <c r="M2655" s="371">
        <v>2.1</v>
      </c>
      <c r="N2655" s="21"/>
      <c r="O2655" s="25">
        <f t="shared" si="485"/>
        <v>1.3674603174603177</v>
      </c>
      <c r="P2655" s="26">
        <f t="shared" si="486"/>
        <v>1.5073416197754826E-3</v>
      </c>
      <c r="Q2655" s="26"/>
      <c r="R2655" s="28" t="s">
        <v>3394</v>
      </c>
      <c r="S2655" s="24">
        <v>630</v>
      </c>
      <c r="T2655" s="371">
        <v>0</v>
      </c>
      <c r="U2655" s="371">
        <v>0</v>
      </c>
      <c r="V2655" s="371">
        <v>0</v>
      </c>
      <c r="W2655" s="21"/>
      <c r="X2655" s="25">
        <f t="shared" si="427"/>
        <v>0</v>
      </c>
      <c r="Y2655" s="26">
        <f t="shared" si="428"/>
        <v>0</v>
      </c>
      <c r="Z2655" s="428"/>
      <c r="AA2655" s="673"/>
      <c r="AB2655" s="672"/>
    </row>
    <row r="2656" spans="1:28" ht="13.15" customHeight="1" x14ac:dyDescent="0.2">
      <c r="A2656" s="265"/>
      <c r="B2656" s="405"/>
      <c r="C2656" s="448"/>
      <c r="D2656" s="266"/>
      <c r="E2656" s="266"/>
      <c r="F2656" s="182"/>
      <c r="G2656" s="24"/>
      <c r="H2656" s="241">
        <v>445</v>
      </c>
      <c r="I2656" s="22" t="s">
        <v>3391</v>
      </c>
      <c r="J2656" s="24">
        <v>630</v>
      </c>
      <c r="K2656" s="371">
        <v>136.5</v>
      </c>
      <c r="L2656" s="371">
        <v>109.52380952380952</v>
      </c>
      <c r="M2656" s="371">
        <v>129.15</v>
      </c>
      <c r="N2656" s="21"/>
      <c r="O2656" s="25">
        <f t="shared" si="485"/>
        <v>125.0579365079365</v>
      </c>
      <c r="P2656" s="26">
        <f t="shared" si="486"/>
        <v>0.13785045911368662</v>
      </c>
      <c r="Q2656" s="26"/>
      <c r="R2656" s="28" t="s">
        <v>1287</v>
      </c>
      <c r="S2656" s="24">
        <v>630</v>
      </c>
      <c r="T2656" s="371">
        <v>0</v>
      </c>
      <c r="U2656" s="371">
        <v>0</v>
      </c>
      <c r="V2656" s="371">
        <v>0</v>
      </c>
      <c r="W2656" s="21"/>
      <c r="X2656" s="25">
        <f t="shared" si="427"/>
        <v>0</v>
      </c>
      <c r="Y2656" s="26">
        <f t="shared" si="428"/>
        <v>0</v>
      </c>
      <c r="Z2656" s="428"/>
      <c r="AA2656" s="673"/>
      <c r="AB2656" s="672"/>
    </row>
    <row r="2657" spans="1:28" ht="13.15" customHeight="1" x14ac:dyDescent="0.2">
      <c r="A2657" s="265"/>
      <c r="B2657" s="405"/>
      <c r="C2657" s="448"/>
      <c r="D2657" s="266"/>
      <c r="E2657" s="266"/>
      <c r="F2657" s="182"/>
      <c r="G2657" s="24"/>
      <c r="H2657" s="241">
        <v>445</v>
      </c>
      <c r="I2657" s="22" t="s">
        <v>3000</v>
      </c>
      <c r="J2657" s="24">
        <v>630</v>
      </c>
      <c r="K2657" s="371">
        <v>48.300000000000004</v>
      </c>
      <c r="L2657" s="371">
        <v>17.142857142857142</v>
      </c>
      <c r="M2657" s="371">
        <v>68.25</v>
      </c>
      <c r="N2657" s="21"/>
      <c r="O2657" s="25">
        <f t="shared" si="485"/>
        <v>44.564285714285717</v>
      </c>
      <c r="P2657" s="26">
        <f t="shared" si="486"/>
        <v>4.9122889896699419E-2</v>
      </c>
      <c r="Q2657" s="26"/>
      <c r="R2657" s="28" t="s">
        <v>3393</v>
      </c>
      <c r="S2657" s="24">
        <v>630</v>
      </c>
      <c r="T2657" s="371">
        <v>33.333333333333329</v>
      </c>
      <c r="U2657" s="371">
        <v>55.650000000000006</v>
      </c>
      <c r="V2657" s="371">
        <v>17.850000000000001</v>
      </c>
      <c r="W2657" s="21"/>
      <c r="X2657" s="25">
        <f t="shared" si="427"/>
        <v>35.611111111111114</v>
      </c>
      <c r="Y2657" s="26">
        <f t="shared" si="428"/>
        <v>3.9253870272388795E-2</v>
      </c>
      <c r="Z2657" s="428"/>
      <c r="AA2657" s="673"/>
      <c r="AB2657" s="672"/>
    </row>
    <row r="2658" spans="1:28" ht="13.15" customHeight="1" x14ac:dyDescent="0.2">
      <c r="A2658" s="265"/>
      <c r="B2658" s="405"/>
      <c r="C2658" s="448"/>
      <c r="D2658" s="266"/>
      <c r="E2658" s="266"/>
      <c r="F2658" s="182"/>
      <c r="G2658" s="24"/>
      <c r="H2658" s="241">
        <v>445</v>
      </c>
      <c r="I2658" s="23" t="s">
        <v>3392</v>
      </c>
      <c r="J2658" s="24">
        <v>630</v>
      </c>
      <c r="K2658" s="371">
        <v>174.3</v>
      </c>
      <c r="L2658" s="371">
        <v>175.23809523809524</v>
      </c>
      <c r="M2658" s="371">
        <v>178.5</v>
      </c>
      <c r="N2658" s="21"/>
      <c r="O2658" s="25">
        <f t="shared" si="485"/>
        <v>176.01269841269843</v>
      </c>
      <c r="P2658" s="26">
        <f t="shared" si="486"/>
        <v>0.19401752470535541</v>
      </c>
      <c r="Q2658" s="26"/>
      <c r="R2658" s="33" t="s">
        <v>2305</v>
      </c>
      <c r="S2658" s="24">
        <v>630</v>
      </c>
      <c r="T2658" s="371">
        <v>11.428571428571429</v>
      </c>
      <c r="U2658" s="371">
        <v>11.55</v>
      </c>
      <c r="V2658" s="371">
        <v>15.75</v>
      </c>
      <c r="W2658" s="21"/>
      <c r="X2658" s="25">
        <f t="shared" si="427"/>
        <v>12.90952380952381</v>
      </c>
      <c r="Y2658" s="26">
        <f t="shared" si="428"/>
        <v>1.4230074745947762E-2</v>
      </c>
      <c r="Z2658" s="428"/>
      <c r="AA2658" s="673"/>
      <c r="AB2658" s="672"/>
    </row>
    <row r="2659" spans="1:28" ht="13.15" customHeight="1" x14ac:dyDescent="0.2">
      <c r="A2659" s="265"/>
      <c r="B2659" s="405"/>
      <c r="C2659" s="448"/>
      <c r="D2659" s="266"/>
      <c r="E2659" s="266"/>
      <c r="F2659" s="182"/>
      <c r="G2659" s="24"/>
      <c r="H2659" s="241">
        <v>445</v>
      </c>
      <c r="I2659" s="23" t="s">
        <v>3001</v>
      </c>
      <c r="J2659" s="24">
        <v>630</v>
      </c>
      <c r="K2659" s="371">
        <v>37.800000000000004</v>
      </c>
      <c r="L2659" s="371">
        <v>33.333333333333329</v>
      </c>
      <c r="M2659" s="371">
        <v>38.85</v>
      </c>
      <c r="N2659" s="21"/>
      <c r="O2659" s="25">
        <f t="shared" si="485"/>
        <v>36.661111111111104</v>
      </c>
      <c r="P2659" s="26">
        <f t="shared" si="486"/>
        <v>4.0411277679796194E-2</v>
      </c>
      <c r="Q2659" s="26"/>
      <c r="R2659" s="28" t="s">
        <v>1286</v>
      </c>
      <c r="S2659" s="24">
        <v>630</v>
      </c>
      <c r="T2659" s="371">
        <v>0</v>
      </c>
      <c r="U2659" s="371">
        <v>0</v>
      </c>
      <c r="V2659" s="371">
        <v>0</v>
      </c>
      <c r="W2659" s="21"/>
      <c r="X2659" s="25">
        <f t="shared" si="427"/>
        <v>0</v>
      </c>
      <c r="Y2659" s="26">
        <f t="shared" si="428"/>
        <v>0</v>
      </c>
      <c r="Z2659" s="428"/>
      <c r="AA2659" s="673"/>
      <c r="AB2659" s="672"/>
    </row>
    <row r="2660" spans="1:28" ht="13.15" customHeight="1" x14ac:dyDescent="0.2">
      <c r="A2660" s="265"/>
      <c r="B2660" s="405"/>
      <c r="C2660" s="448"/>
      <c r="D2660" s="266"/>
      <c r="E2660" s="266"/>
      <c r="F2660" s="182"/>
      <c r="G2660" s="24"/>
      <c r="H2660" s="241">
        <v>445</v>
      </c>
      <c r="I2660" s="22" t="s">
        <v>2303</v>
      </c>
      <c r="J2660" s="24">
        <v>630</v>
      </c>
      <c r="K2660" s="371">
        <v>10.5</v>
      </c>
      <c r="L2660" s="371">
        <v>15.238095238095237</v>
      </c>
      <c r="M2660" s="371">
        <v>0</v>
      </c>
      <c r="N2660" s="21"/>
      <c r="O2660" s="25">
        <f t="shared" si="485"/>
        <v>8.5793650793650791</v>
      </c>
      <c r="P2660" s="26">
        <f t="shared" si="486"/>
        <v>9.4569720892472217E-3</v>
      </c>
      <c r="Q2660" s="26"/>
      <c r="R2660" s="28" t="s">
        <v>1604</v>
      </c>
      <c r="S2660" s="24">
        <v>630</v>
      </c>
      <c r="T2660" s="371">
        <v>92.38095238095238</v>
      </c>
      <c r="U2660" s="371">
        <v>115.5</v>
      </c>
      <c r="V2660" s="371">
        <v>101.85000000000001</v>
      </c>
      <c r="W2660" s="21"/>
      <c r="X2660" s="25">
        <f t="shared" si="427"/>
        <v>103.24365079365079</v>
      </c>
      <c r="Y2660" s="26">
        <f t="shared" si="428"/>
        <v>0.11380472971081436</v>
      </c>
      <c r="Z2660" s="428"/>
      <c r="AA2660" s="673"/>
      <c r="AB2660" s="672"/>
    </row>
    <row r="2661" spans="1:28" ht="13.15" customHeight="1" x14ac:dyDescent="0.2">
      <c r="A2661" s="265"/>
      <c r="B2661" s="405"/>
      <c r="C2661" s="448"/>
      <c r="D2661" s="266"/>
      <c r="E2661" s="266"/>
      <c r="F2661" s="182"/>
      <c r="G2661" s="24"/>
      <c r="H2661" s="241">
        <v>445</v>
      </c>
      <c r="I2661" s="22" t="s">
        <v>2304</v>
      </c>
      <c r="J2661" s="24">
        <v>630</v>
      </c>
      <c r="K2661" s="371">
        <v>0</v>
      </c>
      <c r="L2661" s="371">
        <v>0</v>
      </c>
      <c r="M2661" s="371">
        <v>0</v>
      </c>
      <c r="N2661" s="21"/>
      <c r="O2661" s="25">
        <f t="shared" si="485"/>
        <v>0</v>
      </c>
      <c r="P2661" s="26">
        <f t="shared" si="486"/>
        <v>0</v>
      </c>
      <c r="Q2661" s="26"/>
      <c r="R2661" s="28" t="s">
        <v>1039</v>
      </c>
      <c r="S2661" s="24">
        <v>630</v>
      </c>
      <c r="T2661" s="371">
        <v>0</v>
      </c>
      <c r="U2661" s="371">
        <v>0</v>
      </c>
      <c r="V2661" s="371">
        <v>0</v>
      </c>
      <c r="W2661" s="21"/>
      <c r="X2661" s="25">
        <f t="shared" si="427"/>
        <v>0</v>
      </c>
      <c r="Y2661" s="26">
        <f t="shared" si="428"/>
        <v>0</v>
      </c>
      <c r="Z2661" s="428"/>
      <c r="AA2661" s="673"/>
      <c r="AB2661" s="672"/>
    </row>
    <row r="2662" spans="1:28" ht="13.9" customHeight="1" thickBot="1" x14ac:dyDescent="0.25">
      <c r="A2662" s="267"/>
      <c r="B2662" s="406"/>
      <c r="C2662" s="449"/>
      <c r="D2662" s="268"/>
      <c r="E2662" s="269"/>
      <c r="F2662" s="184"/>
      <c r="G2662" s="70"/>
      <c r="H2662" s="242">
        <v>445</v>
      </c>
      <c r="I2662" s="76" t="s">
        <v>1943</v>
      </c>
      <c r="J2662" s="70">
        <v>630</v>
      </c>
      <c r="K2662" s="559">
        <v>10.5</v>
      </c>
      <c r="L2662" s="559">
        <v>22.857142857142858</v>
      </c>
      <c r="M2662" s="559">
        <v>19.95</v>
      </c>
      <c r="N2662" s="72"/>
      <c r="O2662" s="73">
        <f t="shared" si="485"/>
        <v>17.769047619047623</v>
      </c>
      <c r="P2662" s="74">
        <f t="shared" si="486"/>
        <v>1.9586692701772074E-2</v>
      </c>
      <c r="Q2662" s="74"/>
      <c r="R2662" s="75" t="s">
        <v>1288</v>
      </c>
      <c r="S2662" s="70">
        <v>630</v>
      </c>
      <c r="T2662" s="559">
        <v>0</v>
      </c>
      <c r="U2662" s="559">
        <v>0</v>
      </c>
      <c r="V2662" s="559">
        <v>0</v>
      </c>
      <c r="W2662" s="72"/>
      <c r="X2662" s="73">
        <f t="shared" si="427"/>
        <v>0</v>
      </c>
      <c r="Y2662" s="74">
        <f t="shared" si="428"/>
        <v>0</v>
      </c>
      <c r="Z2662" s="646"/>
      <c r="AA2662" s="673"/>
      <c r="AB2662" s="672"/>
    </row>
    <row r="2663" spans="1:28" s="7" customFormat="1" ht="13.9" customHeight="1" x14ac:dyDescent="0.2">
      <c r="A2663" s="270">
        <v>43029</v>
      </c>
      <c r="B2663" s="407">
        <v>0.80902777777777779</v>
      </c>
      <c r="C2663" s="450">
        <v>3</v>
      </c>
      <c r="D2663" s="263">
        <f>(MAX(K2663:M2663))/J2663/1.44</f>
        <v>0.41435185185185186</v>
      </c>
      <c r="E2663" s="264">
        <f>(MAX(T2663:V2663))/S2663/1.44</f>
        <v>0.40509259259259262</v>
      </c>
      <c r="F2663" s="181" t="s">
        <v>1909</v>
      </c>
      <c r="G2663" s="69" t="s">
        <v>3136</v>
      </c>
      <c r="H2663" s="240">
        <v>446</v>
      </c>
      <c r="I2663" s="35" t="s">
        <v>685</v>
      </c>
      <c r="J2663" s="34">
        <v>630</v>
      </c>
      <c r="K2663" s="367">
        <v>362.25</v>
      </c>
      <c r="L2663" s="367">
        <v>347.61904761904759</v>
      </c>
      <c r="M2663" s="367">
        <v>375.90000000000003</v>
      </c>
      <c r="N2663" s="36" t="s">
        <v>4133</v>
      </c>
      <c r="O2663" s="37">
        <f t="shared" si="485"/>
        <v>361.92301587301586</v>
      </c>
      <c r="P2663" s="38">
        <f t="shared" si="486"/>
        <v>0.39894512331681642</v>
      </c>
      <c r="Q2663" s="39" t="s">
        <v>492</v>
      </c>
      <c r="R2663" s="40" t="s">
        <v>686</v>
      </c>
      <c r="S2663" s="34">
        <v>630</v>
      </c>
      <c r="T2663" s="367">
        <v>343.8095238095238</v>
      </c>
      <c r="U2663" s="367">
        <v>367.5</v>
      </c>
      <c r="V2663" s="367">
        <v>322.35000000000002</v>
      </c>
      <c r="W2663" s="36" t="s">
        <v>4134</v>
      </c>
      <c r="X2663" s="37">
        <f t="shared" si="427"/>
        <v>344.55317460317457</v>
      </c>
      <c r="Y2663" s="38">
        <f t="shared" si="428"/>
        <v>0.37979847288709717</v>
      </c>
      <c r="Z2663" s="653" t="s">
        <v>492</v>
      </c>
      <c r="AA2663" s="671">
        <f>P2663+Y2663</f>
        <v>0.77874359620391354</v>
      </c>
      <c r="AB2663" s="671">
        <f t="shared" si="487"/>
        <v>185.3907407407408</v>
      </c>
    </row>
    <row r="2664" spans="1:28" ht="13.15" customHeight="1" x14ac:dyDescent="0.2">
      <c r="A2664" s="265"/>
      <c r="B2664" s="405"/>
      <c r="C2664" s="448"/>
      <c r="D2664" s="266"/>
      <c r="E2664" s="266"/>
      <c r="F2664" s="182"/>
      <c r="G2664" s="24"/>
      <c r="H2664" s="241">
        <v>446</v>
      </c>
      <c r="I2664" s="22" t="s">
        <v>1575</v>
      </c>
      <c r="J2664" s="24">
        <v>630</v>
      </c>
      <c r="K2664" s="371">
        <v>29.400000000000002</v>
      </c>
      <c r="L2664" s="371">
        <v>39.047619047619044</v>
      </c>
      <c r="M2664" s="371">
        <v>10.5</v>
      </c>
      <c r="N2664" s="21"/>
      <c r="O2664" s="25">
        <f t="shared" si="485"/>
        <v>26.315873015873013</v>
      </c>
      <c r="P2664" s="26">
        <f t="shared" si="486"/>
        <v>2.9007796534251562E-2</v>
      </c>
      <c r="Q2664" s="26"/>
      <c r="R2664" s="28" t="s">
        <v>119</v>
      </c>
      <c r="S2664" s="24">
        <v>630</v>
      </c>
      <c r="T2664" s="371">
        <v>61.904761904761905</v>
      </c>
      <c r="U2664" s="371">
        <v>88.2</v>
      </c>
      <c r="V2664" s="371">
        <v>31.5</v>
      </c>
      <c r="W2664" s="21"/>
      <c r="X2664" s="25">
        <f t="shared" si="427"/>
        <v>60.534920634920638</v>
      </c>
      <c r="Y2664" s="26">
        <f t="shared" si="428"/>
        <v>6.6727205285406349E-2</v>
      </c>
      <c r="Z2664" s="428"/>
      <c r="AA2664" s="673"/>
      <c r="AB2664" s="672"/>
    </row>
    <row r="2665" spans="1:28" ht="13.15" customHeight="1" x14ac:dyDescent="0.2">
      <c r="A2665" s="265"/>
      <c r="B2665" s="405"/>
      <c r="C2665" s="448"/>
      <c r="D2665" s="266"/>
      <c r="E2665" s="266"/>
      <c r="F2665" s="182"/>
      <c r="G2665" s="24"/>
      <c r="H2665" s="241">
        <v>446</v>
      </c>
      <c r="I2665" s="23" t="s">
        <v>1595</v>
      </c>
      <c r="J2665" s="24">
        <v>630</v>
      </c>
      <c r="K2665" s="371">
        <v>39.9</v>
      </c>
      <c r="L2665" s="371">
        <v>33.333333333333329</v>
      </c>
      <c r="M2665" s="371">
        <v>49.35</v>
      </c>
      <c r="N2665" s="21"/>
      <c r="O2665" s="25">
        <f t="shared" si="485"/>
        <v>40.861111111111107</v>
      </c>
      <c r="P2665" s="26">
        <f t="shared" si="486"/>
        <v>4.504090730942583E-2</v>
      </c>
      <c r="Q2665" s="26"/>
      <c r="R2665" s="33" t="s">
        <v>1596</v>
      </c>
      <c r="S2665" s="24">
        <v>630</v>
      </c>
      <c r="T2665" s="371">
        <v>80</v>
      </c>
      <c r="U2665" s="371">
        <v>86.100000000000009</v>
      </c>
      <c r="V2665" s="371">
        <v>98.7</v>
      </c>
      <c r="W2665" s="21"/>
      <c r="X2665" s="25">
        <f t="shared" si="427"/>
        <v>88.266666666666666</v>
      </c>
      <c r="Y2665" s="26">
        <f t="shared" si="428"/>
        <v>9.7295708406819517E-2</v>
      </c>
      <c r="Z2665" s="428"/>
      <c r="AA2665" s="673"/>
      <c r="AB2665" s="672"/>
    </row>
    <row r="2666" spans="1:28" ht="13.15" customHeight="1" x14ac:dyDescent="0.2">
      <c r="A2666" s="265"/>
      <c r="B2666" s="405"/>
      <c r="C2666" s="448"/>
      <c r="D2666" s="266"/>
      <c r="E2666" s="266"/>
      <c r="F2666" s="182"/>
      <c r="G2666" s="24"/>
      <c r="H2666" s="241">
        <v>446</v>
      </c>
      <c r="I2666" s="23" t="s">
        <v>3171</v>
      </c>
      <c r="J2666" s="24">
        <v>630</v>
      </c>
      <c r="K2666" s="371">
        <v>2.1</v>
      </c>
      <c r="L2666" s="371">
        <v>0.95238095238095233</v>
      </c>
      <c r="M2666" s="371">
        <v>1.05</v>
      </c>
      <c r="N2666" s="21"/>
      <c r="O2666" s="25">
        <f t="shared" si="485"/>
        <v>1.3674603174603173</v>
      </c>
      <c r="P2666" s="26">
        <f t="shared" si="486"/>
        <v>1.507341619775482E-3</v>
      </c>
      <c r="Q2666" s="26"/>
      <c r="R2666" s="33" t="s">
        <v>393</v>
      </c>
      <c r="S2666" s="24">
        <v>630</v>
      </c>
      <c r="T2666" s="371">
        <v>24.761904761904759</v>
      </c>
      <c r="U2666" s="371">
        <v>35.700000000000003</v>
      </c>
      <c r="V2666" s="371">
        <v>38.85</v>
      </c>
      <c r="W2666" s="21"/>
      <c r="X2666" s="25">
        <f t="shared" si="427"/>
        <v>33.103968253968254</v>
      </c>
      <c r="Y2666" s="26">
        <f t="shared" si="428"/>
        <v>3.6490264830211921E-2</v>
      </c>
      <c r="Z2666" s="428"/>
      <c r="AA2666" s="673"/>
      <c r="AB2666" s="672"/>
    </row>
    <row r="2667" spans="1:28" ht="13.15" customHeight="1" x14ac:dyDescent="0.2">
      <c r="A2667" s="265"/>
      <c r="B2667" s="405"/>
      <c r="C2667" s="448"/>
      <c r="D2667" s="266"/>
      <c r="E2667" s="266"/>
      <c r="F2667" s="182"/>
      <c r="G2667" s="24"/>
      <c r="H2667" s="241">
        <v>446</v>
      </c>
      <c r="I2667" s="22" t="s">
        <v>1985</v>
      </c>
      <c r="J2667" s="24">
        <v>630</v>
      </c>
      <c r="K2667" s="371">
        <v>1.05</v>
      </c>
      <c r="L2667" s="371">
        <v>0.95238095238095233</v>
      </c>
      <c r="M2667" s="371">
        <v>0</v>
      </c>
      <c r="N2667" s="21"/>
      <c r="O2667" s="25">
        <f t="shared" si="485"/>
        <v>0.66746031746031742</v>
      </c>
      <c r="P2667" s="26">
        <f t="shared" si="486"/>
        <v>7.3573668150387717E-4</v>
      </c>
      <c r="Q2667" s="26"/>
      <c r="R2667" s="28" t="s">
        <v>2365</v>
      </c>
      <c r="S2667" s="24">
        <v>630</v>
      </c>
      <c r="T2667" s="371">
        <v>66.666666666666657</v>
      </c>
      <c r="U2667" s="371">
        <v>66.150000000000006</v>
      </c>
      <c r="V2667" s="371">
        <v>51.45</v>
      </c>
      <c r="W2667" s="21"/>
      <c r="X2667" s="25">
        <f t="shared" si="427"/>
        <v>61.422222222222217</v>
      </c>
      <c r="Y2667" s="26">
        <f t="shared" si="428"/>
        <v>6.7705271408975115E-2</v>
      </c>
      <c r="Z2667" s="428"/>
      <c r="AA2667" s="673"/>
      <c r="AB2667" s="672"/>
    </row>
    <row r="2668" spans="1:28" ht="13.15" customHeight="1" x14ac:dyDescent="0.2">
      <c r="A2668" s="265"/>
      <c r="B2668" s="405"/>
      <c r="C2668" s="448"/>
      <c r="D2668" s="266"/>
      <c r="E2668" s="266"/>
      <c r="F2668" s="182"/>
      <c r="G2668" s="24"/>
      <c r="H2668" s="241">
        <v>446</v>
      </c>
      <c r="I2668" s="22" t="s">
        <v>1986</v>
      </c>
      <c r="J2668" s="24">
        <v>630</v>
      </c>
      <c r="K2668" s="371">
        <v>44.1</v>
      </c>
      <c r="L2668" s="371">
        <v>50.476190476190474</v>
      </c>
      <c r="M2668" s="371">
        <v>50.400000000000006</v>
      </c>
      <c r="N2668" s="21"/>
      <c r="O2668" s="25">
        <f t="shared" si="485"/>
        <v>48.32539682539683</v>
      </c>
      <c r="P2668" s="26">
        <f t="shared" si="486"/>
        <v>5.3268735477730193E-2</v>
      </c>
      <c r="Q2668" s="26"/>
      <c r="R2668" s="28" t="s">
        <v>3173</v>
      </c>
      <c r="S2668" s="24">
        <v>630</v>
      </c>
      <c r="T2668" s="371">
        <v>0</v>
      </c>
      <c r="U2668" s="371">
        <v>0</v>
      </c>
      <c r="V2668" s="371">
        <v>0</v>
      </c>
      <c r="W2668" s="21"/>
      <c r="X2668" s="25">
        <f t="shared" si="427"/>
        <v>0</v>
      </c>
      <c r="Y2668" s="26">
        <f t="shared" si="428"/>
        <v>0</v>
      </c>
      <c r="Z2668" s="428"/>
      <c r="AA2668" s="673"/>
      <c r="AB2668" s="672"/>
    </row>
    <row r="2669" spans="1:28" ht="13.15" customHeight="1" x14ac:dyDescent="0.2">
      <c r="A2669" s="265"/>
      <c r="B2669" s="405"/>
      <c r="C2669" s="448"/>
      <c r="D2669" s="266"/>
      <c r="E2669" s="266"/>
      <c r="F2669" s="182"/>
      <c r="G2669" s="24"/>
      <c r="H2669" s="241">
        <v>446</v>
      </c>
      <c r="I2669" s="23" t="s">
        <v>1810</v>
      </c>
      <c r="J2669" s="24">
        <v>630</v>
      </c>
      <c r="K2669" s="371">
        <v>0</v>
      </c>
      <c r="L2669" s="371">
        <v>0</v>
      </c>
      <c r="M2669" s="371">
        <v>0</v>
      </c>
      <c r="N2669" s="21"/>
      <c r="O2669" s="25">
        <f t="shared" si="485"/>
        <v>0</v>
      </c>
      <c r="P2669" s="26">
        <f t="shared" si="486"/>
        <v>0</v>
      </c>
      <c r="Q2669" s="26"/>
      <c r="R2669" s="33" t="s">
        <v>2366</v>
      </c>
      <c r="S2669" s="24">
        <v>630</v>
      </c>
      <c r="T2669" s="371">
        <v>1.9047619047619047</v>
      </c>
      <c r="U2669" s="371">
        <v>3.1500000000000004</v>
      </c>
      <c r="V2669" s="371">
        <v>5.25</v>
      </c>
      <c r="W2669" s="21"/>
      <c r="X2669" s="25">
        <f t="shared" si="427"/>
        <v>3.4349206349206352</v>
      </c>
      <c r="Y2669" s="26">
        <f t="shared" si="428"/>
        <v>3.7862881778225697E-3</v>
      </c>
      <c r="Z2669" s="428"/>
      <c r="AA2669" s="673"/>
      <c r="AB2669" s="672"/>
    </row>
    <row r="2670" spans="1:28" ht="13.15" customHeight="1" x14ac:dyDescent="0.2">
      <c r="A2670" s="265"/>
      <c r="B2670" s="405"/>
      <c r="C2670" s="448"/>
      <c r="D2670" s="266"/>
      <c r="E2670" s="266"/>
      <c r="F2670" s="182"/>
      <c r="G2670" s="24"/>
      <c r="H2670" s="241">
        <v>446</v>
      </c>
      <c r="I2670" s="22" t="s">
        <v>1698</v>
      </c>
      <c r="J2670" s="24">
        <v>630</v>
      </c>
      <c r="K2670" s="371">
        <v>22.05</v>
      </c>
      <c r="L2670" s="371">
        <v>35.238095238095234</v>
      </c>
      <c r="M2670" s="371">
        <v>18.900000000000002</v>
      </c>
      <c r="N2670" s="21"/>
      <c r="O2670" s="25">
        <f t="shared" si="485"/>
        <v>25.396031746031749</v>
      </c>
      <c r="P2670" s="26">
        <f t="shared" si="486"/>
        <v>2.7993862153915066E-2</v>
      </c>
      <c r="Q2670" s="26"/>
      <c r="R2670" s="33" t="s">
        <v>3174</v>
      </c>
      <c r="S2670" s="24">
        <v>630</v>
      </c>
      <c r="T2670" s="371">
        <v>2.8571428571428572</v>
      </c>
      <c r="U2670" s="371">
        <v>3.1500000000000004</v>
      </c>
      <c r="V2670" s="371">
        <v>4.2</v>
      </c>
      <c r="W2670" s="21"/>
      <c r="X2670" s="25">
        <f t="shared" si="427"/>
        <v>3.4023809523809532</v>
      </c>
      <c r="Y2670" s="26">
        <f t="shared" si="428"/>
        <v>3.7504199210548431E-3</v>
      </c>
      <c r="Z2670" s="428"/>
      <c r="AA2670" s="673"/>
      <c r="AB2670" s="672"/>
    </row>
    <row r="2671" spans="1:28" ht="13.15" customHeight="1" x14ac:dyDescent="0.2">
      <c r="A2671" s="265"/>
      <c r="B2671" s="405"/>
      <c r="C2671" s="448"/>
      <c r="D2671" s="266"/>
      <c r="E2671" s="266"/>
      <c r="F2671" s="182"/>
      <c r="G2671" s="24"/>
      <c r="H2671" s="241">
        <v>446</v>
      </c>
      <c r="I2671" s="22" t="s">
        <v>2363</v>
      </c>
      <c r="J2671" s="24">
        <v>630</v>
      </c>
      <c r="K2671" s="371">
        <v>18.900000000000002</v>
      </c>
      <c r="L2671" s="371">
        <v>13.333333333333332</v>
      </c>
      <c r="M2671" s="371">
        <v>3.1500000000000004</v>
      </c>
      <c r="N2671" s="21"/>
      <c r="O2671" s="25">
        <f t="shared" si="485"/>
        <v>11.794444444444444</v>
      </c>
      <c r="P2671" s="26">
        <f t="shared" si="486"/>
        <v>1.3000930825004899E-2</v>
      </c>
      <c r="Q2671" s="26"/>
      <c r="R2671" s="33" t="s">
        <v>1597</v>
      </c>
      <c r="S2671" s="24">
        <v>630</v>
      </c>
      <c r="T2671" s="371">
        <v>9.5238095238095237</v>
      </c>
      <c r="U2671" s="371">
        <v>8.4</v>
      </c>
      <c r="V2671" s="371">
        <v>9.4500000000000011</v>
      </c>
      <c r="W2671" s="21"/>
      <c r="X2671" s="25">
        <f t="shared" si="427"/>
        <v>9.124603174603175</v>
      </c>
      <c r="Y2671" s="26">
        <f t="shared" si="428"/>
        <v>1.005798409898939E-2</v>
      </c>
      <c r="Z2671" s="428"/>
      <c r="AA2671" s="673"/>
      <c r="AB2671" s="672"/>
    </row>
    <row r="2672" spans="1:28" ht="13.15" customHeight="1" x14ac:dyDescent="0.2">
      <c r="A2672" s="265"/>
      <c r="B2672" s="405"/>
      <c r="C2672" s="448"/>
      <c r="D2672" s="266"/>
      <c r="E2672" s="266"/>
      <c r="F2672" s="182"/>
      <c r="G2672" s="24"/>
      <c r="H2672" s="241">
        <v>446</v>
      </c>
      <c r="I2672" s="22" t="s">
        <v>3172</v>
      </c>
      <c r="J2672" s="24">
        <v>630</v>
      </c>
      <c r="K2672" s="371">
        <v>84</v>
      </c>
      <c r="L2672" s="371">
        <v>72.38095238095238</v>
      </c>
      <c r="M2672" s="371">
        <v>78.75</v>
      </c>
      <c r="N2672" s="21"/>
      <c r="O2672" s="25">
        <f t="shared" si="485"/>
        <v>78.376984126984127</v>
      </c>
      <c r="P2672" s="26">
        <f t="shared" si="486"/>
        <v>8.6394382856023064E-2</v>
      </c>
      <c r="Q2672" s="26"/>
      <c r="R2672" s="28" t="s">
        <v>1943</v>
      </c>
      <c r="S2672" s="24">
        <v>630</v>
      </c>
      <c r="T2672" s="371">
        <v>17.142857142857142</v>
      </c>
      <c r="U2672" s="371">
        <v>4.2</v>
      </c>
      <c r="V2672" s="371">
        <v>5.25</v>
      </c>
      <c r="W2672" s="21"/>
      <c r="X2672" s="25">
        <f t="shared" si="427"/>
        <v>8.8642857142857139</v>
      </c>
      <c r="Y2672" s="26">
        <f t="shared" si="428"/>
        <v>9.7710380448475694E-3</v>
      </c>
      <c r="Z2672" s="428"/>
      <c r="AA2672" s="673"/>
      <c r="AB2672" s="672"/>
    </row>
    <row r="2673" spans="1:28" ht="13.15" customHeight="1" x14ac:dyDescent="0.2">
      <c r="A2673" s="265"/>
      <c r="B2673" s="405"/>
      <c r="C2673" s="448"/>
      <c r="D2673" s="266"/>
      <c r="E2673" s="266"/>
      <c r="F2673" s="182"/>
      <c r="G2673" s="24"/>
      <c r="H2673" s="241">
        <v>446</v>
      </c>
      <c r="I2673" s="22" t="s">
        <v>1822</v>
      </c>
      <c r="J2673" s="24">
        <v>630</v>
      </c>
      <c r="K2673" s="371">
        <v>0</v>
      </c>
      <c r="L2673" s="371">
        <v>0</v>
      </c>
      <c r="M2673" s="371">
        <v>0</v>
      </c>
      <c r="N2673" s="21"/>
      <c r="O2673" s="25">
        <f t="shared" si="485"/>
        <v>0</v>
      </c>
      <c r="P2673" s="26">
        <f t="shared" si="486"/>
        <v>0</v>
      </c>
      <c r="Q2673" s="26"/>
      <c r="R2673" s="28" t="s">
        <v>2367</v>
      </c>
      <c r="S2673" s="24">
        <v>630</v>
      </c>
      <c r="T2673" s="371">
        <v>58.095238095238095</v>
      </c>
      <c r="U2673" s="371">
        <v>51.45</v>
      </c>
      <c r="V2673" s="371">
        <v>57.75</v>
      </c>
      <c r="W2673" s="21"/>
      <c r="X2673" s="25">
        <f t="shared" si="427"/>
        <v>55.765079365079366</v>
      </c>
      <c r="Y2673" s="26">
        <f t="shared" si="428"/>
        <v>6.1469443744576024E-2</v>
      </c>
      <c r="Z2673" s="428"/>
      <c r="AA2673" s="673"/>
      <c r="AB2673" s="672"/>
    </row>
    <row r="2674" spans="1:28" ht="13.15" customHeight="1" x14ac:dyDescent="0.2">
      <c r="A2674" s="265"/>
      <c r="B2674" s="405"/>
      <c r="C2674" s="448"/>
      <c r="D2674" s="266"/>
      <c r="E2674" s="266"/>
      <c r="F2674" s="182"/>
      <c r="G2674" s="24"/>
      <c r="H2674" s="241">
        <v>446</v>
      </c>
      <c r="I2674" s="23" t="s">
        <v>2364</v>
      </c>
      <c r="J2674" s="24">
        <v>630</v>
      </c>
      <c r="K2674" s="371">
        <v>51.45</v>
      </c>
      <c r="L2674" s="371">
        <v>35.238095238095234</v>
      </c>
      <c r="M2674" s="371">
        <v>78.75</v>
      </c>
      <c r="N2674" s="21"/>
      <c r="O2674" s="25">
        <f t="shared" si="485"/>
        <v>55.146031746031746</v>
      </c>
      <c r="P2674" s="26">
        <f t="shared" si="486"/>
        <v>6.0787072030458272E-2</v>
      </c>
      <c r="Q2674" s="26"/>
      <c r="R2674" s="28" t="s">
        <v>1598</v>
      </c>
      <c r="S2674" s="24">
        <v>630</v>
      </c>
      <c r="T2674" s="371">
        <v>13.333333333333332</v>
      </c>
      <c r="U2674" s="371">
        <v>16.8</v>
      </c>
      <c r="V2674" s="371">
        <v>13.65</v>
      </c>
      <c r="W2674" s="21"/>
      <c r="X2674" s="25">
        <f t="shared" si="427"/>
        <v>14.594444444444443</v>
      </c>
      <c r="Y2674" s="26">
        <f t="shared" si="428"/>
        <v>1.6087350578091318E-2</v>
      </c>
      <c r="Z2674" s="428"/>
      <c r="AA2674" s="673"/>
      <c r="AB2674" s="672"/>
    </row>
    <row r="2675" spans="1:28" ht="13.9" customHeight="1" thickBot="1" x14ac:dyDescent="0.25">
      <c r="A2675" s="267"/>
      <c r="B2675" s="406"/>
      <c r="C2675" s="449"/>
      <c r="D2675" s="268"/>
      <c r="E2675" s="269"/>
      <c r="F2675" s="184"/>
      <c r="G2675" s="70"/>
      <c r="H2675" s="242">
        <v>446</v>
      </c>
      <c r="I2675" s="76" t="s">
        <v>1599</v>
      </c>
      <c r="J2675" s="70">
        <v>630</v>
      </c>
      <c r="K2675" s="559">
        <v>58.800000000000004</v>
      </c>
      <c r="L2675" s="559">
        <v>57.142857142857139</v>
      </c>
      <c r="M2675" s="559">
        <v>73.5</v>
      </c>
      <c r="N2675" s="72"/>
      <c r="O2675" s="73">
        <f t="shared" si="485"/>
        <v>63.147619047619052</v>
      </c>
      <c r="P2675" s="74">
        <f t="shared" si="486"/>
        <v>6.9607163853195611E-2</v>
      </c>
      <c r="Q2675" s="74"/>
      <c r="R2675" s="75" t="s">
        <v>2368</v>
      </c>
      <c r="S2675" s="70">
        <v>630</v>
      </c>
      <c r="T2675" s="559">
        <v>0.95238095238095233</v>
      </c>
      <c r="U2675" s="559">
        <v>1.05</v>
      </c>
      <c r="V2675" s="559">
        <v>1.05</v>
      </c>
      <c r="W2675" s="72"/>
      <c r="X2675" s="73">
        <f t="shared" si="427"/>
        <v>1.0174603174603174</v>
      </c>
      <c r="Y2675" s="74">
        <f t="shared" si="428"/>
        <v>1.1215391506396797E-3</v>
      </c>
      <c r="Z2675" s="646"/>
      <c r="AA2675" s="676"/>
      <c r="AB2675" s="674"/>
    </row>
    <row r="2676" spans="1:28" s="7" customFormat="1" ht="13.9" customHeight="1" x14ac:dyDescent="0.2">
      <c r="A2676" s="270">
        <v>43029</v>
      </c>
      <c r="B2676" s="407">
        <v>0.81944444444444453</v>
      </c>
      <c r="C2676" s="450">
        <v>3</v>
      </c>
      <c r="D2676" s="263">
        <f>(MAX(K2676:M2676))/J2676/1.44</f>
        <v>0.57638888888888884</v>
      </c>
      <c r="E2676" s="264">
        <f>(MAX(T2676:V2676))/S2676/1.44</f>
        <v>0.12962962962962965</v>
      </c>
      <c r="F2676" s="181" t="s">
        <v>1909</v>
      </c>
      <c r="G2676" s="69" t="s">
        <v>3136</v>
      </c>
      <c r="H2676" s="240">
        <v>447</v>
      </c>
      <c r="I2676" s="35" t="s">
        <v>685</v>
      </c>
      <c r="J2676" s="34">
        <v>630</v>
      </c>
      <c r="K2676" s="367">
        <v>522.9</v>
      </c>
      <c r="L2676" s="367">
        <v>511.42857142857139</v>
      </c>
      <c r="M2676" s="367">
        <v>483</v>
      </c>
      <c r="N2676" s="36" t="s">
        <v>4133</v>
      </c>
      <c r="O2676" s="37">
        <f t="shared" si="485"/>
        <v>505.77619047619049</v>
      </c>
      <c r="P2676" s="38">
        <f t="shared" si="486"/>
        <v>0.55751343747375504</v>
      </c>
      <c r="Q2676" s="39" t="s">
        <v>495</v>
      </c>
      <c r="R2676" s="40" t="s">
        <v>686</v>
      </c>
      <c r="S2676" s="34">
        <v>630</v>
      </c>
      <c r="T2676" s="367">
        <v>78.095238095238088</v>
      </c>
      <c r="U2676" s="367">
        <v>117.60000000000001</v>
      </c>
      <c r="V2676" s="367">
        <v>93.45</v>
      </c>
      <c r="W2676" s="36" t="s">
        <v>4135</v>
      </c>
      <c r="X2676" s="37">
        <f t="shared" si="427"/>
        <v>96.381746031746033</v>
      </c>
      <c r="Y2676" s="38">
        <f t="shared" si="428"/>
        <v>0.10624090171047844</v>
      </c>
      <c r="Z2676" s="645"/>
      <c r="AA2676" s="672">
        <f>P2676+Y2676</f>
        <v>0.66375433918423343</v>
      </c>
      <c r="AB2676" s="672">
        <f t="shared" si="487"/>
        <v>281.7402391975308</v>
      </c>
    </row>
    <row r="2677" spans="1:28" ht="13.15" customHeight="1" x14ac:dyDescent="0.2">
      <c r="A2677" s="265"/>
      <c r="B2677" s="405"/>
      <c r="C2677" s="448"/>
      <c r="D2677" s="266"/>
      <c r="E2677" s="266"/>
      <c r="F2677" s="182"/>
      <c r="G2677" s="24"/>
      <c r="H2677" s="241">
        <v>447</v>
      </c>
      <c r="I2677" s="23" t="s">
        <v>2863</v>
      </c>
      <c r="J2677" s="24">
        <v>630</v>
      </c>
      <c r="K2677" s="371">
        <v>53.550000000000004</v>
      </c>
      <c r="L2677" s="371">
        <v>17.142857142857142</v>
      </c>
      <c r="M2677" s="371">
        <v>31.5</v>
      </c>
      <c r="N2677" s="21"/>
      <c r="O2677" s="25">
        <f t="shared" si="485"/>
        <v>34.064285714285717</v>
      </c>
      <c r="P2677" s="26">
        <f t="shared" si="486"/>
        <v>3.7548815822625349E-2</v>
      </c>
      <c r="Q2677" s="26"/>
      <c r="R2677" s="33" t="s">
        <v>3200</v>
      </c>
      <c r="S2677" s="24">
        <v>630</v>
      </c>
      <c r="T2677" s="371">
        <v>0</v>
      </c>
      <c r="U2677" s="371">
        <v>0</v>
      </c>
      <c r="V2677" s="371">
        <v>0</v>
      </c>
      <c r="W2677" s="21"/>
      <c r="X2677" s="25">
        <f t="shared" si="427"/>
        <v>0</v>
      </c>
      <c r="Y2677" s="26">
        <f t="shared" si="428"/>
        <v>0</v>
      </c>
      <c r="Z2677" s="428"/>
      <c r="AA2677" s="673"/>
      <c r="AB2677" s="672"/>
    </row>
    <row r="2678" spans="1:28" ht="13.15" customHeight="1" x14ac:dyDescent="0.2">
      <c r="A2678" s="265"/>
      <c r="B2678" s="405"/>
      <c r="C2678" s="448"/>
      <c r="D2678" s="266"/>
      <c r="E2678" s="266"/>
      <c r="F2678" s="182"/>
      <c r="G2678" s="24"/>
      <c r="H2678" s="241">
        <v>447</v>
      </c>
      <c r="I2678" s="23" t="s">
        <v>1553</v>
      </c>
      <c r="J2678" s="24">
        <v>630</v>
      </c>
      <c r="K2678" s="371">
        <v>52.5</v>
      </c>
      <c r="L2678" s="371">
        <v>95.238095238095241</v>
      </c>
      <c r="M2678" s="371">
        <v>98.7</v>
      </c>
      <c r="N2678" s="21"/>
      <c r="O2678" s="25">
        <f t="shared" si="485"/>
        <v>82.146031746031738</v>
      </c>
      <c r="P2678" s="26">
        <f t="shared" si="486"/>
        <v>9.0548976792363026E-2</v>
      </c>
      <c r="Q2678" s="26"/>
      <c r="R2678" s="33" t="s">
        <v>1533</v>
      </c>
      <c r="S2678" s="24">
        <v>630</v>
      </c>
      <c r="T2678" s="371">
        <v>9.5238095238095237</v>
      </c>
      <c r="U2678" s="371">
        <v>14.700000000000001</v>
      </c>
      <c r="V2678" s="371">
        <v>13.65</v>
      </c>
      <c r="W2678" s="21"/>
      <c r="X2678" s="25">
        <f t="shared" si="427"/>
        <v>12.624603174603175</v>
      </c>
      <c r="Y2678" s="26">
        <f t="shared" si="428"/>
        <v>1.3916008790347415E-2</v>
      </c>
      <c r="Z2678" s="428"/>
      <c r="AA2678" s="673"/>
      <c r="AB2678" s="672"/>
    </row>
    <row r="2679" spans="1:28" ht="13.15" customHeight="1" x14ac:dyDescent="0.2">
      <c r="A2679" s="265"/>
      <c r="B2679" s="405"/>
      <c r="C2679" s="448"/>
      <c r="D2679" s="266"/>
      <c r="E2679" s="266"/>
      <c r="F2679" s="182"/>
      <c r="G2679" s="24"/>
      <c r="H2679" s="241">
        <v>447</v>
      </c>
      <c r="I2679" s="22" t="s">
        <v>2369</v>
      </c>
      <c r="J2679" s="24">
        <v>630</v>
      </c>
      <c r="K2679" s="371">
        <v>87.15</v>
      </c>
      <c r="L2679" s="371">
        <v>57.142857142857139</v>
      </c>
      <c r="M2679" s="371">
        <v>60.900000000000006</v>
      </c>
      <c r="N2679" s="21"/>
      <c r="O2679" s="25">
        <f t="shared" si="485"/>
        <v>68.397619047619045</v>
      </c>
      <c r="P2679" s="26">
        <f t="shared" si="486"/>
        <v>7.5394200890232632E-2</v>
      </c>
      <c r="Q2679" s="26"/>
      <c r="R2679" s="28" t="s">
        <v>3201</v>
      </c>
      <c r="S2679" s="24">
        <v>630</v>
      </c>
      <c r="T2679" s="371">
        <v>46.666666666666664</v>
      </c>
      <c r="U2679" s="371">
        <v>73.5</v>
      </c>
      <c r="V2679" s="371">
        <v>48.300000000000004</v>
      </c>
      <c r="W2679" s="21"/>
      <c r="X2679" s="25">
        <f>(T2679+U2679+V2679)/3</f>
        <v>56.155555555555559</v>
      </c>
      <c r="Y2679" s="26">
        <f t="shared" si="428"/>
        <v>6.1899862825788764E-2</v>
      </c>
      <c r="Z2679" s="428"/>
      <c r="AA2679" s="673"/>
      <c r="AB2679" s="672"/>
    </row>
    <row r="2680" spans="1:28" ht="13.15" customHeight="1" x14ac:dyDescent="0.2">
      <c r="A2680" s="265"/>
      <c r="B2680" s="405"/>
      <c r="C2680" s="448"/>
      <c r="D2680" s="266"/>
      <c r="E2680" s="266"/>
      <c r="F2680" s="182"/>
      <c r="G2680" s="24"/>
      <c r="H2680" s="241">
        <v>447</v>
      </c>
      <c r="I2680" s="23" t="s">
        <v>256</v>
      </c>
      <c r="J2680" s="24">
        <v>630</v>
      </c>
      <c r="K2680" s="371">
        <v>50.400000000000006</v>
      </c>
      <c r="L2680" s="371">
        <v>64.761904761904759</v>
      </c>
      <c r="M2680" s="371">
        <v>72.45</v>
      </c>
      <c r="N2680" s="21"/>
      <c r="O2680" s="25">
        <f t="shared" si="485"/>
        <v>62.537301587301592</v>
      </c>
      <c r="P2680" s="26">
        <f t="shared" si="486"/>
        <v>6.8934415329917981E-2</v>
      </c>
      <c r="Q2680" s="26"/>
      <c r="R2680" s="33" t="s">
        <v>2864</v>
      </c>
      <c r="S2680" s="24">
        <v>630</v>
      </c>
      <c r="T2680" s="371">
        <v>0</v>
      </c>
      <c r="U2680" s="371">
        <v>0</v>
      </c>
      <c r="V2680" s="371">
        <v>0</v>
      </c>
      <c r="W2680" s="21"/>
      <c r="X2680" s="25">
        <f>(T2680+U2680+V2680)/3</f>
        <v>0</v>
      </c>
      <c r="Y2680" s="26">
        <f t="shared" si="428"/>
        <v>0</v>
      </c>
      <c r="Z2680" s="428"/>
      <c r="AA2680" s="673"/>
      <c r="AB2680" s="672"/>
    </row>
    <row r="2681" spans="1:28" ht="13.15" customHeight="1" x14ac:dyDescent="0.2">
      <c r="A2681" s="265"/>
      <c r="B2681" s="405"/>
      <c r="C2681" s="448"/>
      <c r="D2681" s="266"/>
      <c r="E2681" s="266"/>
      <c r="F2681" s="182"/>
      <c r="G2681" s="24"/>
      <c r="H2681" s="241">
        <v>447</v>
      </c>
      <c r="I2681" s="22" t="s">
        <v>394</v>
      </c>
      <c r="J2681" s="24">
        <v>630</v>
      </c>
      <c r="K2681" s="371">
        <v>84</v>
      </c>
      <c r="L2681" s="371">
        <v>72.38095238095238</v>
      </c>
      <c r="M2681" s="371">
        <v>54.6</v>
      </c>
      <c r="N2681" s="21"/>
      <c r="O2681" s="25">
        <f t="shared" si="485"/>
        <v>70.326984126984129</v>
      </c>
      <c r="P2681" s="26">
        <f t="shared" si="486"/>
        <v>7.7520926065899609E-2</v>
      </c>
      <c r="Q2681" s="26"/>
      <c r="R2681" s="28" t="s">
        <v>1841</v>
      </c>
      <c r="S2681" s="24">
        <v>630</v>
      </c>
      <c r="T2681" s="371">
        <v>0</v>
      </c>
      <c r="U2681" s="371">
        <v>0</v>
      </c>
      <c r="V2681" s="371">
        <v>0</v>
      </c>
      <c r="W2681" s="21"/>
      <c r="X2681" s="25">
        <f t="shared" si="427"/>
        <v>0</v>
      </c>
      <c r="Y2681" s="26">
        <f t="shared" si="428"/>
        <v>0</v>
      </c>
      <c r="Z2681" s="428"/>
      <c r="AA2681" s="673"/>
      <c r="AB2681" s="672"/>
    </row>
    <row r="2682" spans="1:28" ht="13.15" customHeight="1" x14ac:dyDescent="0.2">
      <c r="A2682" s="265"/>
      <c r="B2682" s="405"/>
      <c r="C2682" s="448"/>
      <c r="D2682" s="266"/>
      <c r="E2682" s="266"/>
      <c r="F2682" s="182"/>
      <c r="G2682" s="24"/>
      <c r="H2682" s="241">
        <v>447</v>
      </c>
      <c r="I2682" s="22" t="s">
        <v>2862</v>
      </c>
      <c r="J2682" s="24">
        <v>630</v>
      </c>
      <c r="K2682" s="371">
        <v>0</v>
      </c>
      <c r="L2682" s="371">
        <v>0</v>
      </c>
      <c r="M2682" s="371">
        <v>0</v>
      </c>
      <c r="N2682" s="21"/>
      <c r="O2682" s="25">
        <f t="shared" si="485"/>
        <v>0</v>
      </c>
      <c r="P2682" s="26">
        <f t="shared" si="486"/>
        <v>0</v>
      </c>
      <c r="Q2682" s="26"/>
      <c r="R2682" s="33" t="s">
        <v>1842</v>
      </c>
      <c r="S2682" s="24">
        <v>630</v>
      </c>
      <c r="T2682" s="371">
        <v>0</v>
      </c>
      <c r="U2682" s="371">
        <v>0</v>
      </c>
      <c r="V2682" s="371">
        <v>0</v>
      </c>
      <c r="W2682" s="21"/>
      <c r="X2682" s="25">
        <f t="shared" si="427"/>
        <v>0</v>
      </c>
      <c r="Y2682" s="26">
        <f t="shared" si="428"/>
        <v>0</v>
      </c>
      <c r="Z2682" s="428"/>
      <c r="AA2682" s="673"/>
      <c r="AB2682" s="672"/>
    </row>
    <row r="2683" spans="1:28" ht="13.15" customHeight="1" x14ac:dyDescent="0.2">
      <c r="A2683" s="265"/>
      <c r="B2683" s="405"/>
      <c r="C2683" s="448"/>
      <c r="D2683" s="266"/>
      <c r="E2683" s="266"/>
      <c r="F2683" s="182"/>
      <c r="G2683" s="24"/>
      <c r="H2683" s="241">
        <v>447</v>
      </c>
      <c r="I2683" s="23" t="s">
        <v>120</v>
      </c>
      <c r="J2683" s="24">
        <v>630</v>
      </c>
      <c r="K2683" s="371">
        <v>90.3</v>
      </c>
      <c r="L2683" s="371">
        <v>74.285714285714278</v>
      </c>
      <c r="M2683" s="371">
        <v>57.75</v>
      </c>
      <c r="N2683" s="21"/>
      <c r="O2683" s="25">
        <f t="shared" si="485"/>
        <v>74.111904761904768</v>
      </c>
      <c r="P2683" s="26">
        <f t="shared" si="486"/>
        <v>8.1693016712858002E-2</v>
      </c>
      <c r="Q2683" s="26"/>
      <c r="R2683" s="28" t="s">
        <v>1009</v>
      </c>
      <c r="S2683" s="24">
        <v>630</v>
      </c>
      <c r="T2683" s="371">
        <v>0</v>
      </c>
      <c r="U2683" s="371">
        <v>0</v>
      </c>
      <c r="V2683" s="371">
        <v>0</v>
      </c>
      <c r="W2683" s="21"/>
      <c r="X2683" s="25">
        <f t="shared" si="427"/>
        <v>0</v>
      </c>
      <c r="Y2683" s="26">
        <f t="shared" si="428"/>
        <v>0</v>
      </c>
      <c r="Z2683" s="428"/>
      <c r="AA2683" s="673"/>
      <c r="AB2683" s="672"/>
    </row>
    <row r="2684" spans="1:28" ht="13.15" customHeight="1" x14ac:dyDescent="0.2">
      <c r="A2684" s="265"/>
      <c r="B2684" s="405"/>
      <c r="C2684" s="448"/>
      <c r="D2684" s="266"/>
      <c r="E2684" s="266"/>
      <c r="F2684" s="182"/>
      <c r="G2684" s="24"/>
      <c r="H2684" s="241">
        <v>447</v>
      </c>
      <c r="I2684" s="22" t="s">
        <v>2611</v>
      </c>
      <c r="J2684" s="24">
        <v>630</v>
      </c>
      <c r="K2684" s="371">
        <v>98.7</v>
      </c>
      <c r="L2684" s="371">
        <v>119.04761904761904</v>
      </c>
      <c r="M2684" s="371">
        <v>80.850000000000009</v>
      </c>
      <c r="N2684" s="21"/>
      <c r="O2684" s="25">
        <f t="shared" si="485"/>
        <v>99.532539682539678</v>
      </c>
      <c r="P2684" s="26">
        <f t="shared" si="486"/>
        <v>0.10971399876823157</v>
      </c>
      <c r="Q2684" s="26"/>
      <c r="R2684" s="33" t="s">
        <v>1554</v>
      </c>
      <c r="S2684" s="24">
        <v>630</v>
      </c>
      <c r="T2684" s="371">
        <v>10.476190476190476</v>
      </c>
      <c r="U2684" s="371">
        <v>15.75</v>
      </c>
      <c r="V2684" s="371">
        <v>17.850000000000001</v>
      </c>
      <c r="W2684" s="21"/>
      <c r="X2684" s="25">
        <f t="shared" si="427"/>
        <v>14.692063492063491</v>
      </c>
      <c r="Y2684" s="26">
        <f t="shared" si="428"/>
        <v>1.6194955348394501E-2</v>
      </c>
      <c r="Z2684" s="428"/>
      <c r="AA2684" s="673"/>
      <c r="AB2684" s="672"/>
    </row>
    <row r="2685" spans="1:28" ht="13.15" customHeight="1" x14ac:dyDescent="0.2">
      <c r="A2685" s="265"/>
      <c r="B2685" s="405"/>
      <c r="C2685" s="448"/>
      <c r="D2685" s="266"/>
      <c r="E2685" s="266"/>
      <c r="F2685" s="182"/>
      <c r="G2685" s="24"/>
      <c r="H2685" s="241">
        <v>447</v>
      </c>
      <c r="I2685" s="28" t="s">
        <v>482</v>
      </c>
      <c r="J2685" s="24">
        <v>630</v>
      </c>
      <c r="K2685" s="371">
        <v>4.2</v>
      </c>
      <c r="L2685" s="371">
        <v>2.8571428571428572</v>
      </c>
      <c r="M2685" s="371">
        <v>2.1</v>
      </c>
      <c r="N2685" s="21"/>
      <c r="O2685" s="25">
        <f t="shared" si="485"/>
        <v>3.0523809523809522</v>
      </c>
      <c r="P2685" s="26">
        <f t="shared" si="486"/>
        <v>3.3646174519190394E-3</v>
      </c>
      <c r="Q2685" s="26"/>
      <c r="R2685" s="28" t="s">
        <v>95</v>
      </c>
      <c r="S2685" s="24">
        <v>630</v>
      </c>
      <c r="T2685" s="371">
        <v>1.9047619047619047</v>
      </c>
      <c r="U2685" s="371">
        <v>8.4</v>
      </c>
      <c r="V2685" s="371">
        <v>8.4</v>
      </c>
      <c r="W2685" s="21"/>
      <c r="X2685" s="25">
        <f t="shared" si="427"/>
        <v>6.234920634920635</v>
      </c>
      <c r="Y2685" s="26">
        <f t="shared" si="428"/>
        <v>6.8727079309089893E-3</v>
      </c>
      <c r="Z2685" s="428"/>
      <c r="AA2685" s="673"/>
      <c r="AB2685" s="672"/>
    </row>
    <row r="2686" spans="1:28" ht="13.15" customHeight="1" x14ac:dyDescent="0.2">
      <c r="A2686" s="265"/>
      <c r="B2686" s="405"/>
      <c r="C2686" s="448"/>
      <c r="D2686" s="266"/>
      <c r="E2686" s="266"/>
      <c r="F2686" s="182"/>
      <c r="G2686" s="24"/>
      <c r="H2686" s="241">
        <v>447</v>
      </c>
      <c r="I2686" s="28"/>
      <c r="J2686" s="24"/>
      <c r="K2686" s="371"/>
      <c r="L2686" s="371"/>
      <c r="M2686" s="371"/>
      <c r="N2686" s="21"/>
      <c r="O2686" s="25"/>
      <c r="P2686" s="26"/>
      <c r="Q2686" s="26"/>
      <c r="R2686" s="28" t="s">
        <v>1843</v>
      </c>
      <c r="S2686" s="24">
        <v>630</v>
      </c>
      <c r="T2686" s="371">
        <v>0</v>
      </c>
      <c r="U2686" s="371">
        <v>0</v>
      </c>
      <c r="V2686" s="371">
        <v>0</v>
      </c>
      <c r="W2686" s="21"/>
      <c r="X2686" s="25">
        <f t="shared" si="427"/>
        <v>0</v>
      </c>
      <c r="Y2686" s="26">
        <f t="shared" si="428"/>
        <v>0</v>
      </c>
      <c r="Z2686" s="428"/>
      <c r="AA2686" s="673"/>
      <c r="AB2686" s="672"/>
    </row>
    <row r="2687" spans="1:28" ht="13.9" customHeight="1" thickBot="1" x14ac:dyDescent="0.25">
      <c r="A2687" s="267"/>
      <c r="B2687" s="406"/>
      <c r="C2687" s="449"/>
      <c r="D2687" s="268"/>
      <c r="E2687" s="269"/>
      <c r="F2687" s="184"/>
      <c r="G2687" s="70"/>
      <c r="H2687" s="242">
        <v>447</v>
      </c>
      <c r="I2687" s="75"/>
      <c r="J2687" s="70"/>
      <c r="K2687" s="559"/>
      <c r="L2687" s="559"/>
      <c r="M2687" s="559"/>
      <c r="N2687" s="72"/>
      <c r="O2687" s="73"/>
      <c r="P2687" s="74"/>
      <c r="Q2687" s="74"/>
      <c r="R2687" s="75" t="s">
        <v>1605</v>
      </c>
      <c r="S2687" s="70">
        <v>630</v>
      </c>
      <c r="T2687" s="559">
        <v>4.7619047619047619</v>
      </c>
      <c r="U2687" s="559">
        <v>1.05</v>
      </c>
      <c r="V2687" s="559">
        <v>3.1500000000000004</v>
      </c>
      <c r="W2687" s="72"/>
      <c r="X2687" s="73">
        <f t="shared" si="427"/>
        <v>2.9873015873015873</v>
      </c>
      <c r="Y2687" s="74">
        <f t="shared" si="428"/>
        <v>3.2928809383835841E-3</v>
      </c>
      <c r="Z2687" s="646"/>
      <c r="AA2687" s="673"/>
      <c r="AB2687" s="672"/>
    </row>
    <row r="2688" spans="1:28" s="7" customFormat="1" ht="13.9" customHeight="1" x14ac:dyDescent="0.2">
      <c r="A2688" s="270">
        <v>43029</v>
      </c>
      <c r="B2688" s="407">
        <v>0.83333333333333337</v>
      </c>
      <c r="C2688" s="450">
        <v>3</v>
      </c>
      <c r="D2688" s="263">
        <f>(MAX(K2688:M2688))/J2688/1.44</f>
        <v>0.52662037037037035</v>
      </c>
      <c r="E2688" s="264">
        <f>(MAX(T2688:V2688))/S2688/1.44</f>
        <v>0.57424204249601074</v>
      </c>
      <c r="F2688" s="181" t="s">
        <v>1909</v>
      </c>
      <c r="G2688" s="69" t="s">
        <v>3136</v>
      </c>
      <c r="H2688" s="240">
        <v>448</v>
      </c>
      <c r="I2688" s="35" t="s">
        <v>685</v>
      </c>
      <c r="J2688" s="34">
        <v>630</v>
      </c>
      <c r="K2688" s="367">
        <v>477.75</v>
      </c>
      <c r="L2688" s="367">
        <v>413.33333333333331</v>
      </c>
      <c r="M2688" s="367">
        <v>438.90000000000003</v>
      </c>
      <c r="N2688" s="36" t="s">
        <v>4136</v>
      </c>
      <c r="O2688" s="37">
        <f t="shared" ref="O2688:O2704" si="488">(K2688+L2688+M2688)/3</f>
        <v>443.32777777777778</v>
      </c>
      <c r="P2688" s="38">
        <f t="shared" ref="P2688:P2704" si="489">O2688/J2688/1.44</f>
        <v>0.48867700372330003</v>
      </c>
      <c r="Q2688" s="39" t="s">
        <v>492</v>
      </c>
      <c r="R2688" s="40" t="s">
        <v>686</v>
      </c>
      <c r="S2688" s="34">
        <v>630</v>
      </c>
      <c r="T2688" s="367">
        <v>520.95238095238096</v>
      </c>
      <c r="U2688" s="367">
        <v>449.40000000000003</v>
      </c>
      <c r="V2688" s="367">
        <v>432.6</v>
      </c>
      <c r="W2688" s="36" t="s">
        <v>4137</v>
      </c>
      <c r="X2688" s="37">
        <f t="shared" si="427"/>
        <v>467.65079365079373</v>
      </c>
      <c r="Y2688" s="38">
        <f t="shared" si="428"/>
        <v>0.51548808823941106</v>
      </c>
      <c r="Z2688" s="653" t="s">
        <v>492</v>
      </c>
      <c r="AA2688" s="671">
        <f>P2688+Y2688</f>
        <v>1.0041650919627112</v>
      </c>
      <c r="AB2688" s="671">
        <f t="shared" si="487"/>
        <v>0</v>
      </c>
    </row>
    <row r="2689" spans="1:28" ht="13.15" customHeight="1" x14ac:dyDescent="0.2">
      <c r="A2689" s="265"/>
      <c r="B2689" s="405"/>
      <c r="C2689" s="448"/>
      <c r="D2689" s="266"/>
      <c r="E2689" s="266"/>
      <c r="F2689" s="182"/>
      <c r="G2689" s="24"/>
      <c r="H2689" s="241">
        <v>448</v>
      </c>
      <c r="I2689" s="22" t="s">
        <v>601</v>
      </c>
      <c r="J2689" s="24">
        <v>630</v>
      </c>
      <c r="K2689" s="371">
        <v>18.900000000000002</v>
      </c>
      <c r="L2689" s="371">
        <v>17.142857142857142</v>
      </c>
      <c r="M2689" s="371">
        <v>15.75</v>
      </c>
      <c r="N2689" s="29"/>
      <c r="O2689" s="25">
        <f t="shared" si="488"/>
        <v>17.264285714285716</v>
      </c>
      <c r="P2689" s="26">
        <f t="shared" si="489"/>
        <v>1.9030297304106832E-2</v>
      </c>
      <c r="Q2689" s="26"/>
      <c r="R2689" s="33" t="s">
        <v>1590</v>
      </c>
      <c r="S2689" s="24">
        <v>630</v>
      </c>
      <c r="T2689" s="371">
        <v>40</v>
      </c>
      <c r="U2689" s="371">
        <v>25.200000000000003</v>
      </c>
      <c r="V2689" s="371">
        <v>30.450000000000003</v>
      </c>
      <c r="W2689" s="29"/>
      <c r="X2689" s="25">
        <f t="shared" si="427"/>
        <v>31.883333333333336</v>
      </c>
      <c r="Y2689" s="26">
        <f t="shared" si="428"/>
        <v>3.5144767783656682E-2</v>
      </c>
      <c r="Z2689" s="428"/>
      <c r="AA2689" s="673"/>
      <c r="AB2689" s="672"/>
    </row>
    <row r="2690" spans="1:28" ht="13.15" customHeight="1" x14ac:dyDescent="0.2">
      <c r="A2690" s="265"/>
      <c r="B2690" s="405"/>
      <c r="C2690" s="448"/>
      <c r="D2690" s="266"/>
      <c r="E2690" s="266"/>
      <c r="F2690" s="182"/>
      <c r="G2690" s="24"/>
      <c r="H2690" s="241">
        <v>448</v>
      </c>
      <c r="I2690" s="22" t="s">
        <v>1555</v>
      </c>
      <c r="J2690" s="24">
        <v>630</v>
      </c>
      <c r="K2690" s="371">
        <v>53.550000000000004</v>
      </c>
      <c r="L2690" s="371">
        <v>24.761904761904759</v>
      </c>
      <c r="M2690" s="371">
        <v>53.550000000000004</v>
      </c>
      <c r="N2690" s="29"/>
      <c r="O2690" s="25">
        <f t="shared" si="488"/>
        <v>43.953968253968263</v>
      </c>
      <c r="P2690" s="26">
        <f t="shared" si="489"/>
        <v>4.8450141373421816E-2</v>
      </c>
      <c r="Q2690" s="26"/>
      <c r="R2690" s="33" t="s">
        <v>1591</v>
      </c>
      <c r="S2690" s="24">
        <v>630</v>
      </c>
      <c r="T2690" s="371">
        <v>68.571428571428569</v>
      </c>
      <c r="U2690" s="371">
        <v>34.65</v>
      </c>
      <c r="V2690" s="371">
        <v>44.1</v>
      </c>
      <c r="W2690" s="29"/>
      <c r="X2690" s="25">
        <f t="shared" si="427"/>
        <v>49.107142857142854</v>
      </c>
      <c r="Y2690" s="26">
        <f t="shared" si="428"/>
        <v>5.4130448475686571E-2</v>
      </c>
      <c r="Z2690" s="428"/>
      <c r="AA2690" s="673"/>
      <c r="AB2690" s="672"/>
    </row>
    <row r="2691" spans="1:28" ht="13.15" customHeight="1" x14ac:dyDescent="0.2">
      <c r="A2691" s="265"/>
      <c r="B2691" s="405"/>
      <c r="C2691" s="448"/>
      <c r="D2691" s="266"/>
      <c r="E2691" s="266"/>
      <c r="F2691" s="182"/>
      <c r="G2691" s="24"/>
      <c r="H2691" s="241">
        <v>448</v>
      </c>
      <c r="I2691" s="22" t="s">
        <v>602</v>
      </c>
      <c r="J2691" s="24">
        <v>630</v>
      </c>
      <c r="K2691" s="371">
        <v>49.35</v>
      </c>
      <c r="L2691" s="371">
        <v>66.666666666666657</v>
      </c>
      <c r="M2691" s="371">
        <v>29.400000000000002</v>
      </c>
      <c r="N2691" s="29"/>
      <c r="O2691" s="25">
        <f t="shared" si="488"/>
        <v>48.472222222222221</v>
      </c>
      <c r="P2691" s="26">
        <f t="shared" si="489"/>
        <v>5.3430580050950423E-2</v>
      </c>
      <c r="Q2691" s="26"/>
      <c r="R2691" s="33" t="s">
        <v>1592</v>
      </c>
      <c r="S2691" s="24">
        <v>630</v>
      </c>
      <c r="T2691" s="371">
        <v>0</v>
      </c>
      <c r="U2691" s="371">
        <v>0</v>
      </c>
      <c r="V2691" s="371">
        <v>0</v>
      </c>
      <c r="W2691" s="29"/>
      <c r="X2691" s="25">
        <f t="shared" si="427"/>
        <v>0</v>
      </c>
      <c r="Y2691" s="26">
        <f t="shared" si="428"/>
        <v>0</v>
      </c>
      <c r="Z2691" s="428"/>
      <c r="AA2691" s="673"/>
      <c r="AB2691" s="672"/>
    </row>
    <row r="2692" spans="1:28" ht="13.15" customHeight="1" x14ac:dyDescent="0.2">
      <c r="A2692" s="265"/>
      <c r="B2692" s="405"/>
      <c r="C2692" s="448"/>
      <c r="D2692" s="266"/>
      <c r="E2692" s="266"/>
      <c r="F2692" s="182"/>
      <c r="G2692" s="24"/>
      <c r="H2692" s="241">
        <v>448</v>
      </c>
      <c r="I2692" s="22" t="s">
        <v>89</v>
      </c>
      <c r="J2692" s="24">
        <v>630</v>
      </c>
      <c r="K2692" s="371">
        <v>71.400000000000006</v>
      </c>
      <c r="L2692" s="371">
        <v>71.428571428571431</v>
      </c>
      <c r="M2692" s="371">
        <v>84</v>
      </c>
      <c r="N2692" s="29"/>
      <c r="O2692" s="25">
        <f t="shared" si="488"/>
        <v>75.609523809523807</v>
      </c>
      <c r="P2692" s="26">
        <f t="shared" si="489"/>
        <v>8.3343831359704371E-2</v>
      </c>
      <c r="Q2692" s="26"/>
      <c r="R2692" s="33" t="s">
        <v>1593</v>
      </c>
      <c r="S2692" s="24">
        <v>630</v>
      </c>
      <c r="T2692" s="371">
        <v>33.333333333333329</v>
      </c>
      <c r="U2692" s="371">
        <v>50.400000000000006</v>
      </c>
      <c r="V2692" s="371">
        <v>39.9</v>
      </c>
      <c r="W2692" s="29"/>
      <c r="X2692" s="25">
        <f t="shared" si="427"/>
        <v>41.211111111111109</v>
      </c>
      <c r="Y2692" s="26">
        <f t="shared" si="428"/>
        <v>4.5426709778561634E-2</v>
      </c>
      <c r="Z2692" s="428"/>
      <c r="AA2692" s="673"/>
      <c r="AB2692" s="672"/>
    </row>
    <row r="2693" spans="1:28" ht="13.15" customHeight="1" x14ac:dyDescent="0.2">
      <c r="A2693" s="265"/>
      <c r="B2693" s="405"/>
      <c r="C2693" s="448"/>
      <c r="D2693" s="266"/>
      <c r="E2693" s="266"/>
      <c r="F2693" s="182"/>
      <c r="G2693" s="24"/>
      <c r="H2693" s="241">
        <v>448</v>
      </c>
      <c r="I2693" s="22" t="s">
        <v>90</v>
      </c>
      <c r="J2693" s="24">
        <v>630</v>
      </c>
      <c r="K2693" s="371">
        <v>40.950000000000003</v>
      </c>
      <c r="L2693" s="371">
        <v>36.19047619047619</v>
      </c>
      <c r="M2693" s="371">
        <v>52.5</v>
      </c>
      <c r="N2693" s="29"/>
      <c r="O2693" s="25">
        <f t="shared" si="488"/>
        <v>43.213492063492062</v>
      </c>
      <c r="P2693" s="26">
        <f t="shared" si="489"/>
        <v>4.7633919823073259E-2</v>
      </c>
      <c r="Q2693" s="26"/>
      <c r="R2693" s="28" t="s">
        <v>2633</v>
      </c>
      <c r="S2693" s="24">
        <v>630</v>
      </c>
      <c r="T2693" s="371">
        <v>173.33333333333331</v>
      </c>
      <c r="U2693" s="371">
        <v>147</v>
      </c>
      <c r="V2693" s="371">
        <v>123.9</v>
      </c>
      <c r="W2693" s="29"/>
      <c r="X2693" s="25">
        <f t="shared" si="427"/>
        <v>148.07777777777778</v>
      </c>
      <c r="Y2693" s="26">
        <f t="shared" si="428"/>
        <v>0.16322506368802667</v>
      </c>
      <c r="Z2693" s="428"/>
      <c r="AA2693" s="673"/>
      <c r="AB2693" s="672"/>
    </row>
    <row r="2694" spans="1:28" ht="13.15" customHeight="1" x14ac:dyDescent="0.2">
      <c r="A2694" s="265"/>
      <c r="B2694" s="405"/>
      <c r="C2694" s="448"/>
      <c r="D2694" s="266"/>
      <c r="E2694" s="266"/>
      <c r="F2694" s="182"/>
      <c r="G2694" s="24"/>
      <c r="H2694" s="241">
        <v>448</v>
      </c>
      <c r="I2694" s="22" t="s">
        <v>2865</v>
      </c>
      <c r="J2694" s="24">
        <v>630</v>
      </c>
      <c r="K2694" s="371">
        <v>124.95</v>
      </c>
      <c r="L2694" s="371">
        <v>102.85714285714285</v>
      </c>
      <c r="M2694" s="371">
        <v>95.55</v>
      </c>
      <c r="N2694" s="29"/>
      <c r="O2694" s="25">
        <f t="shared" si="488"/>
        <v>107.78571428571428</v>
      </c>
      <c r="P2694" s="26">
        <f t="shared" si="489"/>
        <v>0.11881141345427058</v>
      </c>
      <c r="Q2694" s="26"/>
      <c r="R2694" s="28" t="s">
        <v>91</v>
      </c>
      <c r="S2694" s="24">
        <v>630</v>
      </c>
      <c r="T2694" s="371">
        <v>95.238095238095241</v>
      </c>
      <c r="U2694" s="371">
        <v>73.5</v>
      </c>
      <c r="V2694" s="371">
        <v>86.100000000000009</v>
      </c>
      <c r="W2694" s="29"/>
      <c r="X2694" s="25">
        <f t="shared" si="427"/>
        <v>84.94603174603175</v>
      </c>
      <c r="Y2694" s="26">
        <f t="shared" si="428"/>
        <v>9.3635396545449459E-2</v>
      </c>
      <c r="Z2694" s="428"/>
      <c r="AA2694" s="673"/>
      <c r="AB2694" s="672"/>
    </row>
    <row r="2695" spans="1:28" ht="13.15" customHeight="1" x14ac:dyDescent="0.2">
      <c r="A2695" s="265"/>
      <c r="B2695" s="405"/>
      <c r="C2695" s="448"/>
      <c r="D2695" s="266"/>
      <c r="E2695" s="266"/>
      <c r="F2695" s="182"/>
      <c r="G2695" s="24"/>
      <c r="H2695" s="241">
        <v>448</v>
      </c>
      <c r="I2695" s="23" t="s">
        <v>1594</v>
      </c>
      <c r="J2695" s="24">
        <v>630</v>
      </c>
      <c r="K2695" s="371">
        <v>42</v>
      </c>
      <c r="L2695" s="371">
        <v>32.38095238095238</v>
      </c>
      <c r="M2695" s="371">
        <v>39.9</v>
      </c>
      <c r="N2695" s="29"/>
      <c r="O2695" s="25">
        <f t="shared" si="488"/>
        <v>38.093650793650795</v>
      </c>
      <c r="P2695" s="26">
        <f t="shared" si="489"/>
        <v>4.1990355813107137E-2</v>
      </c>
      <c r="Q2695" s="26"/>
      <c r="R2695" s="28" t="s">
        <v>414</v>
      </c>
      <c r="S2695" s="24">
        <v>630</v>
      </c>
      <c r="T2695" s="371">
        <v>93.333333333333329</v>
      </c>
      <c r="U2695" s="371">
        <v>111.30000000000001</v>
      </c>
      <c r="V2695" s="371">
        <v>85.05</v>
      </c>
      <c r="W2695" s="29"/>
      <c r="X2695" s="25">
        <f t="shared" si="427"/>
        <v>96.561111111111117</v>
      </c>
      <c r="Y2695" s="26">
        <f t="shared" si="428"/>
        <v>0.10643861454046639</v>
      </c>
      <c r="Z2695" s="428"/>
      <c r="AA2695" s="673"/>
      <c r="AB2695" s="672"/>
    </row>
    <row r="2696" spans="1:28" ht="13.15" customHeight="1" x14ac:dyDescent="0.2">
      <c r="A2696" s="265"/>
      <c r="B2696" s="405"/>
      <c r="C2696" s="448"/>
      <c r="D2696" s="266"/>
      <c r="E2696" s="266"/>
      <c r="F2696" s="182"/>
      <c r="G2696" s="24"/>
      <c r="H2696" s="241">
        <v>448</v>
      </c>
      <c r="I2696" s="23" t="s">
        <v>2370</v>
      </c>
      <c r="J2696" s="24">
        <v>630</v>
      </c>
      <c r="K2696" s="371">
        <v>59.85</v>
      </c>
      <c r="L2696" s="371">
        <v>47.61904761904762</v>
      </c>
      <c r="M2696" s="371">
        <v>71.400000000000006</v>
      </c>
      <c r="N2696" s="29"/>
      <c r="O2696" s="25">
        <f t="shared" si="488"/>
        <v>59.623015873015873</v>
      </c>
      <c r="P2696" s="26">
        <f t="shared" si="489"/>
        <v>6.5722019260379044E-2</v>
      </c>
      <c r="Q2696" s="26"/>
      <c r="R2696" s="28" t="s">
        <v>2634</v>
      </c>
      <c r="S2696" s="24">
        <v>630</v>
      </c>
      <c r="T2696" s="371">
        <v>11.428571428571429</v>
      </c>
      <c r="U2696" s="371">
        <v>6.3000000000000007</v>
      </c>
      <c r="V2696" s="371">
        <v>6.3000000000000007</v>
      </c>
      <c r="W2696" s="29"/>
      <c r="X2696" s="25">
        <f t="shared" si="427"/>
        <v>8.0095238095238095</v>
      </c>
      <c r="Y2696" s="26">
        <f t="shared" si="428"/>
        <v>8.8288401780465282E-3</v>
      </c>
      <c r="Z2696" s="428"/>
      <c r="AA2696" s="673"/>
      <c r="AB2696" s="672"/>
    </row>
    <row r="2697" spans="1:28" ht="13.15" customHeight="1" x14ac:dyDescent="0.2">
      <c r="A2697" s="265"/>
      <c r="B2697" s="405"/>
      <c r="C2697" s="448"/>
      <c r="D2697" s="266"/>
      <c r="E2697" s="266"/>
      <c r="F2697" s="182"/>
      <c r="G2697" s="24"/>
      <c r="H2697" s="241">
        <v>448</v>
      </c>
      <c r="I2697" s="22" t="s">
        <v>2120</v>
      </c>
      <c r="J2697" s="24">
        <v>630</v>
      </c>
      <c r="K2697" s="371">
        <v>2.1</v>
      </c>
      <c r="L2697" s="371">
        <v>1.9047619047619047</v>
      </c>
      <c r="M2697" s="371">
        <v>4.2</v>
      </c>
      <c r="N2697" s="29"/>
      <c r="O2697" s="25">
        <f t="shared" si="488"/>
        <v>2.7349206349206354</v>
      </c>
      <c r="P2697" s="26">
        <f t="shared" si="489"/>
        <v>3.0146832395509652E-3</v>
      </c>
      <c r="Q2697" s="26"/>
      <c r="R2697" s="28"/>
      <c r="S2697" s="24"/>
      <c r="T2697" s="371"/>
      <c r="U2697" s="371"/>
      <c r="V2697" s="371"/>
      <c r="W2697" s="29"/>
      <c r="X2697" s="25"/>
      <c r="Y2697" s="26"/>
      <c r="Z2697" s="428"/>
      <c r="AA2697" s="673"/>
      <c r="AB2697" s="672"/>
    </row>
    <row r="2698" spans="1:28" s="7" customFormat="1" ht="13.9" customHeight="1" thickBot="1" x14ac:dyDescent="0.25">
      <c r="A2698" s="267"/>
      <c r="B2698" s="406"/>
      <c r="C2698" s="449"/>
      <c r="D2698" s="268"/>
      <c r="E2698" s="279"/>
      <c r="F2698" s="189"/>
      <c r="G2698" s="76"/>
      <c r="H2698" s="242">
        <v>448</v>
      </c>
      <c r="I2698" s="76" t="s">
        <v>611</v>
      </c>
      <c r="J2698" s="70">
        <v>630</v>
      </c>
      <c r="K2698" s="559">
        <v>5.25</v>
      </c>
      <c r="L2698" s="559">
        <v>10.476190476190476</v>
      </c>
      <c r="M2698" s="559">
        <v>4.2</v>
      </c>
      <c r="N2698" s="72"/>
      <c r="O2698" s="73">
        <f t="shared" si="488"/>
        <v>6.6420634920634924</v>
      </c>
      <c r="P2698" s="74">
        <f t="shared" si="489"/>
        <v>7.3214985582710466E-3</v>
      </c>
      <c r="Q2698" s="74"/>
      <c r="R2698" s="75"/>
      <c r="S2698" s="78"/>
      <c r="T2698" s="559"/>
      <c r="U2698" s="559"/>
      <c r="V2698" s="559"/>
      <c r="W2698" s="72"/>
      <c r="X2698" s="72"/>
      <c r="Y2698" s="72"/>
      <c r="Z2698" s="646"/>
      <c r="AA2698" s="676"/>
      <c r="AB2698" s="674"/>
    </row>
    <row r="2699" spans="1:28" s="7" customFormat="1" ht="14.45" customHeight="1" thickBot="1" x14ac:dyDescent="0.25">
      <c r="A2699" s="260">
        <v>43026</v>
      </c>
      <c r="B2699" s="403">
        <v>0.4513888888888889</v>
      </c>
      <c r="C2699" s="454">
        <v>4</v>
      </c>
      <c r="D2699" s="282">
        <f>(MAX(K2699:M2699))/J2699/1.44</f>
        <v>0.55708333333333337</v>
      </c>
      <c r="E2699" s="283">
        <f>(MAX(T2699:V2699))/S2699/1.44</f>
        <v>0</v>
      </c>
      <c r="F2699" s="191" t="s">
        <v>1909</v>
      </c>
      <c r="G2699" s="102" t="s">
        <v>3126</v>
      </c>
      <c r="H2699" s="242">
        <v>449</v>
      </c>
      <c r="I2699" s="76" t="s">
        <v>3309</v>
      </c>
      <c r="J2699" s="70">
        <v>250</v>
      </c>
      <c r="K2699" s="559">
        <v>191.1</v>
      </c>
      <c r="L2699" s="559">
        <v>194.28571428571428</v>
      </c>
      <c r="M2699" s="559">
        <v>200.55</v>
      </c>
      <c r="N2699" s="72" t="s">
        <v>4027</v>
      </c>
      <c r="O2699" s="73">
        <f t="shared" si="488"/>
        <v>195.31190476190477</v>
      </c>
      <c r="P2699" s="74">
        <f t="shared" si="489"/>
        <v>0.54253306878306884</v>
      </c>
      <c r="Q2699" s="80" t="s">
        <v>495</v>
      </c>
      <c r="R2699" s="75" t="s">
        <v>3308</v>
      </c>
      <c r="S2699" s="70">
        <v>250</v>
      </c>
      <c r="T2699" s="559">
        <v>0</v>
      </c>
      <c r="U2699" s="559">
        <v>0</v>
      </c>
      <c r="V2699" s="559">
        <v>0</v>
      </c>
      <c r="W2699" s="72"/>
      <c r="X2699" s="73">
        <f t="shared" si="427"/>
        <v>0</v>
      </c>
      <c r="Y2699" s="74">
        <f t="shared" si="428"/>
        <v>0</v>
      </c>
      <c r="Z2699" s="655" t="s">
        <v>495</v>
      </c>
      <c r="AA2699" s="672">
        <f>P2699+Y2699</f>
        <v>0.54253306878306884</v>
      </c>
      <c r="AB2699" s="672">
        <f t="shared" si="487"/>
        <v>152.10775462962962</v>
      </c>
    </row>
    <row r="2700" spans="1:28" s="7" customFormat="1" ht="13.9" customHeight="1" x14ac:dyDescent="0.2">
      <c r="A2700" s="270"/>
      <c r="B2700" s="407"/>
      <c r="C2700" s="450"/>
      <c r="D2700" s="263">
        <f>(MAX(K2700:M2700))/J2700/1.44</f>
        <v>0</v>
      </c>
      <c r="E2700" s="264">
        <f>(MAX(T2700:V2700))/S2700/1.44</f>
        <v>0</v>
      </c>
      <c r="F2700" s="181" t="s">
        <v>1909</v>
      </c>
      <c r="G2700" s="69" t="s">
        <v>3136</v>
      </c>
      <c r="H2700" s="240">
        <v>450</v>
      </c>
      <c r="I2700" s="383" t="s">
        <v>685</v>
      </c>
      <c r="J2700" s="34">
        <v>160</v>
      </c>
      <c r="K2700" s="367">
        <v>0</v>
      </c>
      <c r="L2700" s="367">
        <v>0</v>
      </c>
      <c r="M2700" s="367">
        <v>0</v>
      </c>
      <c r="N2700" s="36"/>
      <c r="O2700" s="37">
        <f t="shared" si="488"/>
        <v>0</v>
      </c>
      <c r="P2700" s="38">
        <f t="shared" si="489"/>
        <v>0</v>
      </c>
      <c r="Q2700" s="39" t="s">
        <v>495</v>
      </c>
      <c r="R2700" s="40" t="s">
        <v>686</v>
      </c>
      <c r="S2700" s="34">
        <v>160</v>
      </c>
      <c r="T2700" s="367">
        <v>0</v>
      </c>
      <c r="U2700" s="367">
        <v>0</v>
      </c>
      <c r="V2700" s="367">
        <v>0</v>
      </c>
      <c r="W2700" s="36"/>
      <c r="X2700" s="37">
        <f t="shared" si="427"/>
        <v>0</v>
      </c>
      <c r="Y2700" s="38">
        <f t="shared" si="428"/>
        <v>0</v>
      </c>
      <c r="Z2700" s="653" t="s">
        <v>495</v>
      </c>
      <c r="AA2700" s="671">
        <f>P2700+Y2700</f>
        <v>0</v>
      </c>
      <c r="AB2700" s="671">
        <f t="shared" ref="AB2700:AB2758" si="490">IF(AA2700 &gt;1,0,(((J2700+S2700)*0.95)-((J2700+S2700)*0.95)*AA2700)*0.7)</f>
        <v>212.79999999999998</v>
      </c>
    </row>
    <row r="2701" spans="1:28" ht="13.15" customHeight="1" x14ac:dyDescent="0.2">
      <c r="A2701" s="265"/>
      <c r="B2701" s="405"/>
      <c r="C2701" s="448"/>
      <c r="D2701" s="266"/>
      <c r="E2701" s="266"/>
      <c r="F2701" s="182"/>
      <c r="G2701" s="24"/>
      <c r="H2701" s="241">
        <v>450</v>
      </c>
      <c r="I2701" s="22" t="s">
        <v>1163</v>
      </c>
      <c r="J2701" s="24">
        <v>160</v>
      </c>
      <c r="K2701" s="371">
        <v>0</v>
      </c>
      <c r="L2701" s="371">
        <v>0</v>
      </c>
      <c r="M2701" s="371">
        <v>0</v>
      </c>
      <c r="N2701" s="21"/>
      <c r="O2701" s="25">
        <f t="shared" si="488"/>
        <v>0</v>
      </c>
      <c r="P2701" s="26">
        <f t="shared" si="489"/>
        <v>0</v>
      </c>
      <c r="Q2701" s="26"/>
      <c r="R2701" s="28" t="s">
        <v>1164</v>
      </c>
      <c r="S2701" s="24">
        <v>160</v>
      </c>
      <c r="T2701" s="371">
        <v>0</v>
      </c>
      <c r="U2701" s="371">
        <v>0</v>
      </c>
      <c r="V2701" s="371">
        <v>0</v>
      </c>
      <c r="W2701" s="21"/>
      <c r="X2701" s="25">
        <f t="shared" si="427"/>
        <v>0</v>
      </c>
      <c r="Y2701" s="26">
        <f t="shared" si="428"/>
        <v>0</v>
      </c>
      <c r="Z2701" s="428"/>
      <c r="AA2701" s="673"/>
      <c r="AB2701" s="672"/>
    </row>
    <row r="2702" spans="1:28" ht="13.15" customHeight="1" x14ac:dyDescent="0.2">
      <c r="A2702" s="265"/>
      <c r="B2702" s="405"/>
      <c r="C2702" s="448"/>
      <c r="D2702" s="266"/>
      <c r="E2702" s="266"/>
      <c r="F2702" s="182"/>
      <c r="G2702" s="24"/>
      <c r="H2702" s="241">
        <v>450</v>
      </c>
      <c r="I2702" s="23" t="s">
        <v>1054</v>
      </c>
      <c r="J2702" s="24">
        <v>160</v>
      </c>
      <c r="K2702" s="371">
        <v>0</v>
      </c>
      <c r="L2702" s="371">
        <v>0</v>
      </c>
      <c r="M2702" s="371">
        <v>0</v>
      </c>
      <c r="N2702" s="21"/>
      <c r="O2702" s="25">
        <f t="shared" si="488"/>
        <v>0</v>
      </c>
      <c r="P2702" s="26">
        <f t="shared" si="489"/>
        <v>0</v>
      </c>
      <c r="Q2702" s="26"/>
      <c r="R2702" s="28" t="s">
        <v>827</v>
      </c>
      <c r="S2702" s="24">
        <v>160</v>
      </c>
      <c r="T2702" s="371">
        <v>0</v>
      </c>
      <c r="U2702" s="371">
        <v>0</v>
      </c>
      <c r="V2702" s="371">
        <v>0</v>
      </c>
      <c r="W2702" s="21"/>
      <c r="X2702" s="25">
        <f t="shared" si="427"/>
        <v>0</v>
      </c>
      <c r="Y2702" s="26">
        <f t="shared" si="428"/>
        <v>0</v>
      </c>
      <c r="Z2702" s="428"/>
      <c r="AA2702" s="673"/>
      <c r="AB2702" s="672"/>
    </row>
    <row r="2703" spans="1:28" ht="13.15" customHeight="1" x14ac:dyDescent="0.2">
      <c r="A2703" s="265"/>
      <c r="B2703" s="405"/>
      <c r="C2703" s="448"/>
      <c r="D2703" s="266"/>
      <c r="E2703" s="266"/>
      <c r="F2703" s="182"/>
      <c r="G2703" s="24"/>
      <c r="H2703" s="241">
        <v>450</v>
      </c>
      <c r="I2703" s="23" t="s">
        <v>1368</v>
      </c>
      <c r="J2703" s="24">
        <v>160</v>
      </c>
      <c r="K2703" s="371">
        <v>0</v>
      </c>
      <c r="L2703" s="371">
        <v>0</v>
      </c>
      <c r="M2703" s="371">
        <v>0</v>
      </c>
      <c r="N2703" s="21"/>
      <c r="O2703" s="25">
        <f t="shared" si="488"/>
        <v>0</v>
      </c>
      <c r="P2703" s="26">
        <f t="shared" si="489"/>
        <v>0</v>
      </c>
      <c r="Q2703" s="26"/>
      <c r="R2703" s="33" t="s">
        <v>1368</v>
      </c>
      <c r="S2703" s="24">
        <v>160</v>
      </c>
      <c r="T2703" s="371">
        <v>0</v>
      </c>
      <c r="U2703" s="371">
        <v>0</v>
      </c>
      <c r="V2703" s="371">
        <v>0</v>
      </c>
      <c r="W2703" s="21"/>
      <c r="X2703" s="25">
        <f t="shared" si="427"/>
        <v>0</v>
      </c>
      <c r="Y2703" s="26">
        <f t="shared" si="428"/>
        <v>0</v>
      </c>
      <c r="Z2703" s="428"/>
      <c r="AA2703" s="673"/>
      <c r="AB2703" s="672"/>
    </row>
    <row r="2704" spans="1:28" ht="13.15" customHeight="1" x14ac:dyDescent="0.2">
      <c r="A2704" s="265"/>
      <c r="B2704" s="405"/>
      <c r="C2704" s="448"/>
      <c r="D2704" s="266"/>
      <c r="E2704" s="266"/>
      <c r="F2704" s="182"/>
      <c r="G2704" s="24"/>
      <c r="H2704" s="241">
        <v>450</v>
      </c>
      <c r="I2704" s="22" t="s">
        <v>629</v>
      </c>
      <c r="J2704" s="24">
        <v>160</v>
      </c>
      <c r="K2704" s="371">
        <v>0</v>
      </c>
      <c r="L2704" s="371">
        <v>0</v>
      </c>
      <c r="M2704" s="371">
        <v>0</v>
      </c>
      <c r="N2704" s="21"/>
      <c r="O2704" s="25">
        <f t="shared" si="488"/>
        <v>0</v>
      </c>
      <c r="P2704" s="26">
        <f t="shared" si="489"/>
        <v>0</v>
      </c>
      <c r="Q2704" s="26"/>
      <c r="R2704" s="33" t="s">
        <v>1369</v>
      </c>
      <c r="S2704" s="24">
        <v>160</v>
      </c>
      <c r="T2704" s="371">
        <v>0</v>
      </c>
      <c r="U2704" s="371">
        <v>0</v>
      </c>
      <c r="V2704" s="371">
        <v>0</v>
      </c>
      <c r="W2704" s="21"/>
      <c r="X2704" s="25">
        <f t="shared" si="427"/>
        <v>0</v>
      </c>
      <c r="Y2704" s="26">
        <f t="shared" si="428"/>
        <v>0</v>
      </c>
      <c r="Z2704" s="428"/>
      <c r="AA2704" s="673"/>
      <c r="AB2704" s="672"/>
    </row>
    <row r="2705" spans="1:28" ht="13.15" customHeight="1" x14ac:dyDescent="0.2">
      <c r="A2705" s="265"/>
      <c r="B2705" s="405"/>
      <c r="C2705" s="448"/>
      <c r="D2705" s="266"/>
      <c r="E2705" s="266"/>
      <c r="F2705" s="186"/>
      <c r="G2705" s="121"/>
      <c r="H2705" s="241">
        <v>450</v>
      </c>
      <c r="I2705" s="128"/>
      <c r="J2705" s="121"/>
      <c r="K2705" s="548"/>
      <c r="L2705" s="548"/>
      <c r="M2705" s="548"/>
      <c r="N2705" s="123"/>
      <c r="O2705" s="124"/>
      <c r="P2705" s="125"/>
      <c r="Q2705" s="125"/>
      <c r="R2705" s="140" t="s">
        <v>726</v>
      </c>
      <c r="S2705" s="24">
        <v>160</v>
      </c>
      <c r="T2705" s="548">
        <v>0</v>
      </c>
      <c r="U2705" s="548">
        <v>0</v>
      </c>
      <c r="V2705" s="548">
        <v>0</v>
      </c>
      <c r="W2705" s="123"/>
      <c r="X2705" s="124">
        <f t="shared" si="427"/>
        <v>0</v>
      </c>
      <c r="Y2705" s="125">
        <f t="shared" si="428"/>
        <v>0</v>
      </c>
      <c r="Z2705" s="634"/>
      <c r="AA2705" s="673"/>
      <c r="AB2705" s="672"/>
    </row>
    <row r="2706" spans="1:28" ht="13.9" customHeight="1" thickBot="1" x14ac:dyDescent="0.25">
      <c r="A2706" s="267"/>
      <c r="B2706" s="406"/>
      <c r="C2706" s="449"/>
      <c r="D2706" s="268"/>
      <c r="E2706" s="269"/>
      <c r="F2706" s="184"/>
      <c r="G2706" s="70"/>
      <c r="H2706" s="242">
        <v>450</v>
      </c>
      <c r="I2706" s="76"/>
      <c r="J2706" s="70"/>
      <c r="K2706" s="559"/>
      <c r="L2706" s="559"/>
      <c r="M2706" s="559"/>
      <c r="N2706" s="72"/>
      <c r="O2706" s="73"/>
      <c r="P2706" s="74"/>
      <c r="Q2706" s="74"/>
      <c r="R2706" s="75" t="s">
        <v>2329</v>
      </c>
      <c r="S2706" s="70">
        <v>160</v>
      </c>
      <c r="T2706" s="559">
        <v>0</v>
      </c>
      <c r="U2706" s="559">
        <v>0</v>
      </c>
      <c r="V2706" s="559">
        <v>0</v>
      </c>
      <c r="W2706" s="72"/>
      <c r="X2706" s="73">
        <f t="shared" si="427"/>
        <v>0</v>
      </c>
      <c r="Y2706" s="74">
        <f t="shared" si="428"/>
        <v>0</v>
      </c>
      <c r="Z2706" s="646"/>
      <c r="AA2706" s="676"/>
      <c r="AB2706" s="674"/>
    </row>
    <row r="2707" spans="1:28" s="7" customFormat="1" ht="13.9" customHeight="1" x14ac:dyDescent="0.2">
      <c r="A2707" s="270">
        <v>43030</v>
      </c>
      <c r="B2707" s="407">
        <v>0.84375</v>
      </c>
      <c r="C2707" s="450">
        <v>2</v>
      </c>
      <c r="D2707" s="263">
        <f>(MAX(K2707:M2707))/J2707/1.44</f>
        <v>0.70254629629629639</v>
      </c>
      <c r="E2707" s="264">
        <f>(MAX(T2707:V2707))/S2707/1.44</f>
        <v>0.29745370370370372</v>
      </c>
      <c r="F2707" s="181" t="s">
        <v>1909</v>
      </c>
      <c r="G2707" s="69" t="s">
        <v>3136</v>
      </c>
      <c r="H2707" s="240">
        <v>451</v>
      </c>
      <c r="I2707" s="35" t="s">
        <v>685</v>
      </c>
      <c r="J2707" s="34">
        <v>630</v>
      </c>
      <c r="K2707" s="367">
        <v>637.35</v>
      </c>
      <c r="L2707" s="367">
        <v>635.23809523809518</v>
      </c>
      <c r="M2707" s="367">
        <v>592.20000000000005</v>
      </c>
      <c r="N2707" s="36" t="s">
        <v>4138</v>
      </c>
      <c r="O2707" s="37">
        <f t="shared" ref="O2707:O2751" si="491">(K2707+L2707+M2707)/3</f>
        <v>621.59603174603183</v>
      </c>
      <c r="P2707" s="38">
        <f t="shared" ref="P2707:P2736" si="492">O2707/J2707/1.44</f>
        <v>0.6851808110075307</v>
      </c>
      <c r="Q2707" s="39" t="s">
        <v>492</v>
      </c>
      <c r="R2707" s="40" t="s">
        <v>686</v>
      </c>
      <c r="S2707" s="34">
        <v>630</v>
      </c>
      <c r="T2707" s="367">
        <v>229.52380952380952</v>
      </c>
      <c r="U2707" s="367">
        <v>269.85000000000002</v>
      </c>
      <c r="V2707" s="367">
        <v>264.60000000000002</v>
      </c>
      <c r="W2707" s="36" t="s">
        <v>4069</v>
      </c>
      <c r="X2707" s="37">
        <f t="shared" si="427"/>
        <v>254.65793650793651</v>
      </c>
      <c r="Y2707" s="38">
        <f t="shared" si="428"/>
        <v>0.2807076019708295</v>
      </c>
      <c r="Z2707" s="653" t="s">
        <v>983</v>
      </c>
      <c r="AA2707" s="672">
        <f>P2707+Y2707</f>
        <v>0.96588841297836026</v>
      </c>
      <c r="AB2707" s="672">
        <f t="shared" si="490"/>
        <v>28.582098765432008</v>
      </c>
    </row>
    <row r="2708" spans="1:28" ht="13.15" customHeight="1" x14ac:dyDescent="0.2">
      <c r="A2708" s="265"/>
      <c r="B2708" s="405"/>
      <c r="C2708" s="448"/>
      <c r="D2708" s="266"/>
      <c r="E2708" s="266"/>
      <c r="F2708" s="182"/>
      <c r="G2708" s="24"/>
      <c r="H2708" s="241">
        <v>451</v>
      </c>
      <c r="I2708" s="22" t="s">
        <v>1197</v>
      </c>
      <c r="J2708" s="24">
        <v>630</v>
      </c>
      <c r="K2708" s="371">
        <v>1.05</v>
      </c>
      <c r="L2708" s="371">
        <v>0.95238095238095233</v>
      </c>
      <c r="M2708" s="371">
        <v>1.05</v>
      </c>
      <c r="N2708" s="21"/>
      <c r="O2708" s="25">
        <f t="shared" si="491"/>
        <v>1.0174603174603174</v>
      </c>
      <c r="P2708" s="26">
        <f t="shared" si="492"/>
        <v>1.1215391506396797E-3</v>
      </c>
      <c r="Q2708" s="26"/>
      <c r="R2708" s="28" t="s">
        <v>2351</v>
      </c>
      <c r="S2708" s="24">
        <v>630</v>
      </c>
      <c r="T2708" s="371">
        <v>55.238095238095234</v>
      </c>
      <c r="U2708" s="371">
        <v>44.1</v>
      </c>
      <c r="V2708" s="371">
        <v>47.25</v>
      </c>
      <c r="W2708" s="21"/>
      <c r="X2708" s="25">
        <f t="shared" si="427"/>
        <v>48.862698412698414</v>
      </c>
      <c r="Y2708" s="26">
        <f t="shared" si="428"/>
        <v>5.3860999132163155E-2</v>
      </c>
      <c r="Z2708" s="428"/>
      <c r="AA2708" s="673"/>
      <c r="AB2708" s="672"/>
    </row>
    <row r="2709" spans="1:28" ht="13.15" customHeight="1" x14ac:dyDescent="0.2">
      <c r="A2709" s="265"/>
      <c r="B2709" s="405"/>
      <c r="C2709" s="448"/>
      <c r="D2709" s="266"/>
      <c r="E2709" s="266"/>
      <c r="F2709" s="182"/>
      <c r="G2709" s="24"/>
      <c r="H2709" s="241">
        <v>451</v>
      </c>
      <c r="I2709" s="22" t="s">
        <v>27</v>
      </c>
      <c r="J2709" s="24">
        <v>630</v>
      </c>
      <c r="K2709" s="371">
        <v>60.900000000000006</v>
      </c>
      <c r="L2709" s="371">
        <v>87.61904761904762</v>
      </c>
      <c r="M2709" s="371">
        <v>67.2</v>
      </c>
      <c r="N2709" s="21"/>
      <c r="O2709" s="25">
        <f t="shared" si="491"/>
        <v>71.906349206349205</v>
      </c>
      <c r="P2709" s="26">
        <f t="shared" si="492"/>
        <v>7.9261848772430782E-2</v>
      </c>
      <c r="Q2709" s="26"/>
      <c r="R2709" s="28" t="s">
        <v>2352</v>
      </c>
      <c r="S2709" s="24">
        <v>630</v>
      </c>
      <c r="T2709" s="371">
        <v>29.523809523809522</v>
      </c>
      <c r="U2709" s="371">
        <v>26.25</v>
      </c>
      <c r="V2709" s="371">
        <v>45.15</v>
      </c>
      <c r="W2709" s="21"/>
      <c r="X2709" s="25">
        <f t="shared" si="427"/>
        <v>33.641269841269839</v>
      </c>
      <c r="Y2709" s="26">
        <f t="shared" si="428"/>
        <v>3.7082528484644883E-2</v>
      </c>
      <c r="Z2709" s="428"/>
      <c r="AA2709" s="673"/>
      <c r="AB2709" s="672"/>
    </row>
    <row r="2710" spans="1:28" ht="13.15" customHeight="1" x14ac:dyDescent="0.2">
      <c r="A2710" s="265"/>
      <c r="B2710" s="405"/>
      <c r="C2710" s="448"/>
      <c r="D2710" s="266"/>
      <c r="E2710" s="266"/>
      <c r="F2710" s="182"/>
      <c r="G2710" s="24"/>
      <c r="H2710" s="241">
        <v>451</v>
      </c>
      <c r="I2710" s="22" t="s">
        <v>967</v>
      </c>
      <c r="J2710" s="24">
        <v>630</v>
      </c>
      <c r="K2710" s="371">
        <v>8.4</v>
      </c>
      <c r="L2710" s="371">
        <v>5.7142857142857144</v>
      </c>
      <c r="M2710" s="371">
        <v>7.3500000000000005</v>
      </c>
      <c r="N2710" s="21"/>
      <c r="O2710" s="25">
        <f t="shared" si="491"/>
        <v>7.1547619047619051</v>
      </c>
      <c r="P2710" s="26">
        <f t="shared" si="492"/>
        <v>7.886642311245487E-3</v>
      </c>
      <c r="Q2710" s="26"/>
      <c r="R2710" s="28" t="s">
        <v>687</v>
      </c>
      <c r="S2710" s="24">
        <v>630</v>
      </c>
      <c r="T2710" s="371">
        <v>6.6666666666666661</v>
      </c>
      <c r="U2710" s="371">
        <v>8.4</v>
      </c>
      <c r="V2710" s="371">
        <v>6.3000000000000007</v>
      </c>
      <c r="W2710" s="21"/>
      <c r="X2710" s="25">
        <f t="shared" si="427"/>
        <v>7.1222222222222227</v>
      </c>
      <c r="Y2710" s="26">
        <f t="shared" si="428"/>
        <v>7.8507740544777587E-3</v>
      </c>
      <c r="Z2710" s="428"/>
      <c r="AA2710" s="673"/>
      <c r="AB2710" s="672"/>
    </row>
    <row r="2711" spans="1:28" ht="13.15" customHeight="1" x14ac:dyDescent="0.2">
      <c r="A2711" s="265"/>
      <c r="B2711" s="405"/>
      <c r="C2711" s="448"/>
      <c r="D2711" s="266"/>
      <c r="E2711" s="266"/>
      <c r="F2711" s="182"/>
      <c r="G2711" s="24"/>
      <c r="H2711" s="241">
        <v>451</v>
      </c>
      <c r="I2711" s="22" t="s">
        <v>28</v>
      </c>
      <c r="J2711" s="24">
        <v>630</v>
      </c>
      <c r="K2711" s="371">
        <v>53.550000000000004</v>
      </c>
      <c r="L2711" s="371">
        <v>61.904761904761905</v>
      </c>
      <c r="M2711" s="371">
        <v>58.800000000000004</v>
      </c>
      <c r="N2711" s="21"/>
      <c r="O2711" s="25">
        <f t="shared" si="491"/>
        <v>58.084920634920643</v>
      </c>
      <c r="P2711" s="26">
        <f t="shared" si="492"/>
        <v>6.4026588001455734E-2</v>
      </c>
      <c r="Q2711" s="26"/>
      <c r="R2711" s="28" t="s">
        <v>1753</v>
      </c>
      <c r="S2711" s="24">
        <v>630</v>
      </c>
      <c r="T2711" s="371">
        <v>0</v>
      </c>
      <c r="U2711" s="371">
        <v>0</v>
      </c>
      <c r="V2711" s="371">
        <v>0</v>
      </c>
      <c r="W2711" s="21"/>
      <c r="X2711" s="25">
        <f t="shared" si="427"/>
        <v>0</v>
      </c>
      <c r="Y2711" s="26">
        <f t="shared" si="428"/>
        <v>0</v>
      </c>
      <c r="Z2711" s="428"/>
      <c r="AA2711" s="673"/>
      <c r="AB2711" s="672"/>
    </row>
    <row r="2712" spans="1:28" ht="13.15" customHeight="1" x14ac:dyDescent="0.2">
      <c r="A2712" s="265"/>
      <c r="B2712" s="405"/>
      <c r="C2712" s="448"/>
      <c r="D2712" s="266"/>
      <c r="E2712" s="266"/>
      <c r="F2712" s="182"/>
      <c r="G2712" s="24"/>
      <c r="H2712" s="241">
        <v>451</v>
      </c>
      <c r="I2712" s="22" t="s">
        <v>29</v>
      </c>
      <c r="J2712" s="24">
        <v>630</v>
      </c>
      <c r="K2712" s="371">
        <v>173.25</v>
      </c>
      <c r="L2712" s="371">
        <v>178.09523809523807</v>
      </c>
      <c r="M2712" s="371">
        <v>171.15</v>
      </c>
      <c r="N2712" s="21"/>
      <c r="O2712" s="25">
        <f t="shared" si="491"/>
        <v>174.16507936507935</v>
      </c>
      <c r="P2712" s="26">
        <f t="shared" si="492"/>
        <v>0.1919809075893732</v>
      </c>
      <c r="Q2712" s="26"/>
      <c r="R2712" s="28" t="s">
        <v>242</v>
      </c>
      <c r="S2712" s="24">
        <v>630</v>
      </c>
      <c r="T2712" s="371">
        <v>41.904761904761905</v>
      </c>
      <c r="U2712" s="371">
        <v>49.35</v>
      </c>
      <c r="V2712" s="371">
        <v>46.2</v>
      </c>
      <c r="W2712" s="21"/>
      <c r="X2712" s="25">
        <f t="shared" si="427"/>
        <v>45.81825396825397</v>
      </c>
      <c r="Y2712" s="26">
        <f t="shared" si="428"/>
        <v>5.0505130035553319E-2</v>
      </c>
      <c r="Z2712" s="428"/>
      <c r="AA2712" s="673"/>
      <c r="AB2712" s="672"/>
    </row>
    <row r="2713" spans="1:28" ht="13.15" customHeight="1" x14ac:dyDescent="0.2">
      <c r="A2713" s="265"/>
      <c r="B2713" s="405"/>
      <c r="C2713" s="448"/>
      <c r="D2713" s="266"/>
      <c r="E2713" s="266"/>
      <c r="F2713" s="182"/>
      <c r="G2713" s="24"/>
      <c r="H2713" s="241">
        <v>451</v>
      </c>
      <c r="I2713" s="22" t="s">
        <v>30</v>
      </c>
      <c r="J2713" s="24">
        <v>630</v>
      </c>
      <c r="K2713" s="371">
        <v>80.850000000000009</v>
      </c>
      <c r="L2713" s="371">
        <v>86.666666666666657</v>
      </c>
      <c r="M2713" s="371">
        <v>82.95</v>
      </c>
      <c r="N2713" s="21"/>
      <c r="O2713" s="25">
        <f t="shared" si="491"/>
        <v>83.48888888888888</v>
      </c>
      <c r="P2713" s="26">
        <f t="shared" si="492"/>
        <v>9.2029198510679977E-2</v>
      </c>
      <c r="Q2713" s="26"/>
      <c r="R2713" s="28" t="s">
        <v>30</v>
      </c>
      <c r="S2713" s="24">
        <v>630</v>
      </c>
      <c r="T2713" s="371">
        <v>51.428571428571423</v>
      </c>
      <c r="U2713" s="371">
        <v>43.050000000000004</v>
      </c>
      <c r="V2713" s="371">
        <v>36.75</v>
      </c>
      <c r="W2713" s="21"/>
      <c r="X2713" s="25">
        <f t="shared" si="427"/>
        <v>43.74285714285714</v>
      </c>
      <c r="Y2713" s="26">
        <f t="shared" si="428"/>
        <v>4.8217435122197026E-2</v>
      </c>
      <c r="Z2713" s="428"/>
      <c r="AA2713" s="673"/>
      <c r="AB2713" s="672"/>
    </row>
    <row r="2714" spans="1:28" ht="13.15" customHeight="1" x14ac:dyDescent="0.2">
      <c r="A2714" s="265"/>
      <c r="B2714" s="405"/>
      <c r="C2714" s="448"/>
      <c r="D2714" s="266"/>
      <c r="E2714" s="266"/>
      <c r="F2714" s="182"/>
      <c r="G2714" s="24"/>
      <c r="H2714" s="241">
        <v>451</v>
      </c>
      <c r="I2714" s="22" t="s">
        <v>1046</v>
      </c>
      <c r="J2714" s="24">
        <v>630</v>
      </c>
      <c r="K2714" s="371">
        <v>93.45</v>
      </c>
      <c r="L2714" s="371">
        <v>95.238095238095241</v>
      </c>
      <c r="M2714" s="371">
        <v>92.4</v>
      </c>
      <c r="N2714" s="21"/>
      <c r="O2714" s="25">
        <f t="shared" si="491"/>
        <v>93.696031746031736</v>
      </c>
      <c r="P2714" s="26">
        <f t="shared" si="492"/>
        <v>0.10328045827384451</v>
      </c>
      <c r="Q2714" s="26"/>
      <c r="R2714" s="28" t="s">
        <v>1734</v>
      </c>
      <c r="S2714" s="24">
        <v>630</v>
      </c>
      <c r="T2714" s="371">
        <v>0</v>
      </c>
      <c r="U2714" s="371">
        <v>0</v>
      </c>
      <c r="V2714" s="371">
        <v>0</v>
      </c>
      <c r="W2714" s="21"/>
      <c r="X2714" s="25">
        <f t="shared" si="427"/>
        <v>0</v>
      </c>
      <c r="Y2714" s="26">
        <f t="shared" si="428"/>
        <v>0</v>
      </c>
      <c r="Z2714" s="428"/>
      <c r="AA2714" s="673"/>
      <c r="AB2714" s="672"/>
    </row>
    <row r="2715" spans="1:28" ht="13.15" customHeight="1" x14ac:dyDescent="0.2">
      <c r="A2715" s="265"/>
      <c r="B2715" s="405"/>
      <c r="C2715" s="448"/>
      <c r="D2715" s="266"/>
      <c r="E2715" s="266"/>
      <c r="F2715" s="186"/>
      <c r="G2715" s="121"/>
      <c r="H2715" s="244">
        <v>451</v>
      </c>
      <c r="I2715" s="128" t="s">
        <v>2635</v>
      </c>
      <c r="J2715" s="121">
        <v>630</v>
      </c>
      <c r="K2715" s="548">
        <v>0</v>
      </c>
      <c r="L2715" s="548">
        <v>0</v>
      </c>
      <c r="M2715" s="548">
        <v>0</v>
      </c>
      <c r="N2715" s="123"/>
      <c r="O2715" s="124">
        <f t="shared" si="491"/>
        <v>0</v>
      </c>
      <c r="P2715" s="125">
        <f t="shared" si="492"/>
        <v>0</v>
      </c>
      <c r="Q2715" s="125"/>
      <c r="R2715" s="126" t="s">
        <v>867</v>
      </c>
      <c r="S2715" s="121">
        <v>630</v>
      </c>
      <c r="T2715" s="548">
        <v>50.476190476190474</v>
      </c>
      <c r="U2715" s="548">
        <v>58.800000000000004</v>
      </c>
      <c r="V2715" s="548">
        <v>52.5</v>
      </c>
      <c r="W2715" s="123"/>
      <c r="X2715" s="25">
        <f t="shared" si="427"/>
        <v>53.925396825396831</v>
      </c>
      <c r="Y2715" s="26">
        <f t="shared" si="428"/>
        <v>5.9441574983903032E-2</v>
      </c>
      <c r="Z2715" s="634"/>
      <c r="AA2715" s="673"/>
      <c r="AB2715" s="672"/>
    </row>
    <row r="2716" spans="1:28" ht="13.9" customHeight="1" thickBot="1" x14ac:dyDescent="0.25">
      <c r="A2716" s="267"/>
      <c r="B2716" s="406"/>
      <c r="C2716" s="449"/>
      <c r="D2716" s="268"/>
      <c r="E2716" s="269"/>
      <c r="F2716" s="184"/>
      <c r="G2716" s="70"/>
      <c r="H2716" s="242">
        <v>451</v>
      </c>
      <c r="I2716" s="76" t="s">
        <v>1943</v>
      </c>
      <c r="J2716" s="70">
        <v>630</v>
      </c>
      <c r="K2716" s="559">
        <v>8.4</v>
      </c>
      <c r="L2716" s="559">
        <v>20.952380952380953</v>
      </c>
      <c r="M2716" s="559">
        <v>46.2</v>
      </c>
      <c r="N2716" s="72"/>
      <c r="O2716" s="73">
        <f t="shared" si="491"/>
        <v>25.184126984126987</v>
      </c>
      <c r="P2716" s="74">
        <f t="shared" si="492"/>
        <v>2.7760281067159377E-2</v>
      </c>
      <c r="Q2716" s="74"/>
      <c r="R2716" s="75"/>
      <c r="S2716" s="70"/>
      <c r="T2716" s="559"/>
      <c r="U2716" s="559"/>
      <c r="V2716" s="559"/>
      <c r="W2716" s="72"/>
      <c r="X2716" s="73"/>
      <c r="Y2716" s="74"/>
      <c r="Z2716" s="646"/>
      <c r="AA2716" s="673"/>
      <c r="AB2716" s="672"/>
    </row>
    <row r="2717" spans="1:28" s="7" customFormat="1" ht="13.9" customHeight="1" x14ac:dyDescent="0.2">
      <c r="A2717" s="313">
        <v>43054</v>
      </c>
      <c r="B2717" s="407">
        <v>0.80555555555555547</v>
      </c>
      <c r="C2717" s="450">
        <v>-4</v>
      </c>
      <c r="D2717" s="263">
        <f>(MAX(K2717:M2717))/J2717/1.44</f>
        <v>0.33449074074074076</v>
      </c>
      <c r="E2717" s="264">
        <f>(MAX(T2717:V2717))/S2717/1.44</f>
        <v>0.1759259259259259</v>
      </c>
      <c r="F2717" s="181" t="s">
        <v>1909</v>
      </c>
      <c r="G2717" s="69" t="s">
        <v>3126</v>
      </c>
      <c r="H2717" s="240">
        <v>452</v>
      </c>
      <c r="I2717" s="35" t="s">
        <v>3140</v>
      </c>
      <c r="J2717" s="34">
        <v>630</v>
      </c>
      <c r="K2717" s="367">
        <v>303.45</v>
      </c>
      <c r="L2717" s="367">
        <v>162.85714285714286</v>
      </c>
      <c r="M2717" s="367">
        <v>259.35000000000002</v>
      </c>
      <c r="N2717" s="36" t="s">
        <v>4014</v>
      </c>
      <c r="O2717" s="37">
        <f t="shared" si="491"/>
        <v>241.88571428571427</v>
      </c>
      <c r="P2717" s="38">
        <f t="shared" si="492"/>
        <v>0.26662887377173089</v>
      </c>
      <c r="Q2717" s="77" t="s">
        <v>492</v>
      </c>
      <c r="R2717" s="40" t="s">
        <v>3802</v>
      </c>
      <c r="S2717" s="34">
        <v>630</v>
      </c>
      <c r="T2717" s="367">
        <v>115.23809523809523</v>
      </c>
      <c r="U2717" s="367">
        <v>76.650000000000006</v>
      </c>
      <c r="V2717" s="367">
        <v>159.6</v>
      </c>
      <c r="W2717" s="36" t="s">
        <v>3830</v>
      </c>
      <c r="X2717" s="37">
        <f t="shared" si="427"/>
        <v>117.16269841269839</v>
      </c>
      <c r="Y2717" s="38">
        <f t="shared" si="428"/>
        <v>0.1291475952520926</v>
      </c>
      <c r="Z2717" s="645" t="s">
        <v>492</v>
      </c>
      <c r="AA2717" s="671">
        <f>P2717+Y2717</f>
        <v>0.39577646902382346</v>
      </c>
      <c r="AB2717" s="671">
        <f t="shared" si="490"/>
        <v>506.27889660493821</v>
      </c>
    </row>
    <row r="2718" spans="1:28" ht="13.15" customHeight="1" x14ac:dyDescent="0.2">
      <c r="A2718" s="265"/>
      <c r="B2718" s="405"/>
      <c r="C2718" s="448"/>
      <c r="D2718" s="266"/>
      <c r="E2718" s="266"/>
      <c r="F2718" s="182"/>
      <c r="G2718" s="24"/>
      <c r="H2718" s="241">
        <v>452</v>
      </c>
      <c r="I2718" s="22" t="s">
        <v>31</v>
      </c>
      <c r="J2718" s="24">
        <v>630</v>
      </c>
      <c r="K2718" s="371">
        <v>92.4</v>
      </c>
      <c r="L2718" s="371">
        <v>39.047619047619044</v>
      </c>
      <c r="M2718" s="371">
        <v>71.400000000000006</v>
      </c>
      <c r="N2718" s="21"/>
      <c r="O2718" s="25">
        <f t="shared" si="491"/>
        <v>67.615873015873021</v>
      </c>
      <c r="P2718" s="26">
        <f t="shared" si="492"/>
        <v>7.4532487892276261E-2</v>
      </c>
      <c r="Q2718" s="26"/>
      <c r="R2718" s="28" t="s">
        <v>32</v>
      </c>
      <c r="S2718" s="24">
        <v>630</v>
      </c>
      <c r="T2718" s="371">
        <v>0.95238095238095233</v>
      </c>
      <c r="U2718" s="371">
        <v>1.05</v>
      </c>
      <c r="V2718" s="371">
        <v>2.1</v>
      </c>
      <c r="W2718" s="21"/>
      <c r="X2718" s="25">
        <f t="shared" si="427"/>
        <v>1.3674603174603177</v>
      </c>
      <c r="Y2718" s="26">
        <f t="shared" si="428"/>
        <v>1.5073416197754826E-3</v>
      </c>
      <c r="Z2718" s="428"/>
      <c r="AA2718" s="673"/>
      <c r="AB2718" s="672"/>
    </row>
    <row r="2719" spans="1:28" ht="13.15" customHeight="1" x14ac:dyDescent="0.2">
      <c r="A2719" s="265"/>
      <c r="B2719" s="405"/>
      <c r="C2719" s="448"/>
      <c r="D2719" s="266"/>
      <c r="E2719" s="266"/>
      <c r="F2719" s="182"/>
      <c r="G2719" s="24"/>
      <c r="H2719" s="241">
        <v>452</v>
      </c>
      <c r="I2719" s="22" t="s">
        <v>33</v>
      </c>
      <c r="J2719" s="24">
        <v>630</v>
      </c>
      <c r="K2719" s="371">
        <v>25.200000000000003</v>
      </c>
      <c r="L2719" s="371">
        <v>29.523809523809522</v>
      </c>
      <c r="M2719" s="371">
        <v>30.450000000000003</v>
      </c>
      <c r="N2719" s="21"/>
      <c r="O2719" s="25">
        <f t="shared" si="491"/>
        <v>28.391269841269843</v>
      </c>
      <c r="P2719" s="26">
        <f t="shared" si="492"/>
        <v>3.1295491447607855E-2</v>
      </c>
      <c r="Q2719" s="26"/>
      <c r="R2719" s="28" t="s">
        <v>2636</v>
      </c>
      <c r="S2719" s="24">
        <v>630</v>
      </c>
      <c r="T2719" s="371">
        <v>22.857142857142858</v>
      </c>
      <c r="U2719" s="371">
        <v>8.4</v>
      </c>
      <c r="V2719" s="371">
        <v>52.5</v>
      </c>
      <c r="W2719" s="21"/>
      <c r="X2719" s="25">
        <f t="shared" si="427"/>
        <v>27.919047619047621</v>
      </c>
      <c r="Y2719" s="26">
        <f t="shared" si="428"/>
        <v>3.0774964306710343E-2</v>
      </c>
      <c r="Z2719" s="428"/>
      <c r="AA2719" s="673"/>
      <c r="AB2719" s="672"/>
    </row>
    <row r="2720" spans="1:28" ht="13.15" customHeight="1" x14ac:dyDescent="0.2">
      <c r="A2720" s="265"/>
      <c r="B2720" s="405"/>
      <c r="C2720" s="448"/>
      <c r="D2720" s="266"/>
      <c r="E2720" s="266"/>
      <c r="F2720" s="182"/>
      <c r="G2720" s="24"/>
      <c r="H2720" s="241">
        <v>452</v>
      </c>
      <c r="I2720" s="22" t="s">
        <v>4376</v>
      </c>
      <c r="J2720" s="24">
        <v>630</v>
      </c>
      <c r="K2720" s="371">
        <v>0</v>
      </c>
      <c r="L2720" s="371">
        <v>23.80952380952381</v>
      </c>
      <c r="M2720" s="371">
        <v>2.1</v>
      </c>
      <c r="N2720" s="21"/>
      <c r="O2720" s="25">
        <f t="shared" si="491"/>
        <v>8.6365079365079378</v>
      </c>
      <c r="P2720" s="26">
        <f t="shared" si="492"/>
        <v>9.5199602474734767E-3</v>
      </c>
      <c r="Q2720" s="26"/>
      <c r="R2720" s="28" t="s">
        <v>4377</v>
      </c>
      <c r="S2720" s="24">
        <v>630</v>
      </c>
      <c r="T2720" s="371">
        <v>6.6666666666666661</v>
      </c>
      <c r="U2720" s="371">
        <v>0</v>
      </c>
      <c r="V2720" s="371">
        <v>7.3500000000000005</v>
      </c>
      <c r="W2720" s="21"/>
      <c r="X2720" s="25">
        <f>(T2720+U2720+V2720)/3</f>
        <v>4.6722222222222216</v>
      </c>
      <c r="Y2720" s="26">
        <f>X2720/S2720/1.44</f>
        <v>5.1501567705271398E-3</v>
      </c>
      <c r="Z2720" s="428"/>
      <c r="AA2720" s="673"/>
      <c r="AB2720" s="672"/>
    </row>
    <row r="2721" spans="1:28" ht="13.15" customHeight="1" x14ac:dyDescent="0.2">
      <c r="A2721" s="265"/>
      <c r="B2721" s="405"/>
      <c r="C2721" s="448"/>
      <c r="D2721" s="266"/>
      <c r="E2721" s="266"/>
      <c r="F2721" s="182"/>
      <c r="G2721" s="24"/>
      <c r="H2721" s="241">
        <v>452</v>
      </c>
      <c r="I2721" s="22" t="s">
        <v>736</v>
      </c>
      <c r="J2721" s="24">
        <v>630</v>
      </c>
      <c r="K2721" s="371">
        <v>29.400000000000002</v>
      </c>
      <c r="L2721" s="371">
        <v>11.428571428571429</v>
      </c>
      <c r="M2721" s="371">
        <v>12.600000000000001</v>
      </c>
      <c r="N2721" s="21"/>
      <c r="O2721" s="25">
        <f t="shared" si="491"/>
        <v>17.80952380952381</v>
      </c>
      <c r="P2721" s="26">
        <f t="shared" si="492"/>
        <v>1.9631309313848998E-2</v>
      </c>
      <c r="Q2721" s="26"/>
      <c r="R2721" s="28" t="s">
        <v>4378</v>
      </c>
      <c r="S2721" s="24">
        <v>630</v>
      </c>
      <c r="T2721" s="371">
        <v>87.61904761904762</v>
      </c>
      <c r="U2721" s="371">
        <v>86.100000000000009</v>
      </c>
      <c r="V2721" s="371">
        <v>105</v>
      </c>
      <c r="W2721" s="21"/>
      <c r="X2721" s="25">
        <f t="shared" si="427"/>
        <v>92.906349206349205</v>
      </c>
      <c r="Y2721" s="26">
        <f t="shared" si="428"/>
        <v>0.10240999692057894</v>
      </c>
      <c r="Z2721" s="428"/>
      <c r="AA2721" s="673"/>
      <c r="AB2721" s="672"/>
    </row>
    <row r="2722" spans="1:28" ht="13.9" customHeight="1" thickBot="1" x14ac:dyDescent="0.25">
      <c r="A2722" s="267"/>
      <c r="B2722" s="406"/>
      <c r="C2722" s="449"/>
      <c r="D2722" s="268"/>
      <c r="E2722" s="269"/>
      <c r="F2722" s="184"/>
      <c r="G2722" s="70"/>
      <c r="H2722" s="242">
        <v>452</v>
      </c>
      <c r="I2722" s="76" t="s">
        <v>2283</v>
      </c>
      <c r="J2722" s="70">
        <v>630</v>
      </c>
      <c r="K2722" s="559">
        <v>120.75</v>
      </c>
      <c r="L2722" s="559">
        <v>107.61904761904762</v>
      </c>
      <c r="M2722" s="559">
        <v>113.4</v>
      </c>
      <c r="N2722" s="72"/>
      <c r="O2722" s="73">
        <f t="shared" si="491"/>
        <v>113.92301587301587</v>
      </c>
      <c r="P2722" s="74">
        <f t="shared" si="492"/>
        <v>0.1255765166148764</v>
      </c>
      <c r="Q2722" s="74"/>
      <c r="R2722" s="75"/>
      <c r="S2722" s="70"/>
      <c r="T2722" s="559">
        <v>0</v>
      </c>
      <c r="U2722" s="559">
        <v>0</v>
      </c>
      <c r="V2722" s="559">
        <v>0</v>
      </c>
      <c r="W2722" s="72"/>
      <c r="X2722" s="73"/>
      <c r="Y2722" s="74"/>
      <c r="Z2722" s="646"/>
      <c r="AA2722" s="676"/>
      <c r="AB2722" s="674"/>
    </row>
    <row r="2723" spans="1:28" s="7" customFormat="1" ht="13.9" customHeight="1" x14ac:dyDescent="0.2">
      <c r="A2723" s="270">
        <v>43030</v>
      </c>
      <c r="B2723" s="407">
        <v>0.80138888888888893</v>
      </c>
      <c r="C2723" s="450">
        <v>2</v>
      </c>
      <c r="D2723" s="263">
        <f>(MAX(K2723:M2723))/J2723/1.44</f>
        <v>0.33680555555555558</v>
      </c>
      <c r="E2723" s="264">
        <f>(MAX(T2723:V2723))/S2723/1.44</f>
        <v>0.34375000000000006</v>
      </c>
      <c r="F2723" s="181" t="s">
        <v>1909</v>
      </c>
      <c r="G2723" s="69" t="s">
        <v>3136</v>
      </c>
      <c r="H2723" s="240">
        <v>453</v>
      </c>
      <c r="I2723" s="35" t="s">
        <v>685</v>
      </c>
      <c r="J2723" s="34">
        <v>630</v>
      </c>
      <c r="K2723" s="367">
        <v>305.55</v>
      </c>
      <c r="L2723" s="367">
        <v>208.57142857142856</v>
      </c>
      <c r="M2723" s="367">
        <v>260.40000000000003</v>
      </c>
      <c r="N2723" s="36" t="s">
        <v>4139</v>
      </c>
      <c r="O2723" s="37">
        <f t="shared" si="491"/>
        <v>258.17380952380955</v>
      </c>
      <c r="P2723" s="38">
        <f t="shared" si="492"/>
        <v>0.28458312337280595</v>
      </c>
      <c r="Q2723" s="39" t="s">
        <v>495</v>
      </c>
      <c r="R2723" s="40" t="s">
        <v>686</v>
      </c>
      <c r="S2723" s="34">
        <v>630</v>
      </c>
      <c r="T2723" s="367">
        <v>200</v>
      </c>
      <c r="U2723" s="367">
        <v>281.40000000000003</v>
      </c>
      <c r="V2723" s="367">
        <v>311.85000000000002</v>
      </c>
      <c r="W2723" s="36" t="s">
        <v>3841</v>
      </c>
      <c r="X2723" s="37">
        <f t="shared" si="427"/>
        <v>264.41666666666669</v>
      </c>
      <c r="Y2723" s="38">
        <f t="shared" si="428"/>
        <v>0.29146457965902417</v>
      </c>
      <c r="Z2723" s="653" t="s">
        <v>495</v>
      </c>
      <c r="AA2723" s="672">
        <f>P2723+Y2723</f>
        <v>0.57604770303183006</v>
      </c>
      <c r="AB2723" s="672">
        <f t="shared" si="490"/>
        <v>355.22962962962958</v>
      </c>
    </row>
    <row r="2724" spans="1:28" ht="13.15" customHeight="1" x14ac:dyDescent="0.2">
      <c r="A2724" s="265"/>
      <c r="B2724" s="405"/>
      <c r="C2724" s="448"/>
      <c r="D2724" s="266"/>
      <c r="E2724" s="266"/>
      <c r="F2724" s="182"/>
      <c r="G2724" s="24"/>
      <c r="H2724" s="241">
        <v>453</v>
      </c>
      <c r="I2724" s="22" t="s">
        <v>713</v>
      </c>
      <c r="J2724" s="24">
        <v>630</v>
      </c>
      <c r="K2724" s="371">
        <v>93.45</v>
      </c>
      <c r="L2724" s="371">
        <v>81.904761904761898</v>
      </c>
      <c r="M2724" s="371">
        <v>89.25</v>
      </c>
      <c r="N2724" s="21"/>
      <c r="O2724" s="25">
        <f t="shared" si="491"/>
        <v>88.20158730158731</v>
      </c>
      <c r="P2724" s="26">
        <f t="shared" si="492"/>
        <v>9.7223971893284064E-2</v>
      </c>
      <c r="Q2724" s="26"/>
      <c r="R2724" s="33" t="s">
        <v>713</v>
      </c>
      <c r="S2724" s="24">
        <v>630</v>
      </c>
      <c r="T2724" s="371">
        <v>88.571428571428569</v>
      </c>
      <c r="U2724" s="371">
        <v>74.55</v>
      </c>
      <c r="V2724" s="371">
        <v>73.5</v>
      </c>
      <c r="W2724" s="21"/>
      <c r="X2724" s="25">
        <f t="shared" si="427"/>
        <v>78.873809523809527</v>
      </c>
      <c r="Y2724" s="26">
        <f t="shared" si="428"/>
        <v>8.6942029898379111E-2</v>
      </c>
      <c r="Z2724" s="428"/>
      <c r="AA2724" s="673"/>
      <c r="AB2724" s="672"/>
    </row>
    <row r="2725" spans="1:28" ht="13.15" customHeight="1" x14ac:dyDescent="0.2">
      <c r="A2725" s="265"/>
      <c r="B2725" s="405"/>
      <c r="C2725" s="448"/>
      <c r="D2725" s="266"/>
      <c r="E2725" s="266"/>
      <c r="F2725" s="182"/>
      <c r="G2725" s="24"/>
      <c r="H2725" s="241">
        <v>453</v>
      </c>
      <c r="I2725" s="22" t="s">
        <v>243</v>
      </c>
      <c r="J2725" s="24">
        <v>630</v>
      </c>
      <c r="K2725" s="371">
        <v>36.75</v>
      </c>
      <c r="L2725" s="371">
        <v>1.9047619047619047</v>
      </c>
      <c r="M2725" s="371">
        <v>2.1</v>
      </c>
      <c r="N2725" s="21"/>
      <c r="O2725" s="25">
        <f t="shared" si="491"/>
        <v>13.584920634920636</v>
      </c>
      <c r="P2725" s="26">
        <f t="shared" si="492"/>
        <v>1.4974559782760841E-2</v>
      </c>
      <c r="Q2725" s="26"/>
      <c r="R2725" s="28" t="s">
        <v>3193</v>
      </c>
      <c r="S2725" s="24">
        <v>630</v>
      </c>
      <c r="T2725" s="371">
        <v>7.6190476190476186</v>
      </c>
      <c r="U2725" s="371">
        <v>53.550000000000004</v>
      </c>
      <c r="V2725" s="371">
        <v>63</v>
      </c>
      <c r="W2725" s="21"/>
      <c r="X2725" s="25">
        <f t="shared" si="427"/>
        <v>41.389682539682546</v>
      </c>
      <c r="Y2725" s="26">
        <f t="shared" si="428"/>
        <v>4.5623547773018677E-2</v>
      </c>
      <c r="Z2725" s="428"/>
      <c r="AA2725" s="673"/>
      <c r="AB2725" s="672"/>
    </row>
    <row r="2726" spans="1:28" ht="13.15" customHeight="1" x14ac:dyDescent="0.2">
      <c r="A2726" s="265"/>
      <c r="B2726" s="405"/>
      <c r="C2726" s="448"/>
      <c r="D2726" s="266"/>
      <c r="E2726" s="266"/>
      <c r="F2726" s="182"/>
      <c r="G2726" s="24"/>
      <c r="H2726" s="241">
        <v>453</v>
      </c>
      <c r="I2726" s="22" t="s">
        <v>1965</v>
      </c>
      <c r="J2726" s="24">
        <v>630</v>
      </c>
      <c r="K2726" s="371">
        <v>3.1500000000000004</v>
      </c>
      <c r="L2726" s="371">
        <v>0</v>
      </c>
      <c r="M2726" s="371">
        <v>0</v>
      </c>
      <c r="N2726" s="21"/>
      <c r="O2726" s="25">
        <f t="shared" si="491"/>
        <v>1.05</v>
      </c>
      <c r="P2726" s="26">
        <f t="shared" si="492"/>
        <v>1.1574074074074076E-3</v>
      </c>
      <c r="Q2726" s="26"/>
      <c r="R2726" s="28" t="s">
        <v>244</v>
      </c>
      <c r="S2726" s="24">
        <v>630</v>
      </c>
      <c r="T2726" s="371">
        <v>0</v>
      </c>
      <c r="U2726" s="371">
        <v>0</v>
      </c>
      <c r="V2726" s="371">
        <v>0</v>
      </c>
      <c r="W2726" s="21"/>
      <c r="X2726" s="25">
        <f t="shared" si="427"/>
        <v>0</v>
      </c>
      <c r="Y2726" s="26">
        <f t="shared" si="428"/>
        <v>0</v>
      </c>
      <c r="Z2726" s="428"/>
      <c r="AA2726" s="673"/>
      <c r="AB2726" s="672"/>
    </row>
    <row r="2727" spans="1:28" ht="13.15" customHeight="1" x14ac:dyDescent="0.2">
      <c r="A2727" s="265"/>
      <c r="B2727" s="405"/>
      <c r="C2727" s="448"/>
      <c r="D2727" s="266"/>
      <c r="E2727" s="266"/>
      <c r="F2727" s="186"/>
      <c r="G2727" s="121"/>
      <c r="H2727" s="241">
        <v>453</v>
      </c>
      <c r="I2727" s="128" t="s">
        <v>2121</v>
      </c>
      <c r="J2727" s="24">
        <v>630</v>
      </c>
      <c r="K2727" s="548">
        <v>172.20000000000002</v>
      </c>
      <c r="L2727" s="548">
        <v>116.19047619047619</v>
      </c>
      <c r="M2727" s="548">
        <v>166.95000000000002</v>
      </c>
      <c r="N2727" s="123"/>
      <c r="O2727" s="124">
        <f t="shared" si="491"/>
        <v>151.78015873015875</v>
      </c>
      <c r="P2727" s="125">
        <f t="shared" si="492"/>
        <v>0.16730617143976934</v>
      </c>
      <c r="Q2727" s="125"/>
      <c r="R2727" s="126" t="s">
        <v>917</v>
      </c>
      <c r="S2727" s="24">
        <v>630</v>
      </c>
      <c r="T2727" s="548">
        <v>0</v>
      </c>
      <c r="U2727" s="548">
        <v>2.1</v>
      </c>
      <c r="V2727" s="548">
        <v>3.1500000000000004</v>
      </c>
      <c r="W2727" s="123"/>
      <c r="X2727" s="124">
        <f t="shared" si="427"/>
        <v>1.75</v>
      </c>
      <c r="Y2727" s="125">
        <f t="shared" si="428"/>
        <v>1.9290123456790125E-3</v>
      </c>
      <c r="Z2727" s="634"/>
      <c r="AA2727" s="673"/>
      <c r="AB2727" s="672"/>
    </row>
    <row r="2728" spans="1:28" ht="13.9" customHeight="1" thickBot="1" x14ac:dyDescent="0.25">
      <c r="A2728" s="267"/>
      <c r="B2728" s="406"/>
      <c r="C2728" s="449"/>
      <c r="D2728" s="268"/>
      <c r="E2728" s="269"/>
      <c r="F2728" s="184"/>
      <c r="G2728" s="70"/>
      <c r="H2728" s="242">
        <v>453</v>
      </c>
      <c r="I2728" s="76"/>
      <c r="J2728" s="70"/>
      <c r="K2728" s="559"/>
      <c r="L2728" s="559"/>
      <c r="M2728" s="559"/>
      <c r="N2728" s="72"/>
      <c r="O2728" s="73"/>
      <c r="P2728" s="74"/>
      <c r="Q2728" s="74"/>
      <c r="R2728" s="75" t="s">
        <v>2122</v>
      </c>
      <c r="S2728" s="70">
        <v>630</v>
      </c>
      <c r="T2728" s="559">
        <v>100</v>
      </c>
      <c r="U2728" s="559">
        <v>149.1</v>
      </c>
      <c r="V2728" s="559">
        <v>172.20000000000002</v>
      </c>
      <c r="W2728" s="72"/>
      <c r="X2728" s="73">
        <f t="shared" si="427"/>
        <v>140.43333333333334</v>
      </c>
      <c r="Y2728" s="74">
        <f t="shared" si="428"/>
        <v>0.15479864785420341</v>
      </c>
      <c r="Z2728" s="646"/>
      <c r="AA2728" s="673"/>
      <c r="AB2728" s="672"/>
    </row>
    <row r="2729" spans="1:28" s="7" customFormat="1" ht="13.9" customHeight="1" x14ac:dyDescent="0.2">
      <c r="A2729" s="270">
        <v>43030</v>
      </c>
      <c r="B2729" s="407">
        <v>0.82152777777777775</v>
      </c>
      <c r="C2729" s="450">
        <v>2</v>
      </c>
      <c r="D2729" s="263">
        <f>(MAX(K2729:M2729))/J2729/1.44</f>
        <v>0.10393046107331821</v>
      </c>
      <c r="E2729" s="264">
        <f>(MAX(T2729:V2729))/S2729/1.44</f>
        <v>0.28240740740740744</v>
      </c>
      <c r="F2729" s="181" t="s">
        <v>1909</v>
      </c>
      <c r="G2729" s="69" t="s">
        <v>3136</v>
      </c>
      <c r="H2729" s="240">
        <v>454</v>
      </c>
      <c r="I2729" s="35" t="s">
        <v>4140</v>
      </c>
      <c r="J2729" s="34">
        <v>630</v>
      </c>
      <c r="K2729" s="367">
        <v>77.7</v>
      </c>
      <c r="L2729" s="367">
        <v>94.285714285714278</v>
      </c>
      <c r="M2729" s="367">
        <v>71.400000000000006</v>
      </c>
      <c r="N2729" s="36" t="s">
        <v>4141</v>
      </c>
      <c r="O2729" s="37">
        <f t="shared" si="491"/>
        <v>81.128571428571419</v>
      </c>
      <c r="P2729" s="38">
        <f t="shared" si="492"/>
        <v>8.9427437641723354E-2</v>
      </c>
      <c r="Q2729" s="39" t="s">
        <v>492</v>
      </c>
      <c r="R2729" s="40" t="s">
        <v>686</v>
      </c>
      <c r="S2729" s="34">
        <v>630</v>
      </c>
      <c r="T2729" s="367">
        <v>187.61904761904762</v>
      </c>
      <c r="U2729" s="367">
        <v>256.2</v>
      </c>
      <c r="V2729" s="367">
        <v>195.3</v>
      </c>
      <c r="W2729" s="36" t="s">
        <v>3872</v>
      </c>
      <c r="X2729" s="37">
        <f t="shared" si="427"/>
        <v>213.03968253968256</v>
      </c>
      <c r="Y2729" s="38">
        <f t="shared" si="428"/>
        <v>0.23483210156490583</v>
      </c>
      <c r="Z2729" s="670" t="s">
        <v>492</v>
      </c>
      <c r="AA2729" s="671">
        <f>P2729+Y2729</f>
        <v>0.3242595392066292</v>
      </c>
      <c r="AB2729" s="671">
        <f t="shared" si="490"/>
        <v>566.20293209876536</v>
      </c>
    </row>
    <row r="2730" spans="1:28" s="7" customFormat="1" ht="13.15" customHeight="1" x14ac:dyDescent="0.2">
      <c r="A2730" s="265"/>
      <c r="B2730" s="405"/>
      <c r="C2730" s="448"/>
      <c r="D2730" s="266"/>
      <c r="E2730" s="266"/>
      <c r="F2730" s="182"/>
      <c r="G2730" s="24"/>
      <c r="H2730" s="241">
        <v>454</v>
      </c>
      <c r="I2730" s="23" t="s">
        <v>2353</v>
      </c>
      <c r="J2730" s="24">
        <v>630</v>
      </c>
      <c r="K2730" s="371">
        <v>0</v>
      </c>
      <c r="L2730" s="371">
        <v>0</v>
      </c>
      <c r="M2730" s="371">
        <v>0</v>
      </c>
      <c r="N2730" s="21"/>
      <c r="O2730" s="25">
        <f t="shared" si="491"/>
        <v>0</v>
      </c>
      <c r="P2730" s="26">
        <f t="shared" si="492"/>
        <v>0</v>
      </c>
      <c r="Q2730" s="26"/>
      <c r="R2730" s="28" t="s">
        <v>2353</v>
      </c>
      <c r="S2730" s="24">
        <v>630</v>
      </c>
      <c r="T2730" s="371">
        <v>7.6190476190476186</v>
      </c>
      <c r="U2730" s="371">
        <v>25.200000000000003</v>
      </c>
      <c r="V2730" s="371">
        <v>19.95</v>
      </c>
      <c r="W2730" s="21"/>
      <c r="X2730" s="25">
        <f t="shared" si="427"/>
        <v>17.589682539682542</v>
      </c>
      <c r="Y2730" s="26">
        <f t="shared" si="428"/>
        <v>1.9388979871784107E-2</v>
      </c>
      <c r="Z2730" s="428"/>
      <c r="AA2730" s="673"/>
      <c r="AB2730" s="672"/>
    </row>
    <row r="2731" spans="1:28" s="7" customFormat="1" ht="13.15" customHeight="1" x14ac:dyDescent="0.2">
      <c r="A2731" s="265"/>
      <c r="B2731" s="405"/>
      <c r="C2731" s="448"/>
      <c r="D2731" s="266"/>
      <c r="E2731" s="266"/>
      <c r="F2731" s="182"/>
      <c r="G2731" s="24"/>
      <c r="H2731" s="241">
        <v>454</v>
      </c>
      <c r="I2731" s="22" t="s">
        <v>2354</v>
      </c>
      <c r="J2731" s="24">
        <v>630</v>
      </c>
      <c r="K2731" s="371">
        <v>24.150000000000002</v>
      </c>
      <c r="L2731" s="371">
        <v>13.333333333333332</v>
      </c>
      <c r="M2731" s="371">
        <v>17.850000000000001</v>
      </c>
      <c r="N2731" s="21"/>
      <c r="O2731" s="25">
        <f t="shared" si="491"/>
        <v>18.444444444444446</v>
      </c>
      <c r="P2731" s="26">
        <f t="shared" si="492"/>
        <v>2.033117773858515E-2</v>
      </c>
      <c r="Q2731" s="26"/>
      <c r="R2731" s="28" t="s">
        <v>2355</v>
      </c>
      <c r="S2731" s="24">
        <v>630</v>
      </c>
      <c r="T2731" s="371">
        <v>33.333333333333329</v>
      </c>
      <c r="U2731" s="371">
        <v>32.550000000000004</v>
      </c>
      <c r="V2731" s="371">
        <v>31.5</v>
      </c>
      <c r="W2731" s="21"/>
      <c r="X2731" s="25">
        <f t="shared" ref="X2731:X2736" si="493">(T2731+U2731+V2731)/3</f>
        <v>32.461111111111109</v>
      </c>
      <c r="Y2731" s="26">
        <f t="shared" ref="Y2731:Y2736" si="494">X2731/S2731/1.44</f>
        <v>3.5781648050166565E-2</v>
      </c>
      <c r="Z2731" s="428"/>
      <c r="AA2731" s="673"/>
      <c r="AB2731" s="672"/>
    </row>
    <row r="2732" spans="1:28" s="7" customFormat="1" ht="13.15" customHeight="1" x14ac:dyDescent="0.2">
      <c r="A2732" s="265"/>
      <c r="B2732" s="405"/>
      <c r="C2732" s="448"/>
      <c r="D2732" s="266"/>
      <c r="E2732" s="266"/>
      <c r="F2732" s="182"/>
      <c r="G2732" s="24"/>
      <c r="H2732" s="241">
        <v>454</v>
      </c>
      <c r="I2732" s="22" t="s">
        <v>517</v>
      </c>
      <c r="J2732" s="24">
        <v>630</v>
      </c>
      <c r="K2732" s="371">
        <v>3.1500000000000004</v>
      </c>
      <c r="L2732" s="371">
        <v>2.8571428571428572</v>
      </c>
      <c r="M2732" s="371">
        <v>1.05</v>
      </c>
      <c r="N2732" s="21"/>
      <c r="O2732" s="25">
        <f t="shared" si="491"/>
        <v>2.3523809523809525</v>
      </c>
      <c r="P2732" s="26">
        <f t="shared" si="492"/>
        <v>2.5930125136474345E-3</v>
      </c>
      <c r="Q2732" s="26"/>
      <c r="R2732" s="28" t="s">
        <v>110</v>
      </c>
      <c r="S2732" s="24">
        <v>630</v>
      </c>
      <c r="T2732" s="371">
        <v>9.5238095238095237</v>
      </c>
      <c r="U2732" s="371">
        <v>7.3500000000000005</v>
      </c>
      <c r="V2732" s="371">
        <v>4.2</v>
      </c>
      <c r="W2732" s="21"/>
      <c r="X2732" s="25">
        <f t="shared" si="493"/>
        <v>7.0246031746031745</v>
      </c>
      <c r="Y2732" s="26">
        <f t="shared" si="494"/>
        <v>7.7431692841745756E-3</v>
      </c>
      <c r="Z2732" s="428"/>
      <c r="AA2732" s="673"/>
      <c r="AB2732" s="672"/>
    </row>
    <row r="2733" spans="1:28" s="7" customFormat="1" ht="13.15" customHeight="1" x14ac:dyDescent="0.2">
      <c r="A2733" s="265"/>
      <c r="B2733" s="405"/>
      <c r="C2733" s="448"/>
      <c r="D2733" s="266"/>
      <c r="E2733" s="266"/>
      <c r="F2733" s="182"/>
      <c r="G2733" s="24"/>
      <c r="H2733" s="241">
        <v>454</v>
      </c>
      <c r="I2733" s="22" t="s">
        <v>554</v>
      </c>
      <c r="J2733" s="24">
        <v>630</v>
      </c>
      <c r="K2733" s="371">
        <v>50.400000000000006</v>
      </c>
      <c r="L2733" s="371">
        <v>78.095238095238088</v>
      </c>
      <c r="M2733" s="371">
        <v>52.5</v>
      </c>
      <c r="N2733" s="21"/>
      <c r="O2733" s="25">
        <f t="shared" si="491"/>
        <v>60.331746031746036</v>
      </c>
      <c r="P2733" s="26">
        <f t="shared" si="492"/>
        <v>6.6503247389490788E-2</v>
      </c>
      <c r="Q2733" s="26"/>
      <c r="R2733" s="28" t="s">
        <v>3194</v>
      </c>
      <c r="S2733" s="24">
        <v>630</v>
      </c>
      <c r="T2733" s="371">
        <v>0</v>
      </c>
      <c r="U2733" s="371">
        <v>0</v>
      </c>
      <c r="V2733" s="371">
        <v>0</v>
      </c>
      <c r="W2733" s="21"/>
      <c r="X2733" s="25">
        <f t="shared" si="493"/>
        <v>0</v>
      </c>
      <c r="Y2733" s="26">
        <f t="shared" si="494"/>
        <v>0</v>
      </c>
      <c r="Z2733" s="428"/>
      <c r="AA2733" s="673"/>
      <c r="AB2733" s="672"/>
    </row>
    <row r="2734" spans="1:28" s="7" customFormat="1" ht="13.15" customHeight="1" x14ac:dyDescent="0.2">
      <c r="A2734" s="265"/>
      <c r="B2734" s="405"/>
      <c r="C2734" s="448"/>
      <c r="D2734" s="266"/>
      <c r="E2734" s="266"/>
      <c r="F2734" s="186"/>
      <c r="G2734" s="121"/>
      <c r="H2734" s="244">
        <v>454</v>
      </c>
      <c r="I2734" s="128"/>
      <c r="J2734" s="121"/>
      <c r="K2734" s="548"/>
      <c r="L2734" s="548"/>
      <c r="M2734" s="548"/>
      <c r="N2734" s="123"/>
      <c r="O2734" s="25"/>
      <c r="P2734" s="26"/>
      <c r="Q2734" s="125"/>
      <c r="R2734" s="126" t="s">
        <v>1556</v>
      </c>
      <c r="S2734" s="121">
        <v>630</v>
      </c>
      <c r="T2734" s="548">
        <v>0</v>
      </c>
      <c r="U2734" s="548">
        <v>0</v>
      </c>
      <c r="V2734" s="548">
        <v>0</v>
      </c>
      <c r="W2734" s="123"/>
      <c r="X2734" s="124">
        <f t="shared" si="493"/>
        <v>0</v>
      </c>
      <c r="Y2734" s="125">
        <f t="shared" si="494"/>
        <v>0</v>
      </c>
      <c r="Z2734" s="634"/>
      <c r="AA2734" s="673"/>
      <c r="AB2734" s="672"/>
    </row>
    <row r="2735" spans="1:28" s="7" customFormat="1" ht="13.9" customHeight="1" thickBot="1" x14ac:dyDescent="0.25">
      <c r="A2735" s="267"/>
      <c r="B2735" s="406"/>
      <c r="C2735" s="449"/>
      <c r="D2735" s="268"/>
      <c r="E2735" s="269"/>
      <c r="F2735" s="184"/>
      <c r="G2735" s="70"/>
      <c r="H2735" s="242">
        <v>454</v>
      </c>
      <c r="I2735" s="76"/>
      <c r="J2735" s="70"/>
      <c r="K2735" s="559"/>
      <c r="L2735" s="559"/>
      <c r="M2735" s="559"/>
      <c r="N2735" s="72"/>
      <c r="O2735" s="73"/>
      <c r="P2735" s="74"/>
      <c r="Q2735" s="74"/>
      <c r="R2735" s="75" t="s">
        <v>1292</v>
      </c>
      <c r="S2735" s="70">
        <v>630</v>
      </c>
      <c r="T2735" s="559">
        <v>20</v>
      </c>
      <c r="U2735" s="559">
        <v>38.85</v>
      </c>
      <c r="V2735" s="559">
        <v>30.450000000000003</v>
      </c>
      <c r="W2735" s="72"/>
      <c r="X2735" s="73">
        <f t="shared" si="493"/>
        <v>29.766666666666669</v>
      </c>
      <c r="Y2735" s="74">
        <f t="shared" si="494"/>
        <v>3.281158142269254E-2</v>
      </c>
      <c r="Z2735" s="646"/>
      <c r="AA2735" s="676"/>
      <c r="AB2735" s="674"/>
    </row>
    <row r="2736" spans="1:28" s="7" customFormat="1" ht="13.9" customHeight="1" x14ac:dyDescent="0.2">
      <c r="A2736" s="260">
        <v>43028</v>
      </c>
      <c r="B2736" s="403">
        <v>0.55555555555555558</v>
      </c>
      <c r="C2736" s="454">
        <v>3</v>
      </c>
      <c r="D2736" s="263">
        <f>(MAX(K2736:M2736))/J2736/1.44</f>
        <v>0.43932291666666667</v>
      </c>
      <c r="E2736" s="264">
        <f>(MAX(T2736:V2736))/S2736/1.44</f>
        <v>0</v>
      </c>
      <c r="F2736" s="181" t="s">
        <v>1909</v>
      </c>
      <c r="G2736" s="69" t="s">
        <v>3126</v>
      </c>
      <c r="H2736" s="240">
        <v>455</v>
      </c>
      <c r="I2736" s="35" t="s">
        <v>3140</v>
      </c>
      <c r="J2736" s="34">
        <v>400</v>
      </c>
      <c r="K2736" s="367">
        <v>253.05</v>
      </c>
      <c r="L2736" s="367">
        <v>193.33333333333331</v>
      </c>
      <c r="M2736" s="367">
        <v>221.55</v>
      </c>
      <c r="N2736" s="36" t="s">
        <v>4063</v>
      </c>
      <c r="O2736" s="37">
        <f t="shared" si="491"/>
        <v>222.64444444444447</v>
      </c>
      <c r="P2736" s="38">
        <f t="shared" si="492"/>
        <v>0.38653549382716057</v>
      </c>
      <c r="Q2736" s="39" t="s">
        <v>495</v>
      </c>
      <c r="R2736" s="40" t="s">
        <v>3653</v>
      </c>
      <c r="S2736" s="34">
        <v>400</v>
      </c>
      <c r="T2736" s="367">
        <v>0</v>
      </c>
      <c r="U2736" s="367">
        <v>0</v>
      </c>
      <c r="V2736" s="367">
        <v>0</v>
      </c>
      <c r="W2736" s="36"/>
      <c r="X2736" s="37">
        <f t="shared" si="493"/>
        <v>0</v>
      </c>
      <c r="Y2736" s="38">
        <f t="shared" si="494"/>
        <v>0</v>
      </c>
      <c r="Z2736" s="653" t="s">
        <v>495</v>
      </c>
      <c r="AA2736" s="672">
        <f>P2736+Y2736</f>
        <v>0.38653549382716057</v>
      </c>
      <c r="AB2736" s="672">
        <f t="shared" si="490"/>
        <v>326.36311728395054</v>
      </c>
    </row>
    <row r="2737" spans="1:28" ht="13.15" customHeight="1" x14ac:dyDescent="0.2">
      <c r="A2737" s="265"/>
      <c r="B2737" s="405"/>
      <c r="C2737" s="448"/>
      <c r="D2737" s="266"/>
      <c r="E2737" s="266"/>
      <c r="F2737" s="182"/>
      <c r="G2737" s="24"/>
      <c r="H2737" s="241">
        <v>455</v>
      </c>
      <c r="I2737" s="22" t="s">
        <v>1791</v>
      </c>
      <c r="J2737" s="24">
        <v>400</v>
      </c>
      <c r="K2737" s="371">
        <v>11.55</v>
      </c>
      <c r="L2737" s="371">
        <v>23.80952380952381</v>
      </c>
      <c r="M2737" s="371">
        <v>11.55</v>
      </c>
      <c r="N2737" s="21"/>
      <c r="O2737" s="25">
        <f t="shared" si="491"/>
        <v>15.636507936507934</v>
      </c>
      <c r="P2737" s="26">
        <f>O2737/J2737/1.44</f>
        <v>2.7146715167548498E-2</v>
      </c>
      <c r="Q2737" s="26"/>
      <c r="R2737" s="28" t="s">
        <v>714</v>
      </c>
      <c r="S2737" s="24">
        <v>400</v>
      </c>
      <c r="T2737" s="371">
        <v>69.523809523809518</v>
      </c>
      <c r="U2737" s="371">
        <v>81.900000000000006</v>
      </c>
      <c r="V2737" s="371">
        <v>103.95</v>
      </c>
      <c r="W2737" s="21"/>
      <c r="X2737" s="25">
        <f t="shared" ref="X2737:X2765" si="495">(T2737+U2737+V2737)/3</f>
        <v>85.12460317460318</v>
      </c>
      <c r="Y2737" s="26">
        <f t="shared" ref="Y2737:Y2765" si="496">X2737/S2737/1.44</f>
        <v>0.14778576940035273</v>
      </c>
      <c r="Z2737" s="428"/>
      <c r="AA2737" s="673"/>
      <c r="AB2737" s="672"/>
    </row>
    <row r="2738" spans="1:28" ht="13.15" customHeight="1" x14ac:dyDescent="0.2">
      <c r="A2738" s="265"/>
      <c r="B2738" s="405"/>
      <c r="C2738" s="448"/>
      <c r="D2738" s="266"/>
      <c r="E2738" s="266"/>
      <c r="F2738" s="182"/>
      <c r="G2738" s="24"/>
      <c r="H2738" s="241">
        <v>455</v>
      </c>
      <c r="I2738" s="23" t="s">
        <v>3531</v>
      </c>
      <c r="J2738" s="24">
        <v>400</v>
      </c>
      <c r="K2738" s="371">
        <v>12.600000000000001</v>
      </c>
      <c r="L2738" s="371">
        <v>15.238095238095237</v>
      </c>
      <c r="M2738" s="371">
        <v>30.450000000000003</v>
      </c>
      <c r="N2738" s="21"/>
      <c r="O2738" s="25">
        <f t="shared" si="491"/>
        <v>19.429365079365081</v>
      </c>
      <c r="P2738" s="26">
        <f>O2738/J2738/1.44</f>
        <v>3.3731536596119931E-2</v>
      </c>
      <c r="Q2738" s="26"/>
      <c r="R2738" s="28" t="s">
        <v>1333</v>
      </c>
      <c r="S2738" s="24">
        <v>400</v>
      </c>
      <c r="T2738" s="371">
        <v>81.904761904761898</v>
      </c>
      <c r="U2738" s="371">
        <v>56.7</v>
      </c>
      <c r="V2738" s="371">
        <v>35.700000000000003</v>
      </c>
      <c r="W2738" s="21"/>
      <c r="X2738" s="25">
        <f t="shared" si="495"/>
        <v>58.101587301587301</v>
      </c>
      <c r="Y2738" s="26">
        <f t="shared" si="496"/>
        <v>0.10087081128747795</v>
      </c>
      <c r="Z2738" s="428"/>
      <c r="AA2738" s="673"/>
      <c r="AB2738" s="672"/>
    </row>
    <row r="2739" spans="1:28" ht="13.15" customHeight="1" x14ac:dyDescent="0.2">
      <c r="A2739" s="265"/>
      <c r="B2739" s="405"/>
      <c r="C2739" s="448"/>
      <c r="D2739" s="266"/>
      <c r="E2739" s="266"/>
      <c r="F2739" s="182"/>
      <c r="G2739" s="24"/>
      <c r="H2739" s="241">
        <v>455</v>
      </c>
      <c r="I2739" s="22" t="s">
        <v>3530</v>
      </c>
      <c r="J2739" s="24">
        <v>400</v>
      </c>
      <c r="K2739" s="371">
        <v>0</v>
      </c>
      <c r="L2739" s="371">
        <v>0</v>
      </c>
      <c r="M2739" s="371">
        <v>0</v>
      </c>
      <c r="N2739" s="21"/>
      <c r="O2739" s="25">
        <f t="shared" si="491"/>
        <v>0</v>
      </c>
      <c r="P2739" s="26">
        <f>O2739/J2739/1.44</f>
        <v>0</v>
      </c>
      <c r="Q2739" s="26"/>
      <c r="R2739" s="28" t="s">
        <v>555</v>
      </c>
      <c r="S2739" s="24">
        <v>400</v>
      </c>
      <c r="T2739" s="371">
        <v>26.666666666666664</v>
      </c>
      <c r="U2739" s="371">
        <v>8.4</v>
      </c>
      <c r="V2739" s="371">
        <v>2.1</v>
      </c>
      <c r="W2739" s="21"/>
      <c r="X2739" s="25">
        <f t="shared" si="495"/>
        <v>12.388888888888888</v>
      </c>
      <c r="Y2739" s="26">
        <f t="shared" si="496"/>
        <v>2.1508487654320986E-2</v>
      </c>
      <c r="Z2739" s="428"/>
      <c r="AA2739" s="673"/>
      <c r="AB2739" s="672"/>
    </row>
    <row r="2740" spans="1:28" ht="13.9" customHeight="1" thickBot="1" x14ac:dyDescent="0.25">
      <c r="A2740" s="267"/>
      <c r="B2740" s="406"/>
      <c r="C2740" s="449"/>
      <c r="D2740" s="268"/>
      <c r="E2740" s="269"/>
      <c r="F2740" s="184"/>
      <c r="G2740" s="70"/>
      <c r="H2740" s="242">
        <v>455</v>
      </c>
      <c r="I2740" s="76" t="s">
        <v>3652</v>
      </c>
      <c r="J2740" s="70">
        <v>400</v>
      </c>
      <c r="K2740" s="559">
        <v>0</v>
      </c>
      <c r="L2740" s="559">
        <v>0</v>
      </c>
      <c r="M2740" s="559">
        <v>0</v>
      </c>
      <c r="N2740" s="72"/>
      <c r="O2740" s="73">
        <f>(K2740+L2740+M2740)/3</f>
        <v>0</v>
      </c>
      <c r="P2740" s="74">
        <f>O2740/J2740/1.44</f>
        <v>0</v>
      </c>
      <c r="Q2740" s="74"/>
      <c r="R2740" s="75" t="s">
        <v>1334</v>
      </c>
      <c r="S2740" s="70">
        <v>400</v>
      </c>
      <c r="T2740" s="559">
        <v>31.428571428571427</v>
      </c>
      <c r="U2740" s="559">
        <v>39.9</v>
      </c>
      <c r="V2740" s="559">
        <v>72.45</v>
      </c>
      <c r="W2740" s="72"/>
      <c r="X2740" s="73">
        <f t="shared" si="495"/>
        <v>47.92619047619047</v>
      </c>
      <c r="Y2740" s="74">
        <f t="shared" si="496"/>
        <v>8.3205191798941799E-2</v>
      </c>
      <c r="Z2740" s="646"/>
      <c r="AA2740" s="673"/>
      <c r="AB2740" s="672"/>
    </row>
    <row r="2741" spans="1:28" ht="13.9" customHeight="1" x14ac:dyDescent="0.2">
      <c r="A2741" s="260">
        <v>43022</v>
      </c>
      <c r="B2741" s="403">
        <v>0.625</v>
      </c>
      <c r="C2741" s="454">
        <v>3</v>
      </c>
      <c r="D2741" s="263">
        <f>(MAX(K2741:M2741))/J2741/1.44</f>
        <v>0.41435185185185186</v>
      </c>
      <c r="E2741" s="264">
        <f>(MAX(T2741:V2741))/S2741/1.44</f>
        <v>0.34259259259259262</v>
      </c>
      <c r="F2741" s="193" t="s">
        <v>1909</v>
      </c>
      <c r="G2741" s="115" t="s">
        <v>3136</v>
      </c>
      <c r="H2741" s="243">
        <v>456</v>
      </c>
      <c r="I2741" s="113" t="s">
        <v>685</v>
      </c>
      <c r="J2741" s="115">
        <v>630</v>
      </c>
      <c r="K2741" s="565">
        <v>375.90000000000003</v>
      </c>
      <c r="L2741" s="565">
        <v>354.28571428571428</v>
      </c>
      <c r="M2741" s="565">
        <v>373.8</v>
      </c>
      <c r="N2741" s="116" t="s">
        <v>3941</v>
      </c>
      <c r="O2741" s="117">
        <f t="shared" si="491"/>
        <v>367.99523809523811</v>
      </c>
      <c r="P2741" s="118">
        <f t="shared" ref="P2741:P2751" si="497">O2741/J2741/1.44</f>
        <v>0.40563848996388685</v>
      </c>
      <c r="Q2741" s="142"/>
      <c r="R2741" s="120" t="s">
        <v>686</v>
      </c>
      <c r="S2741" s="115">
        <v>630</v>
      </c>
      <c r="T2741" s="565">
        <v>284.76190476190476</v>
      </c>
      <c r="U2741" s="565">
        <v>301.35000000000002</v>
      </c>
      <c r="V2741" s="565">
        <v>310.8</v>
      </c>
      <c r="W2741" s="116" t="s">
        <v>3833</v>
      </c>
      <c r="X2741" s="117">
        <f t="shared" si="495"/>
        <v>298.97063492063489</v>
      </c>
      <c r="Y2741" s="118">
        <f t="shared" si="496"/>
        <v>0.32955316900422721</v>
      </c>
      <c r="Z2741" s="636"/>
      <c r="AA2741" s="671">
        <f>P2741+Y2741</f>
        <v>0.735191658968114</v>
      </c>
      <c r="AB2741" s="671">
        <f t="shared" si="490"/>
        <v>221.88290895061724</v>
      </c>
    </row>
    <row r="2742" spans="1:28" ht="13.15" customHeight="1" x14ac:dyDescent="0.2">
      <c r="A2742" s="265"/>
      <c r="B2742" s="405"/>
      <c r="C2742" s="448"/>
      <c r="D2742" s="266"/>
      <c r="E2742" s="266"/>
      <c r="F2742" s="187"/>
      <c r="G2742" s="24"/>
      <c r="H2742" s="240">
        <v>456</v>
      </c>
      <c r="I2742" s="22" t="s">
        <v>2637</v>
      </c>
      <c r="J2742" s="34">
        <v>630</v>
      </c>
      <c r="K2742" s="371">
        <v>2.1</v>
      </c>
      <c r="L2742" s="371">
        <v>0.95238095238095233</v>
      </c>
      <c r="M2742" s="371">
        <v>3.1500000000000004</v>
      </c>
      <c r="N2742" s="21"/>
      <c r="O2742" s="25"/>
      <c r="P2742" s="38">
        <f t="shared" si="497"/>
        <v>0</v>
      </c>
      <c r="Q2742" s="68"/>
      <c r="R2742" s="28" t="s">
        <v>154</v>
      </c>
      <c r="S2742" s="34">
        <v>630</v>
      </c>
      <c r="T2742" s="371">
        <v>8.5714285714285712</v>
      </c>
      <c r="U2742" s="371">
        <v>11.55</v>
      </c>
      <c r="V2742" s="371">
        <v>13.65</v>
      </c>
      <c r="W2742" s="21"/>
      <c r="X2742" s="25">
        <f t="shared" si="495"/>
        <v>11.257142857142858</v>
      </c>
      <c r="Y2742" s="26">
        <f>X2749/S2742/1.44</f>
        <v>0.52295043531816032</v>
      </c>
      <c r="Z2742" s="428"/>
      <c r="AA2742" s="672"/>
      <c r="AB2742" s="672"/>
    </row>
    <row r="2743" spans="1:28" ht="13.15" customHeight="1" x14ac:dyDescent="0.2">
      <c r="A2743" s="265"/>
      <c r="B2743" s="405"/>
      <c r="C2743" s="448"/>
      <c r="D2743" s="266"/>
      <c r="E2743" s="266"/>
      <c r="F2743" s="192"/>
      <c r="G2743" s="121"/>
      <c r="H2743" s="240">
        <v>456</v>
      </c>
      <c r="I2743" s="128" t="s">
        <v>3798</v>
      </c>
      <c r="J2743" s="34">
        <v>630</v>
      </c>
      <c r="K2743" s="548">
        <v>229.95000000000002</v>
      </c>
      <c r="L2743" s="548">
        <v>205.71428571428569</v>
      </c>
      <c r="M2743" s="548">
        <v>226.8</v>
      </c>
      <c r="N2743" s="123"/>
      <c r="O2743" s="124"/>
      <c r="P2743" s="38">
        <f t="shared" si="497"/>
        <v>0</v>
      </c>
      <c r="Q2743" s="139"/>
      <c r="R2743" s="126" t="s">
        <v>2869</v>
      </c>
      <c r="S2743" s="34">
        <v>630</v>
      </c>
      <c r="T2743" s="548">
        <v>107.61904761904762</v>
      </c>
      <c r="U2743" s="548">
        <v>123.9</v>
      </c>
      <c r="V2743" s="548">
        <v>108.15</v>
      </c>
      <c r="W2743" s="123"/>
      <c r="X2743" s="25">
        <f t="shared" si="495"/>
        <v>113.22301587301588</v>
      </c>
      <c r="Y2743" s="26">
        <f>X2750/S2743/1.44</f>
        <v>0.12739792419025223</v>
      </c>
      <c r="Z2743" s="634"/>
      <c r="AA2743" s="672"/>
      <c r="AB2743" s="672"/>
    </row>
    <row r="2744" spans="1:28" ht="13.15" customHeight="1" x14ac:dyDescent="0.2">
      <c r="A2744" s="265"/>
      <c r="B2744" s="405"/>
      <c r="C2744" s="448"/>
      <c r="D2744" s="266"/>
      <c r="E2744" s="266"/>
      <c r="F2744" s="192"/>
      <c r="G2744" s="121"/>
      <c r="H2744" s="240">
        <v>456</v>
      </c>
      <c r="I2744" s="128" t="s">
        <v>2867</v>
      </c>
      <c r="J2744" s="34">
        <v>630</v>
      </c>
      <c r="K2744" s="548">
        <v>93.45</v>
      </c>
      <c r="L2744" s="548">
        <v>98.095238095238088</v>
      </c>
      <c r="M2744" s="548">
        <v>102.9</v>
      </c>
      <c r="N2744" s="123"/>
      <c r="O2744" s="124"/>
      <c r="P2744" s="38">
        <f t="shared" si="497"/>
        <v>0</v>
      </c>
      <c r="Q2744" s="139"/>
      <c r="R2744" s="126" t="s">
        <v>3205</v>
      </c>
      <c r="S2744" s="34">
        <v>630</v>
      </c>
      <c r="T2744" s="548">
        <v>17.142857142857142</v>
      </c>
      <c r="U2744" s="548">
        <v>7.3500000000000005</v>
      </c>
      <c r="V2744" s="548">
        <v>32.550000000000004</v>
      </c>
      <c r="W2744" s="123"/>
      <c r="X2744" s="25">
        <f t="shared" si="495"/>
        <v>19.014285714285716</v>
      </c>
      <c r="Y2744" s="26">
        <f>X2751/S2744/1.44</f>
        <v>6.259098289521571E-2</v>
      </c>
      <c r="Z2744" s="634"/>
      <c r="AA2744" s="672"/>
      <c r="AB2744" s="672"/>
    </row>
    <row r="2745" spans="1:28" ht="13.15" customHeight="1" x14ac:dyDescent="0.2">
      <c r="A2745" s="265"/>
      <c r="B2745" s="405"/>
      <c r="C2745" s="448"/>
      <c r="D2745" s="266"/>
      <c r="E2745" s="266"/>
      <c r="F2745" s="192"/>
      <c r="G2745" s="121"/>
      <c r="H2745" s="240">
        <v>456</v>
      </c>
      <c r="I2745" s="22" t="s">
        <v>2866</v>
      </c>
      <c r="J2745" s="34">
        <v>630</v>
      </c>
      <c r="K2745" s="548">
        <v>3.1500000000000004</v>
      </c>
      <c r="L2745" s="548">
        <v>2.8571428571428572</v>
      </c>
      <c r="M2745" s="548">
        <v>2.1</v>
      </c>
      <c r="N2745" s="123"/>
      <c r="O2745" s="124"/>
      <c r="P2745" s="38">
        <f t="shared" si="497"/>
        <v>0</v>
      </c>
      <c r="Q2745" s="139"/>
      <c r="R2745" s="28" t="s">
        <v>2227</v>
      </c>
      <c r="S2745" s="34">
        <v>630</v>
      </c>
      <c r="T2745" s="548">
        <v>24.761904761904759</v>
      </c>
      <c r="U2745" s="548">
        <v>12.600000000000001</v>
      </c>
      <c r="V2745" s="548">
        <v>14.700000000000001</v>
      </c>
      <c r="W2745" s="123"/>
      <c r="X2745" s="25">
        <f t="shared" si="495"/>
        <v>17.353968253968254</v>
      </c>
      <c r="Y2745" s="26">
        <f>X2756/S2745/1.44</f>
        <v>1.2758601382940009E-2</v>
      </c>
      <c r="Z2745" s="634"/>
      <c r="AA2745" s="672"/>
      <c r="AB2745" s="672"/>
    </row>
    <row r="2746" spans="1:28" ht="13.15" customHeight="1" x14ac:dyDescent="0.2">
      <c r="A2746" s="265"/>
      <c r="B2746" s="405"/>
      <c r="C2746" s="448"/>
      <c r="D2746" s="266"/>
      <c r="E2746" s="266"/>
      <c r="F2746" s="192"/>
      <c r="G2746" s="121"/>
      <c r="H2746" s="240">
        <v>456</v>
      </c>
      <c r="I2746" s="30" t="s">
        <v>2868</v>
      </c>
      <c r="J2746" s="34">
        <v>630</v>
      </c>
      <c r="K2746" s="548">
        <v>47.25</v>
      </c>
      <c r="L2746" s="548">
        <v>46.666666666666664</v>
      </c>
      <c r="M2746" s="548">
        <v>38.85</v>
      </c>
      <c r="N2746" s="123"/>
      <c r="O2746" s="124"/>
      <c r="P2746" s="38">
        <f t="shared" si="497"/>
        <v>0</v>
      </c>
      <c r="Q2746" s="139"/>
      <c r="R2746" s="30" t="s">
        <v>2228</v>
      </c>
      <c r="S2746" s="34">
        <v>630</v>
      </c>
      <c r="T2746" s="548">
        <v>104.76190476190476</v>
      </c>
      <c r="U2746" s="548">
        <v>130.20000000000002</v>
      </c>
      <c r="V2746" s="548">
        <v>126</v>
      </c>
      <c r="W2746" s="123"/>
      <c r="X2746" s="25">
        <f t="shared" si="495"/>
        <v>120.32063492063492</v>
      </c>
      <c r="Y2746" s="26">
        <f>X2757/S2746/1.44</f>
        <v>0</v>
      </c>
      <c r="Z2746" s="634"/>
      <c r="AA2746" s="672"/>
      <c r="AB2746" s="672"/>
    </row>
    <row r="2747" spans="1:28" ht="13.15" customHeight="1" x14ac:dyDescent="0.2">
      <c r="A2747" s="265"/>
      <c r="B2747" s="405"/>
      <c r="C2747" s="448"/>
      <c r="D2747" s="266"/>
      <c r="E2747" s="266"/>
      <c r="F2747" s="192"/>
      <c r="G2747" s="121"/>
      <c r="H2747" s="240">
        <v>456</v>
      </c>
      <c r="I2747" s="30"/>
      <c r="J2747" s="34"/>
      <c r="K2747" s="548"/>
      <c r="L2747" s="548"/>
      <c r="M2747" s="548"/>
      <c r="N2747" s="123"/>
      <c r="O2747" s="124"/>
      <c r="P2747" s="38"/>
      <c r="Q2747" s="139"/>
      <c r="R2747" s="126" t="s">
        <v>200</v>
      </c>
      <c r="S2747" s="34">
        <v>630</v>
      </c>
      <c r="T2747" s="548">
        <v>0</v>
      </c>
      <c r="U2747" s="548">
        <v>0</v>
      </c>
      <c r="V2747" s="548">
        <v>0</v>
      </c>
      <c r="W2747" s="123"/>
      <c r="X2747" s="25">
        <f t="shared" si="495"/>
        <v>0</v>
      </c>
      <c r="Y2747" s="26">
        <f>X2758/S2747/1.44</f>
        <v>0.29784388035049414</v>
      </c>
      <c r="Z2747" s="634"/>
      <c r="AA2747" s="672"/>
      <c r="AB2747" s="672"/>
    </row>
    <row r="2748" spans="1:28" ht="13.9" customHeight="1" thickBot="1" x14ac:dyDescent="0.25">
      <c r="A2748" s="267"/>
      <c r="B2748" s="406"/>
      <c r="C2748" s="449"/>
      <c r="D2748" s="268"/>
      <c r="E2748" s="269"/>
      <c r="F2748" s="189"/>
      <c r="G2748" s="70"/>
      <c r="H2748" s="242">
        <v>456</v>
      </c>
      <c r="I2748" s="78"/>
      <c r="J2748" s="70"/>
      <c r="K2748" s="559"/>
      <c r="L2748" s="559"/>
      <c r="M2748" s="559"/>
      <c r="N2748" s="72"/>
      <c r="O2748" s="73"/>
      <c r="P2748" s="74"/>
      <c r="Q2748" s="103"/>
      <c r="R2748" s="75" t="s">
        <v>2870</v>
      </c>
      <c r="S2748" s="70">
        <v>630</v>
      </c>
      <c r="T2748" s="559">
        <v>21.904761904761905</v>
      </c>
      <c r="U2748" s="559">
        <v>15.75</v>
      </c>
      <c r="V2748" s="559">
        <v>15.75</v>
      </c>
      <c r="W2748" s="72"/>
      <c r="X2748" s="73">
        <f t="shared" si="495"/>
        <v>17.801587301587301</v>
      </c>
      <c r="Y2748" s="74">
        <f>X2758/S2748/1.44</f>
        <v>0.29784388035049414</v>
      </c>
      <c r="Z2748" s="646"/>
      <c r="AA2748" s="674"/>
      <c r="AB2748" s="674"/>
    </row>
    <row r="2749" spans="1:28" ht="13.9" customHeight="1" x14ac:dyDescent="0.2">
      <c r="A2749" s="260">
        <v>43022</v>
      </c>
      <c r="B2749" s="403">
        <v>0.55208333333333337</v>
      </c>
      <c r="C2749" s="454">
        <v>3</v>
      </c>
      <c r="D2749" s="263">
        <f>(MAX(K2749:M2749))/J2749/1.44</f>
        <v>0</v>
      </c>
      <c r="E2749" s="264">
        <f>(MAX(T2749:V2749))/S2749/1.44</f>
        <v>0.57986111111111116</v>
      </c>
      <c r="F2749" s="181" t="s">
        <v>1909</v>
      </c>
      <c r="G2749" s="34" t="s">
        <v>3136</v>
      </c>
      <c r="H2749" s="240">
        <v>457</v>
      </c>
      <c r="I2749" s="35" t="s">
        <v>2871</v>
      </c>
      <c r="J2749" s="34">
        <v>630</v>
      </c>
      <c r="K2749" s="367">
        <v>0</v>
      </c>
      <c r="L2749" s="367">
        <v>0</v>
      </c>
      <c r="M2749" s="367">
        <v>0</v>
      </c>
      <c r="N2749" s="36"/>
      <c r="O2749" s="37">
        <f t="shared" si="491"/>
        <v>0</v>
      </c>
      <c r="P2749" s="38">
        <f t="shared" si="497"/>
        <v>0</v>
      </c>
      <c r="Q2749" s="77" t="s">
        <v>983</v>
      </c>
      <c r="R2749" s="40" t="s">
        <v>686</v>
      </c>
      <c r="S2749" s="34">
        <v>630</v>
      </c>
      <c r="T2749" s="367">
        <v>404.76190476190476</v>
      </c>
      <c r="U2749" s="367">
        <v>492.45000000000005</v>
      </c>
      <c r="V2749" s="367">
        <v>526.05000000000007</v>
      </c>
      <c r="W2749" s="36" t="s">
        <v>3942</v>
      </c>
      <c r="X2749" s="37">
        <f t="shared" si="495"/>
        <v>474.420634920635</v>
      </c>
      <c r="Y2749" s="38">
        <f t="shared" si="496"/>
        <v>0.52295043531816032</v>
      </c>
      <c r="Z2749" s="645" t="s">
        <v>983</v>
      </c>
      <c r="AA2749" s="672">
        <f>P2749+Y2749</f>
        <v>0.52295043531816032</v>
      </c>
      <c r="AB2749" s="672">
        <f t="shared" si="490"/>
        <v>399.71983024691343</v>
      </c>
    </row>
    <row r="2750" spans="1:28" ht="13.15" customHeight="1" x14ac:dyDescent="0.2">
      <c r="A2750" s="265"/>
      <c r="B2750" s="405"/>
      <c r="C2750" s="448"/>
      <c r="D2750" s="266"/>
      <c r="E2750" s="266"/>
      <c r="F2750" s="187"/>
      <c r="G2750" s="24"/>
      <c r="H2750" s="240">
        <v>457</v>
      </c>
      <c r="I2750" s="22" t="s">
        <v>2872</v>
      </c>
      <c r="J2750" s="24">
        <v>630</v>
      </c>
      <c r="K2750" s="371">
        <v>0</v>
      </c>
      <c r="L2750" s="371">
        <v>0</v>
      </c>
      <c r="M2750" s="371">
        <v>0</v>
      </c>
      <c r="N2750" s="21"/>
      <c r="O2750" s="25">
        <f t="shared" si="491"/>
        <v>0</v>
      </c>
      <c r="P2750" s="26">
        <f t="shared" si="497"/>
        <v>0</v>
      </c>
      <c r="Q2750" s="68"/>
      <c r="R2750" s="28" t="s">
        <v>2875</v>
      </c>
      <c r="S2750" s="24">
        <v>630</v>
      </c>
      <c r="T2750" s="371">
        <v>110.47619047619047</v>
      </c>
      <c r="U2750" s="371">
        <v>121.80000000000001</v>
      </c>
      <c r="V2750" s="371">
        <v>114.45</v>
      </c>
      <c r="W2750" s="21"/>
      <c r="X2750" s="25">
        <f t="shared" si="495"/>
        <v>115.57539682539682</v>
      </c>
      <c r="Y2750" s="26">
        <f t="shared" si="496"/>
        <v>0.12739792419025223</v>
      </c>
      <c r="Z2750" s="428"/>
      <c r="AA2750" s="672"/>
      <c r="AB2750" s="672"/>
    </row>
    <row r="2751" spans="1:28" ht="13.15" customHeight="1" x14ac:dyDescent="0.2">
      <c r="A2751" s="265"/>
      <c r="B2751" s="405"/>
      <c r="C2751" s="448"/>
      <c r="D2751" s="266"/>
      <c r="E2751" s="266"/>
      <c r="F2751" s="192"/>
      <c r="G2751" s="121"/>
      <c r="H2751" s="240">
        <v>457</v>
      </c>
      <c r="I2751" s="128" t="s">
        <v>2873</v>
      </c>
      <c r="J2751" s="121">
        <v>630</v>
      </c>
      <c r="K2751" s="548">
        <v>0</v>
      </c>
      <c r="L2751" s="548">
        <v>0</v>
      </c>
      <c r="M2751" s="548">
        <v>0</v>
      </c>
      <c r="N2751" s="123"/>
      <c r="O2751" s="25">
        <f t="shared" si="491"/>
        <v>0</v>
      </c>
      <c r="P2751" s="26">
        <f t="shared" si="497"/>
        <v>0</v>
      </c>
      <c r="Q2751" s="139"/>
      <c r="R2751" s="126" t="s">
        <v>2876</v>
      </c>
      <c r="S2751" s="24">
        <v>630</v>
      </c>
      <c r="T2751" s="548">
        <v>59.047619047619044</v>
      </c>
      <c r="U2751" s="548">
        <v>60.900000000000006</v>
      </c>
      <c r="V2751" s="548">
        <v>50.400000000000006</v>
      </c>
      <c r="W2751" s="123"/>
      <c r="X2751" s="25">
        <f t="shared" si="495"/>
        <v>56.782539682539685</v>
      </c>
      <c r="Y2751" s="26">
        <f t="shared" si="496"/>
        <v>6.259098289521571E-2</v>
      </c>
      <c r="Z2751" s="634"/>
      <c r="AA2751" s="672"/>
      <c r="AB2751" s="672"/>
    </row>
    <row r="2752" spans="1:28" ht="13.15" customHeight="1" x14ac:dyDescent="0.2">
      <c r="A2752" s="265"/>
      <c r="B2752" s="405"/>
      <c r="C2752" s="448"/>
      <c r="D2752" s="266"/>
      <c r="E2752" s="266"/>
      <c r="F2752" s="192"/>
      <c r="G2752" s="121"/>
      <c r="H2752" s="240">
        <v>457</v>
      </c>
      <c r="I2752" s="128" t="s">
        <v>2874</v>
      </c>
      <c r="J2752" s="121">
        <v>630</v>
      </c>
      <c r="K2752" s="548">
        <v>0</v>
      </c>
      <c r="L2752" s="548">
        <v>0</v>
      </c>
      <c r="M2752" s="548">
        <v>0</v>
      </c>
      <c r="N2752" s="123"/>
      <c r="O2752" s="25">
        <f>(K2752+L2752+M2752)/3</f>
        <v>0</v>
      </c>
      <c r="P2752" s="26">
        <f>O2752/J2752/1.44</f>
        <v>0</v>
      </c>
      <c r="Q2752" s="139"/>
      <c r="R2752" s="28" t="s">
        <v>2877</v>
      </c>
      <c r="S2752" s="121">
        <v>630</v>
      </c>
      <c r="T2752" s="548">
        <v>0</v>
      </c>
      <c r="U2752" s="548">
        <v>0</v>
      </c>
      <c r="V2752" s="548">
        <v>0</v>
      </c>
      <c r="W2752" s="123"/>
      <c r="X2752" s="25">
        <f t="shared" si="495"/>
        <v>0</v>
      </c>
      <c r="Y2752" s="26">
        <f t="shared" si="496"/>
        <v>0</v>
      </c>
      <c r="Z2752" s="634"/>
      <c r="AA2752" s="672"/>
      <c r="AB2752" s="672"/>
    </row>
    <row r="2753" spans="1:28" ht="13.15" customHeight="1" x14ac:dyDescent="0.2">
      <c r="A2753" s="265"/>
      <c r="B2753" s="405"/>
      <c r="C2753" s="448"/>
      <c r="D2753" s="266"/>
      <c r="E2753" s="266"/>
      <c r="F2753" s="192"/>
      <c r="G2753" s="121"/>
      <c r="H2753" s="241">
        <v>457</v>
      </c>
      <c r="I2753" s="22"/>
      <c r="J2753" s="24"/>
      <c r="K2753" s="548"/>
      <c r="L2753" s="548"/>
      <c r="M2753" s="548"/>
      <c r="N2753" s="123"/>
      <c r="O2753" s="25"/>
      <c r="P2753" s="26"/>
      <c r="Q2753" s="139"/>
      <c r="R2753" s="126" t="s">
        <v>2878</v>
      </c>
      <c r="S2753" s="121">
        <v>630</v>
      </c>
      <c r="T2753" s="548">
        <v>3.8095238095238093</v>
      </c>
      <c r="U2753" s="548">
        <v>8.4</v>
      </c>
      <c r="V2753" s="548">
        <v>2.1</v>
      </c>
      <c r="W2753" s="123"/>
      <c r="X2753" s="25">
        <f t="shared" si="495"/>
        <v>4.7698412698412698</v>
      </c>
      <c r="Y2753" s="26">
        <f t="shared" si="496"/>
        <v>5.2577615408303238E-3</v>
      </c>
      <c r="Z2753" s="634"/>
      <c r="AA2753" s="672"/>
      <c r="AB2753" s="672"/>
    </row>
    <row r="2754" spans="1:28" ht="13.15" customHeight="1" x14ac:dyDescent="0.2">
      <c r="A2754" s="265"/>
      <c r="B2754" s="405"/>
      <c r="C2754" s="448"/>
      <c r="D2754" s="266"/>
      <c r="E2754" s="266"/>
      <c r="F2754" s="192"/>
      <c r="G2754" s="121"/>
      <c r="H2754" s="240"/>
      <c r="I2754" s="132"/>
      <c r="J2754" s="131"/>
      <c r="K2754" s="548"/>
      <c r="L2754" s="548"/>
      <c r="M2754" s="548"/>
      <c r="N2754" s="123"/>
      <c r="O2754" s="25"/>
      <c r="P2754" s="26"/>
      <c r="Q2754" s="139"/>
      <c r="R2754" s="126" t="s">
        <v>2879</v>
      </c>
      <c r="S2754" s="121">
        <v>630</v>
      </c>
      <c r="T2754" s="548">
        <v>87.61904761904762</v>
      </c>
      <c r="U2754" s="548">
        <v>99.75</v>
      </c>
      <c r="V2754" s="548">
        <v>91.350000000000009</v>
      </c>
      <c r="W2754" s="123"/>
      <c r="X2754" s="25">
        <f t="shared" si="495"/>
        <v>92.906349206349205</v>
      </c>
      <c r="Y2754" s="26">
        <f t="shared" si="496"/>
        <v>0.10240999692057894</v>
      </c>
      <c r="Z2754" s="634"/>
      <c r="AA2754" s="672"/>
      <c r="AB2754" s="672"/>
    </row>
    <row r="2755" spans="1:28" ht="13.15" customHeight="1" x14ac:dyDescent="0.2">
      <c r="A2755" s="265"/>
      <c r="B2755" s="405"/>
      <c r="C2755" s="448"/>
      <c r="D2755" s="266"/>
      <c r="E2755" s="266"/>
      <c r="F2755" s="192"/>
      <c r="G2755" s="121"/>
      <c r="H2755" s="240"/>
      <c r="I2755" s="128"/>
      <c r="J2755" s="121"/>
      <c r="K2755" s="548"/>
      <c r="L2755" s="548"/>
      <c r="M2755" s="548"/>
      <c r="N2755" s="123"/>
      <c r="O2755" s="25"/>
      <c r="P2755" s="26"/>
      <c r="Q2755" s="139"/>
      <c r="R2755" s="126" t="s">
        <v>3799</v>
      </c>
      <c r="S2755" s="121">
        <v>630</v>
      </c>
      <c r="T2755" s="548">
        <v>0</v>
      </c>
      <c r="U2755" s="548">
        <v>0</v>
      </c>
      <c r="V2755" s="548">
        <v>0</v>
      </c>
      <c r="W2755" s="123"/>
      <c r="X2755" s="25">
        <f t="shared" si="495"/>
        <v>0</v>
      </c>
      <c r="Y2755" s="26">
        <f t="shared" si="496"/>
        <v>0</v>
      </c>
      <c r="Z2755" s="634"/>
      <c r="AA2755" s="672"/>
      <c r="AB2755" s="672"/>
    </row>
    <row r="2756" spans="1:28" ht="13.15" customHeight="1" x14ac:dyDescent="0.2">
      <c r="A2756" s="265"/>
      <c r="B2756" s="405"/>
      <c r="C2756" s="448"/>
      <c r="D2756" s="266"/>
      <c r="E2756" s="266"/>
      <c r="F2756" s="192"/>
      <c r="G2756" s="121"/>
      <c r="H2756" s="240"/>
      <c r="I2756" s="128"/>
      <c r="J2756" s="121"/>
      <c r="K2756" s="548"/>
      <c r="L2756" s="548"/>
      <c r="M2756" s="548"/>
      <c r="N2756" s="123"/>
      <c r="O2756" s="25"/>
      <c r="P2756" s="26"/>
      <c r="Q2756" s="139"/>
      <c r="R2756" s="126" t="s">
        <v>2880</v>
      </c>
      <c r="S2756" s="121">
        <v>630</v>
      </c>
      <c r="T2756" s="548">
        <v>9.5238095238095237</v>
      </c>
      <c r="U2756" s="548">
        <v>10.5</v>
      </c>
      <c r="V2756" s="548">
        <v>14.700000000000001</v>
      </c>
      <c r="W2756" s="123"/>
      <c r="X2756" s="25">
        <f t="shared" si="495"/>
        <v>11.574603174603176</v>
      </c>
      <c r="Y2756" s="26">
        <f t="shared" si="496"/>
        <v>1.2758601382940009E-2</v>
      </c>
      <c r="Z2756" s="634"/>
      <c r="AA2756" s="672"/>
      <c r="AB2756" s="672"/>
    </row>
    <row r="2757" spans="1:28" ht="13.9" customHeight="1" thickBot="1" x14ac:dyDescent="0.25">
      <c r="A2757" s="267"/>
      <c r="B2757" s="406"/>
      <c r="C2757" s="449"/>
      <c r="D2757" s="268"/>
      <c r="E2757" s="269"/>
      <c r="F2757" s="189"/>
      <c r="G2757" s="70"/>
      <c r="H2757" s="242"/>
      <c r="I2757" s="76"/>
      <c r="J2757" s="70"/>
      <c r="K2757" s="559"/>
      <c r="L2757" s="559"/>
      <c r="M2757" s="559"/>
      <c r="N2757" s="72"/>
      <c r="O2757" s="73"/>
      <c r="P2757" s="74"/>
      <c r="Q2757" s="103"/>
      <c r="R2757" s="75" t="s">
        <v>2881</v>
      </c>
      <c r="S2757" s="70">
        <v>630</v>
      </c>
      <c r="T2757" s="559">
        <v>0</v>
      </c>
      <c r="U2757" s="559">
        <v>0</v>
      </c>
      <c r="V2757" s="559">
        <v>0</v>
      </c>
      <c r="W2757" s="72"/>
      <c r="X2757" s="73">
        <f t="shared" si="495"/>
        <v>0</v>
      </c>
      <c r="Y2757" s="74">
        <f t="shared" si="496"/>
        <v>0</v>
      </c>
      <c r="Z2757" s="646"/>
      <c r="AA2757" s="672"/>
      <c r="AB2757" s="672"/>
    </row>
    <row r="2758" spans="1:28" s="7" customFormat="1" ht="13.9" customHeight="1" x14ac:dyDescent="0.2">
      <c r="A2758" s="270">
        <v>43031</v>
      </c>
      <c r="B2758" s="407">
        <v>0.44444444444444442</v>
      </c>
      <c r="C2758" s="450">
        <v>1</v>
      </c>
      <c r="D2758" s="263">
        <f>(MAX(K2758:M2758))/J2758/1.44</f>
        <v>0.36574074074074081</v>
      </c>
      <c r="E2758" s="264">
        <f>(MAX(T2758:V2758))/S2758/1.44</f>
        <v>0.36111111111111116</v>
      </c>
      <c r="F2758" s="181" t="s">
        <v>1909</v>
      </c>
      <c r="G2758" s="69" t="s">
        <v>3136</v>
      </c>
      <c r="H2758" s="240">
        <v>458</v>
      </c>
      <c r="I2758" s="35" t="s">
        <v>685</v>
      </c>
      <c r="J2758" s="34">
        <v>630</v>
      </c>
      <c r="K2758" s="367">
        <v>232.05</v>
      </c>
      <c r="L2758" s="367">
        <v>247.61904761904762</v>
      </c>
      <c r="M2758" s="367">
        <v>331.8</v>
      </c>
      <c r="N2758" s="36" t="s">
        <v>4079</v>
      </c>
      <c r="O2758" s="37">
        <f t="shared" ref="O2758:O2810" si="498">(K2758+L2758+M2758)/3</f>
        <v>270.48968253968252</v>
      </c>
      <c r="P2758" s="38">
        <f t="shared" ref="P2758:P2767" si="499">O2758/J2758/1.44</f>
        <v>0.2981588211416254</v>
      </c>
      <c r="Q2758" s="77" t="s">
        <v>983</v>
      </c>
      <c r="R2758" s="40" t="s">
        <v>686</v>
      </c>
      <c r="S2758" s="34">
        <v>630</v>
      </c>
      <c r="T2758" s="367">
        <v>204.76190476190476</v>
      </c>
      <c r="U2758" s="367">
        <v>327.60000000000002</v>
      </c>
      <c r="V2758" s="367">
        <v>278.25</v>
      </c>
      <c r="W2758" s="36" t="s">
        <v>4142</v>
      </c>
      <c r="X2758" s="37">
        <f t="shared" si="495"/>
        <v>270.20396825396824</v>
      </c>
      <c r="Y2758" s="38">
        <f t="shared" si="496"/>
        <v>0.29784388035049414</v>
      </c>
      <c r="Z2758" s="645" t="s">
        <v>983</v>
      </c>
      <c r="AA2758" s="671">
        <f>P2758+Y2758</f>
        <v>0.59600270149211954</v>
      </c>
      <c r="AB2758" s="671">
        <f t="shared" si="490"/>
        <v>338.50933641975303</v>
      </c>
    </row>
    <row r="2759" spans="1:28" ht="13.15" customHeight="1" x14ac:dyDescent="0.2">
      <c r="A2759" s="265"/>
      <c r="B2759" s="405"/>
      <c r="C2759" s="448"/>
      <c r="D2759" s="266"/>
      <c r="E2759" s="266"/>
      <c r="F2759" s="182"/>
      <c r="G2759" s="24"/>
      <c r="H2759" s="241">
        <v>458</v>
      </c>
      <c r="I2759" s="23" t="s">
        <v>204</v>
      </c>
      <c r="J2759" s="24">
        <v>630</v>
      </c>
      <c r="K2759" s="371">
        <v>0</v>
      </c>
      <c r="L2759" s="371">
        <v>0</v>
      </c>
      <c r="M2759" s="371">
        <v>0</v>
      </c>
      <c r="N2759" s="21"/>
      <c r="O2759" s="25">
        <f t="shared" si="498"/>
        <v>0</v>
      </c>
      <c r="P2759" s="26">
        <f t="shared" si="499"/>
        <v>0</v>
      </c>
      <c r="Q2759" s="26"/>
      <c r="R2759" s="28" t="s">
        <v>108</v>
      </c>
      <c r="S2759" s="24">
        <v>630</v>
      </c>
      <c r="T2759" s="371">
        <v>45.714285714285715</v>
      </c>
      <c r="U2759" s="371">
        <v>28.35</v>
      </c>
      <c r="V2759" s="371">
        <v>37.800000000000004</v>
      </c>
      <c r="W2759" s="21"/>
      <c r="X2759" s="25">
        <f t="shared" si="495"/>
        <v>37.288095238095245</v>
      </c>
      <c r="Y2759" s="26">
        <f t="shared" si="496"/>
        <v>4.1102397749223155E-2</v>
      </c>
      <c r="Z2759" s="428"/>
      <c r="AA2759" s="673"/>
      <c r="AB2759" s="672"/>
    </row>
    <row r="2760" spans="1:28" ht="13.15" customHeight="1" x14ac:dyDescent="0.2">
      <c r="A2760" s="265"/>
      <c r="B2760" s="405"/>
      <c r="C2760" s="448"/>
      <c r="D2760" s="266"/>
      <c r="E2760" s="266"/>
      <c r="F2760" s="182"/>
      <c r="G2760" s="24"/>
      <c r="H2760" s="241">
        <v>458</v>
      </c>
      <c r="I2760" s="22" t="s">
        <v>518</v>
      </c>
      <c r="J2760" s="24">
        <v>630</v>
      </c>
      <c r="K2760" s="371">
        <v>64.05</v>
      </c>
      <c r="L2760" s="371">
        <v>35.238095238095234</v>
      </c>
      <c r="M2760" s="371">
        <v>52.5</v>
      </c>
      <c r="N2760" s="21"/>
      <c r="O2760" s="25">
        <f t="shared" si="498"/>
        <v>50.596031746031741</v>
      </c>
      <c r="P2760" s="26">
        <f t="shared" si="499"/>
        <v>5.5771639931692839E-2</v>
      </c>
      <c r="Q2760" s="26"/>
      <c r="R2760" s="28" t="s">
        <v>522</v>
      </c>
      <c r="S2760" s="24">
        <v>630</v>
      </c>
      <c r="T2760" s="371">
        <v>31.428571428571427</v>
      </c>
      <c r="U2760" s="371">
        <v>54.6</v>
      </c>
      <c r="V2760" s="371">
        <v>42</v>
      </c>
      <c r="W2760" s="21"/>
      <c r="X2760" s="25">
        <f t="shared" si="495"/>
        <v>42.67619047619047</v>
      </c>
      <c r="Y2760" s="26">
        <f t="shared" si="496"/>
        <v>4.704165616864029E-2</v>
      </c>
      <c r="Z2760" s="428"/>
      <c r="AA2760" s="673"/>
      <c r="AB2760" s="672"/>
    </row>
    <row r="2761" spans="1:28" ht="13.15" customHeight="1" x14ac:dyDescent="0.2">
      <c r="A2761" s="265"/>
      <c r="B2761" s="405"/>
      <c r="C2761" s="448"/>
      <c r="D2761" s="266"/>
      <c r="E2761" s="266"/>
      <c r="F2761" s="182"/>
      <c r="G2761" s="24"/>
      <c r="H2761" s="241">
        <v>458</v>
      </c>
      <c r="I2761" s="22" t="s">
        <v>687</v>
      </c>
      <c r="J2761" s="24">
        <v>630</v>
      </c>
      <c r="K2761" s="371">
        <v>0</v>
      </c>
      <c r="L2761" s="371">
        <v>0</v>
      </c>
      <c r="M2761" s="371">
        <v>0</v>
      </c>
      <c r="N2761" s="21"/>
      <c r="O2761" s="25">
        <f t="shared" si="498"/>
        <v>0</v>
      </c>
      <c r="P2761" s="26">
        <f t="shared" si="499"/>
        <v>0</v>
      </c>
      <c r="Q2761" s="26"/>
      <c r="R2761" s="33" t="s">
        <v>109</v>
      </c>
      <c r="S2761" s="24">
        <v>630</v>
      </c>
      <c r="T2761" s="371">
        <v>28.571428571428569</v>
      </c>
      <c r="U2761" s="371">
        <v>19.95</v>
      </c>
      <c r="V2761" s="371">
        <v>49.35</v>
      </c>
      <c r="W2761" s="21"/>
      <c r="X2761" s="25">
        <f t="shared" si="495"/>
        <v>32.62380952380952</v>
      </c>
      <c r="Y2761" s="26">
        <f t="shared" si="496"/>
        <v>3.5960989334005204E-2</v>
      </c>
      <c r="Z2761" s="428"/>
      <c r="AA2761" s="673"/>
      <c r="AB2761" s="672"/>
    </row>
    <row r="2762" spans="1:28" ht="13.15" customHeight="1" x14ac:dyDescent="0.2">
      <c r="A2762" s="265"/>
      <c r="B2762" s="405"/>
      <c r="C2762" s="448"/>
      <c r="D2762" s="266"/>
      <c r="E2762" s="266"/>
      <c r="F2762" s="182"/>
      <c r="G2762" s="24"/>
      <c r="H2762" s="241">
        <v>458</v>
      </c>
      <c r="I2762" s="22" t="s">
        <v>841</v>
      </c>
      <c r="J2762" s="24">
        <v>630</v>
      </c>
      <c r="K2762" s="371">
        <v>12.600000000000001</v>
      </c>
      <c r="L2762" s="371">
        <v>12.38095238095238</v>
      </c>
      <c r="M2762" s="371">
        <v>13.65</v>
      </c>
      <c r="N2762" s="21"/>
      <c r="O2762" s="25">
        <f t="shared" si="498"/>
        <v>12.876984126984127</v>
      </c>
      <c r="P2762" s="26">
        <f t="shared" si="499"/>
        <v>1.4194206489180036E-2</v>
      </c>
      <c r="Q2762" s="26"/>
      <c r="R2762" s="28" t="s">
        <v>1307</v>
      </c>
      <c r="S2762" s="24">
        <v>630</v>
      </c>
      <c r="T2762" s="371">
        <v>2.8571428571428572</v>
      </c>
      <c r="U2762" s="371">
        <v>3.1500000000000004</v>
      </c>
      <c r="V2762" s="371">
        <v>3.1500000000000004</v>
      </c>
      <c r="W2762" s="21"/>
      <c r="X2762" s="25">
        <f t="shared" si="495"/>
        <v>3.0523809523809526</v>
      </c>
      <c r="Y2762" s="26">
        <f t="shared" si="496"/>
        <v>3.3646174519190398E-3</v>
      </c>
      <c r="Z2762" s="428"/>
      <c r="AA2762" s="673"/>
      <c r="AB2762" s="672"/>
    </row>
    <row r="2763" spans="1:28" ht="13.15" customHeight="1" x14ac:dyDescent="0.2">
      <c r="A2763" s="265"/>
      <c r="B2763" s="405"/>
      <c r="C2763" s="448"/>
      <c r="D2763" s="266"/>
      <c r="E2763" s="266"/>
      <c r="F2763" s="182"/>
      <c r="G2763" s="24"/>
      <c r="H2763" s="241">
        <v>458</v>
      </c>
      <c r="I2763" s="22" t="s">
        <v>519</v>
      </c>
      <c r="J2763" s="24">
        <v>630</v>
      </c>
      <c r="K2763" s="371">
        <v>38.85</v>
      </c>
      <c r="L2763" s="371">
        <v>55.238095238095234</v>
      </c>
      <c r="M2763" s="371">
        <v>34.65</v>
      </c>
      <c r="N2763" s="21"/>
      <c r="O2763" s="25">
        <f t="shared" si="498"/>
        <v>42.912698412698411</v>
      </c>
      <c r="P2763" s="26">
        <f t="shared" si="499"/>
        <v>4.7302357156854512E-2</v>
      </c>
      <c r="Q2763" s="26"/>
      <c r="R2763" s="28" t="s">
        <v>842</v>
      </c>
      <c r="S2763" s="24">
        <v>630</v>
      </c>
      <c r="T2763" s="371">
        <v>2.8571428571428572</v>
      </c>
      <c r="U2763" s="371">
        <v>3.1500000000000004</v>
      </c>
      <c r="V2763" s="371">
        <v>3.1500000000000004</v>
      </c>
      <c r="W2763" s="21"/>
      <c r="X2763" s="25">
        <f t="shared" si="495"/>
        <v>3.0523809523809526</v>
      </c>
      <c r="Y2763" s="26">
        <f t="shared" si="496"/>
        <v>3.3646174519190398E-3</v>
      </c>
      <c r="Z2763" s="428"/>
      <c r="AA2763" s="673"/>
      <c r="AB2763" s="672"/>
    </row>
    <row r="2764" spans="1:28" ht="13.15" customHeight="1" x14ac:dyDescent="0.2">
      <c r="A2764" s="265"/>
      <c r="B2764" s="405"/>
      <c r="C2764" s="448"/>
      <c r="D2764" s="266"/>
      <c r="E2764" s="266"/>
      <c r="F2764" s="182"/>
      <c r="G2764" s="24"/>
      <c r="H2764" s="241">
        <v>458</v>
      </c>
      <c r="I2764" s="22" t="s">
        <v>520</v>
      </c>
      <c r="J2764" s="24">
        <v>630</v>
      </c>
      <c r="K2764" s="371">
        <v>18.900000000000002</v>
      </c>
      <c r="L2764" s="371">
        <v>22.857142857142858</v>
      </c>
      <c r="M2764" s="371">
        <v>52.5</v>
      </c>
      <c r="N2764" s="21"/>
      <c r="O2764" s="25">
        <f t="shared" si="498"/>
        <v>31.419047619047621</v>
      </c>
      <c r="P2764" s="26">
        <f t="shared" si="499"/>
        <v>3.4632988998068368E-2</v>
      </c>
      <c r="Q2764" s="26"/>
      <c r="R2764" s="28" t="s">
        <v>3770</v>
      </c>
      <c r="S2764" s="24">
        <v>630</v>
      </c>
      <c r="T2764" s="371">
        <v>0</v>
      </c>
      <c r="U2764" s="371">
        <v>4.2</v>
      </c>
      <c r="V2764" s="371">
        <v>1.05</v>
      </c>
      <c r="W2764" s="21"/>
      <c r="X2764" s="25">
        <f t="shared" si="495"/>
        <v>1.75</v>
      </c>
      <c r="Y2764" s="26">
        <f t="shared" si="496"/>
        <v>1.9290123456790125E-3</v>
      </c>
      <c r="Z2764" s="428"/>
      <c r="AA2764" s="673"/>
      <c r="AB2764" s="672"/>
    </row>
    <row r="2765" spans="1:28" ht="13.15" customHeight="1" x14ac:dyDescent="0.2">
      <c r="A2765" s="265"/>
      <c r="B2765" s="405"/>
      <c r="C2765" s="448"/>
      <c r="D2765" s="266"/>
      <c r="E2765" s="266"/>
      <c r="F2765" s="186"/>
      <c r="G2765" s="121"/>
      <c r="H2765" s="244">
        <v>458</v>
      </c>
      <c r="I2765" s="128" t="s">
        <v>521</v>
      </c>
      <c r="J2765" s="121">
        <v>630</v>
      </c>
      <c r="K2765" s="548">
        <v>73.5</v>
      </c>
      <c r="L2765" s="548">
        <v>53.333333333333329</v>
      </c>
      <c r="M2765" s="548">
        <v>60.900000000000006</v>
      </c>
      <c r="N2765" s="123"/>
      <c r="O2765" s="124">
        <f t="shared" si="498"/>
        <v>62.577777777777783</v>
      </c>
      <c r="P2765" s="125">
        <f t="shared" si="499"/>
        <v>6.8979031941994923E-2</v>
      </c>
      <c r="Q2765" s="125"/>
      <c r="R2765" s="126" t="s">
        <v>3771</v>
      </c>
      <c r="S2765" s="121">
        <v>630</v>
      </c>
      <c r="T2765" s="548">
        <v>23.80952380952381</v>
      </c>
      <c r="U2765" s="548">
        <v>23.1</v>
      </c>
      <c r="V2765" s="548">
        <v>30.450000000000003</v>
      </c>
      <c r="W2765" s="123"/>
      <c r="X2765" s="124">
        <f t="shared" si="495"/>
        <v>25.786507936507935</v>
      </c>
      <c r="Y2765" s="125">
        <f t="shared" si="496"/>
        <v>2.8424281235127798E-2</v>
      </c>
      <c r="Z2765" s="634"/>
      <c r="AA2765" s="673"/>
      <c r="AB2765" s="672"/>
    </row>
    <row r="2766" spans="1:28" ht="13.15" customHeight="1" x14ac:dyDescent="0.2">
      <c r="A2766" s="265"/>
      <c r="B2766" s="405"/>
      <c r="C2766" s="448"/>
      <c r="D2766" s="266"/>
      <c r="E2766" s="266"/>
      <c r="F2766" s="186"/>
      <c r="G2766" s="121"/>
      <c r="H2766" s="244">
        <v>458</v>
      </c>
      <c r="I2766" s="128" t="s">
        <v>1089</v>
      </c>
      <c r="J2766" s="121">
        <v>630</v>
      </c>
      <c r="K2766" s="548">
        <v>38.85</v>
      </c>
      <c r="L2766" s="548">
        <v>70.476190476190467</v>
      </c>
      <c r="M2766" s="548">
        <v>22.05</v>
      </c>
      <c r="N2766" s="123"/>
      <c r="O2766" s="124">
        <f t="shared" si="498"/>
        <v>43.792063492063498</v>
      </c>
      <c r="P2766" s="125">
        <f t="shared" si="499"/>
        <v>4.8271674925114083E-2</v>
      </c>
      <c r="Q2766" s="125"/>
      <c r="R2766" s="140"/>
      <c r="S2766" s="121"/>
      <c r="T2766" s="548"/>
      <c r="U2766" s="548"/>
      <c r="V2766" s="548"/>
      <c r="W2766" s="123"/>
      <c r="X2766" s="124"/>
      <c r="Y2766" s="125"/>
      <c r="Z2766" s="634"/>
      <c r="AA2766" s="673"/>
      <c r="AB2766" s="672"/>
    </row>
    <row r="2767" spans="1:28" ht="13.9" customHeight="1" thickBot="1" x14ac:dyDescent="0.25">
      <c r="A2767" s="267"/>
      <c r="B2767" s="406"/>
      <c r="C2767" s="449"/>
      <c r="D2767" s="268"/>
      <c r="E2767" s="269"/>
      <c r="F2767" s="184"/>
      <c r="G2767" s="70"/>
      <c r="H2767" s="242">
        <v>458</v>
      </c>
      <c r="I2767" s="76" t="s">
        <v>3769</v>
      </c>
      <c r="J2767" s="70">
        <v>630</v>
      </c>
      <c r="K2767" s="559">
        <v>0</v>
      </c>
      <c r="L2767" s="559">
        <v>0</v>
      </c>
      <c r="M2767" s="559">
        <v>0</v>
      </c>
      <c r="N2767" s="72"/>
      <c r="O2767" s="73">
        <f t="shared" si="498"/>
        <v>0</v>
      </c>
      <c r="P2767" s="74">
        <f t="shared" si="499"/>
        <v>0</v>
      </c>
      <c r="Q2767" s="74"/>
      <c r="R2767" s="99"/>
      <c r="S2767" s="70"/>
      <c r="T2767" s="559"/>
      <c r="U2767" s="559"/>
      <c r="V2767" s="559"/>
      <c r="W2767" s="72"/>
      <c r="X2767" s="73"/>
      <c r="Y2767" s="74"/>
      <c r="Z2767" s="646"/>
      <c r="AA2767" s="676"/>
      <c r="AB2767" s="674"/>
    </row>
    <row r="2768" spans="1:28" s="7" customFormat="1" ht="13.9" customHeight="1" x14ac:dyDescent="0.2">
      <c r="A2768" s="270">
        <v>43031</v>
      </c>
      <c r="B2768" s="407">
        <v>0.45833333333333331</v>
      </c>
      <c r="C2768" s="450">
        <v>1</v>
      </c>
      <c r="D2768" s="263">
        <f>(MAX(K2768:M2768))/J2768/1.44</f>
        <v>0.25885416666666666</v>
      </c>
      <c r="E2768" s="264">
        <f>(MAX(T2768:V2768))/S2768/1.44</f>
        <v>0.2205729166666667</v>
      </c>
      <c r="F2768" s="181" t="s">
        <v>1909</v>
      </c>
      <c r="G2768" s="69" t="s">
        <v>3136</v>
      </c>
      <c r="H2768" s="240">
        <v>459</v>
      </c>
      <c r="I2768" s="35" t="s">
        <v>685</v>
      </c>
      <c r="J2768" s="34">
        <v>400</v>
      </c>
      <c r="K2768" s="367">
        <v>149.1</v>
      </c>
      <c r="L2768" s="367">
        <v>139.04761904761904</v>
      </c>
      <c r="M2768" s="367">
        <v>132.30000000000001</v>
      </c>
      <c r="N2768" s="36" t="s">
        <v>3926</v>
      </c>
      <c r="O2768" s="37">
        <f t="shared" si="498"/>
        <v>140.14920634920637</v>
      </c>
      <c r="P2768" s="38">
        <f t="shared" ref="P2768:P2810" si="500">O2768/J2768/1.44</f>
        <v>0.24331459435626104</v>
      </c>
      <c r="Q2768" s="39" t="s">
        <v>492</v>
      </c>
      <c r="R2768" s="40" t="s">
        <v>686</v>
      </c>
      <c r="S2768" s="34">
        <v>400</v>
      </c>
      <c r="T2768" s="367">
        <v>93.333333333333329</v>
      </c>
      <c r="U2768" s="367">
        <v>96.600000000000009</v>
      </c>
      <c r="V2768" s="367">
        <v>127.05000000000001</v>
      </c>
      <c r="W2768" s="36" t="s">
        <v>4143</v>
      </c>
      <c r="X2768" s="37">
        <f t="shared" ref="X2768:X2774" si="501">(T2768+U2768+V2768)/3</f>
        <v>105.66111111111111</v>
      </c>
      <c r="Y2768" s="38">
        <f t="shared" ref="Y2768:Y2774" si="502">X2768/S2768/1.44</f>
        <v>0.18343942901234569</v>
      </c>
      <c r="Z2768" s="653" t="s">
        <v>492</v>
      </c>
      <c r="AA2768" s="672">
        <f>P2768+Y2768</f>
        <v>0.42675402336860674</v>
      </c>
      <c r="AB2768" s="672">
        <f t="shared" ref="AB2768:AB2827" si="503">IF(AA2768 &gt;1,0,(((J2768+S2768)*0.95)-((J2768+S2768)*0.95)*AA2768)*0.7)</f>
        <v>304.96685956790122</v>
      </c>
    </row>
    <row r="2769" spans="1:28" ht="13.15" customHeight="1" x14ac:dyDescent="0.2">
      <c r="A2769" s="265"/>
      <c r="B2769" s="405"/>
      <c r="C2769" s="448"/>
      <c r="D2769" s="266"/>
      <c r="E2769" s="266"/>
      <c r="F2769" s="182"/>
      <c r="G2769" s="24"/>
      <c r="H2769" s="241">
        <v>459</v>
      </c>
      <c r="I2769" s="22" t="s">
        <v>1705</v>
      </c>
      <c r="J2769" s="24">
        <v>400</v>
      </c>
      <c r="K2769" s="371">
        <v>0</v>
      </c>
      <c r="L2769" s="371">
        <v>0</v>
      </c>
      <c r="M2769" s="371">
        <v>0</v>
      </c>
      <c r="N2769" s="21"/>
      <c r="O2769" s="25">
        <f t="shared" si="498"/>
        <v>0</v>
      </c>
      <c r="P2769" s="26">
        <f t="shared" si="500"/>
        <v>0</v>
      </c>
      <c r="Q2769" s="26"/>
      <c r="R2769" s="28" t="s">
        <v>1706</v>
      </c>
      <c r="S2769" s="24">
        <v>400</v>
      </c>
      <c r="T2769" s="371">
        <v>5.7142857142857144</v>
      </c>
      <c r="U2769" s="371">
        <v>12.600000000000001</v>
      </c>
      <c r="V2769" s="371">
        <v>22.05</v>
      </c>
      <c r="W2769" s="21"/>
      <c r="X2769" s="25">
        <f t="shared" si="501"/>
        <v>13.454761904761904</v>
      </c>
      <c r="Y2769" s="26">
        <f t="shared" si="502"/>
        <v>2.3358961640211638E-2</v>
      </c>
      <c r="Z2769" s="428"/>
      <c r="AA2769" s="673"/>
      <c r="AB2769" s="672"/>
    </row>
    <row r="2770" spans="1:28" ht="13.15" customHeight="1" x14ac:dyDescent="0.2">
      <c r="A2770" s="265"/>
      <c r="B2770" s="405"/>
      <c r="C2770" s="448"/>
      <c r="D2770" s="266"/>
      <c r="E2770" s="266"/>
      <c r="F2770" s="182"/>
      <c r="G2770" s="24"/>
      <c r="H2770" s="241">
        <v>459</v>
      </c>
      <c r="I2770" s="22" t="s">
        <v>1707</v>
      </c>
      <c r="J2770" s="24">
        <v>400</v>
      </c>
      <c r="K2770" s="371">
        <v>24.150000000000002</v>
      </c>
      <c r="L2770" s="371">
        <v>72.38095238095238</v>
      </c>
      <c r="M2770" s="371">
        <v>122.85000000000001</v>
      </c>
      <c r="N2770" s="21"/>
      <c r="O2770" s="25">
        <f t="shared" si="498"/>
        <v>73.126984126984141</v>
      </c>
      <c r="P2770" s="26">
        <f t="shared" si="500"/>
        <v>0.12695656966490301</v>
      </c>
      <c r="Q2770" s="26"/>
      <c r="R2770" s="28" t="s">
        <v>1708</v>
      </c>
      <c r="S2770" s="24">
        <v>400</v>
      </c>
      <c r="T2770" s="371">
        <v>0</v>
      </c>
      <c r="U2770" s="371">
        <v>0</v>
      </c>
      <c r="V2770" s="371">
        <v>0</v>
      </c>
      <c r="W2770" s="21"/>
      <c r="X2770" s="25">
        <f t="shared" si="501"/>
        <v>0</v>
      </c>
      <c r="Y2770" s="26">
        <f t="shared" si="502"/>
        <v>0</v>
      </c>
      <c r="Z2770" s="428"/>
      <c r="AA2770" s="673"/>
      <c r="AB2770" s="672"/>
    </row>
    <row r="2771" spans="1:28" ht="13.15" customHeight="1" x14ac:dyDescent="0.2">
      <c r="A2771" s="265"/>
      <c r="B2771" s="405"/>
      <c r="C2771" s="448"/>
      <c r="D2771" s="266"/>
      <c r="E2771" s="266"/>
      <c r="F2771" s="182"/>
      <c r="G2771" s="24"/>
      <c r="H2771" s="241">
        <v>459</v>
      </c>
      <c r="I2771" s="22" t="s">
        <v>774</v>
      </c>
      <c r="J2771" s="24">
        <v>400</v>
      </c>
      <c r="K2771" s="371">
        <v>16.8</v>
      </c>
      <c r="L2771" s="371">
        <v>40.952380952380949</v>
      </c>
      <c r="M2771" s="371">
        <v>30.450000000000003</v>
      </c>
      <c r="N2771" s="21"/>
      <c r="O2771" s="25">
        <f t="shared" si="498"/>
        <v>29.400793650793648</v>
      </c>
      <c r="P2771" s="26">
        <f t="shared" si="500"/>
        <v>5.1043044532627868E-2</v>
      </c>
      <c r="Q2771" s="26"/>
      <c r="R2771" s="28" t="s">
        <v>1738</v>
      </c>
      <c r="S2771" s="24">
        <v>400</v>
      </c>
      <c r="T2771" s="371">
        <v>0</v>
      </c>
      <c r="U2771" s="371">
        <v>0</v>
      </c>
      <c r="V2771" s="371">
        <v>0</v>
      </c>
      <c r="W2771" s="21"/>
      <c r="X2771" s="25">
        <f t="shared" si="501"/>
        <v>0</v>
      </c>
      <c r="Y2771" s="26">
        <f t="shared" si="502"/>
        <v>0</v>
      </c>
      <c r="Z2771" s="428"/>
      <c r="AA2771" s="673"/>
      <c r="AB2771" s="672"/>
    </row>
    <row r="2772" spans="1:28" ht="13.15" customHeight="1" x14ac:dyDescent="0.2">
      <c r="A2772" s="265"/>
      <c r="B2772" s="405"/>
      <c r="C2772" s="448"/>
      <c r="D2772" s="266"/>
      <c r="E2772" s="266"/>
      <c r="F2772" s="182"/>
      <c r="G2772" s="24"/>
      <c r="H2772" s="241">
        <v>459</v>
      </c>
      <c r="I2772" s="22" t="s">
        <v>638</v>
      </c>
      <c r="J2772" s="24">
        <v>400</v>
      </c>
      <c r="K2772" s="371">
        <v>37.800000000000004</v>
      </c>
      <c r="L2772" s="371">
        <v>44.761904761904759</v>
      </c>
      <c r="M2772" s="371">
        <v>50.400000000000006</v>
      </c>
      <c r="N2772" s="21"/>
      <c r="O2772" s="25">
        <f t="shared" si="498"/>
        <v>44.320634920634923</v>
      </c>
      <c r="P2772" s="26">
        <f t="shared" si="500"/>
        <v>7.6945546737213405E-2</v>
      </c>
      <c r="Q2772" s="26"/>
      <c r="R2772" s="28" t="s">
        <v>629</v>
      </c>
      <c r="S2772" s="21">
        <v>400</v>
      </c>
      <c r="T2772" s="371">
        <v>0</v>
      </c>
      <c r="U2772" s="371">
        <v>0</v>
      </c>
      <c r="V2772" s="371">
        <v>0</v>
      </c>
      <c r="W2772" s="21"/>
      <c r="X2772" s="25">
        <f t="shared" si="501"/>
        <v>0</v>
      </c>
      <c r="Y2772" s="26">
        <f t="shared" si="502"/>
        <v>0</v>
      </c>
      <c r="Z2772" s="428"/>
      <c r="AA2772" s="673"/>
      <c r="AB2772" s="672"/>
    </row>
    <row r="2773" spans="1:28" ht="13.15" customHeight="1" x14ac:dyDescent="0.2">
      <c r="A2773" s="265"/>
      <c r="B2773" s="405"/>
      <c r="C2773" s="448"/>
      <c r="D2773" s="266"/>
      <c r="E2773" s="266"/>
      <c r="F2773" s="186"/>
      <c r="G2773" s="121"/>
      <c r="H2773" s="244">
        <v>459</v>
      </c>
      <c r="I2773" s="128"/>
      <c r="J2773" s="121"/>
      <c r="K2773" s="548"/>
      <c r="L2773" s="548"/>
      <c r="M2773" s="548"/>
      <c r="N2773" s="123"/>
      <c r="O2773" s="25"/>
      <c r="P2773" s="26"/>
      <c r="Q2773" s="125"/>
      <c r="R2773" s="126" t="s">
        <v>2336</v>
      </c>
      <c r="S2773" s="123">
        <v>400</v>
      </c>
      <c r="T2773" s="548">
        <v>0</v>
      </c>
      <c r="U2773" s="548">
        <v>0</v>
      </c>
      <c r="V2773" s="548">
        <v>0</v>
      </c>
      <c r="W2773" s="123"/>
      <c r="X2773" s="124">
        <f t="shared" si="501"/>
        <v>0</v>
      </c>
      <c r="Y2773" s="125">
        <f t="shared" si="502"/>
        <v>0</v>
      </c>
      <c r="Z2773" s="634"/>
      <c r="AA2773" s="673"/>
      <c r="AB2773" s="672"/>
    </row>
    <row r="2774" spans="1:28" ht="13.9" customHeight="1" thickBot="1" x14ac:dyDescent="0.25">
      <c r="A2774" s="267"/>
      <c r="B2774" s="406"/>
      <c r="C2774" s="449"/>
      <c r="D2774" s="268"/>
      <c r="E2774" s="269"/>
      <c r="F2774" s="184"/>
      <c r="G2774" s="70"/>
      <c r="H2774" s="242">
        <v>459</v>
      </c>
      <c r="I2774" s="76"/>
      <c r="J2774" s="70"/>
      <c r="K2774" s="559"/>
      <c r="L2774" s="559"/>
      <c r="M2774" s="559"/>
      <c r="N2774" s="72"/>
      <c r="O2774" s="73"/>
      <c r="P2774" s="74"/>
      <c r="Q2774" s="74"/>
      <c r="R2774" s="75" t="s">
        <v>2335</v>
      </c>
      <c r="S2774" s="72">
        <v>400</v>
      </c>
      <c r="T2774" s="559">
        <v>30.476190476190474</v>
      </c>
      <c r="U2774" s="559">
        <v>39.9</v>
      </c>
      <c r="V2774" s="559">
        <v>44.1</v>
      </c>
      <c r="W2774" s="72"/>
      <c r="X2774" s="73">
        <f t="shared" si="501"/>
        <v>38.158730158730158</v>
      </c>
      <c r="Y2774" s="74">
        <f t="shared" si="502"/>
        <v>6.6247795414462088E-2</v>
      </c>
      <c r="Z2774" s="646"/>
      <c r="AA2774" s="673"/>
      <c r="AB2774" s="672"/>
    </row>
    <row r="2775" spans="1:28" s="7" customFormat="1" ht="13.9" customHeight="1" x14ac:dyDescent="0.2">
      <c r="A2775" s="260">
        <v>43044</v>
      </c>
      <c r="B2775" s="403">
        <v>0.44444444444444442</v>
      </c>
      <c r="C2775" s="454">
        <v>-2</v>
      </c>
      <c r="D2775" s="263">
        <f>(MAX(K2775:M2775))/J2775/1.44</f>
        <v>0.25375000000000003</v>
      </c>
      <c r="E2775" s="264"/>
      <c r="F2775" s="181" t="s">
        <v>1909</v>
      </c>
      <c r="G2775" s="69" t="s">
        <v>3126</v>
      </c>
      <c r="H2775" s="240">
        <v>460</v>
      </c>
      <c r="I2775" s="35" t="s">
        <v>685</v>
      </c>
      <c r="J2775" s="34">
        <v>250</v>
      </c>
      <c r="K2775" s="367">
        <v>91.350000000000009</v>
      </c>
      <c r="L2775" s="367">
        <v>85.714285714285708</v>
      </c>
      <c r="M2775" s="367">
        <v>90.3</v>
      </c>
      <c r="N2775" s="36" t="s">
        <v>3821</v>
      </c>
      <c r="O2775" s="37">
        <f t="shared" si="498"/>
        <v>89.121428571428567</v>
      </c>
      <c r="P2775" s="38">
        <f t="shared" si="500"/>
        <v>0.24755952380952378</v>
      </c>
      <c r="Q2775" s="77"/>
      <c r="R2775" s="81"/>
      <c r="S2775" s="36"/>
      <c r="T2775" s="367"/>
      <c r="U2775" s="367"/>
      <c r="V2775" s="367"/>
      <c r="W2775" s="36"/>
      <c r="X2775" s="37"/>
      <c r="Y2775" s="38"/>
      <c r="Z2775" s="645"/>
      <c r="AA2775" s="671">
        <f>P2775+Y2775</f>
        <v>0.24755952380952378</v>
      </c>
      <c r="AB2775" s="671">
        <f t="shared" si="503"/>
        <v>125.09322916666666</v>
      </c>
    </row>
    <row r="2776" spans="1:28" ht="13.15" customHeight="1" x14ac:dyDescent="0.2">
      <c r="A2776" s="265"/>
      <c r="B2776" s="405"/>
      <c r="C2776" s="448"/>
      <c r="D2776" s="266"/>
      <c r="E2776" s="266"/>
      <c r="F2776" s="182"/>
      <c r="G2776" s="24"/>
      <c r="H2776" s="241">
        <v>460</v>
      </c>
      <c r="I2776" s="22" t="s">
        <v>1950</v>
      </c>
      <c r="J2776" s="24">
        <v>250</v>
      </c>
      <c r="K2776" s="371">
        <v>0</v>
      </c>
      <c r="L2776" s="371">
        <v>0</v>
      </c>
      <c r="M2776" s="371">
        <v>0</v>
      </c>
      <c r="N2776" s="21"/>
      <c r="O2776" s="25">
        <f t="shared" si="498"/>
        <v>0</v>
      </c>
      <c r="P2776" s="26">
        <f t="shared" si="500"/>
        <v>0</v>
      </c>
      <c r="Q2776" s="26"/>
      <c r="R2776" s="28"/>
      <c r="S2776" s="30"/>
      <c r="T2776" s="371"/>
      <c r="U2776" s="371"/>
      <c r="V2776" s="371"/>
      <c r="W2776" s="21"/>
      <c r="X2776" s="25"/>
      <c r="Y2776" s="26"/>
      <c r="Z2776" s="428"/>
      <c r="AA2776" s="673"/>
      <c r="AB2776" s="672"/>
    </row>
    <row r="2777" spans="1:28" ht="13.15" customHeight="1" x14ac:dyDescent="0.2">
      <c r="A2777" s="265"/>
      <c r="B2777" s="405"/>
      <c r="C2777" s="448"/>
      <c r="D2777" s="266"/>
      <c r="E2777" s="266"/>
      <c r="F2777" s="182"/>
      <c r="G2777" s="24"/>
      <c r="H2777" s="241">
        <v>460</v>
      </c>
      <c r="I2777" s="22" t="s">
        <v>1601</v>
      </c>
      <c r="J2777" s="24">
        <v>250</v>
      </c>
      <c r="K2777" s="371">
        <v>0</v>
      </c>
      <c r="L2777" s="371">
        <v>0</v>
      </c>
      <c r="M2777" s="371">
        <v>0</v>
      </c>
      <c r="N2777" s="21"/>
      <c r="O2777" s="25">
        <f t="shared" si="498"/>
        <v>0</v>
      </c>
      <c r="P2777" s="26">
        <f t="shared" si="500"/>
        <v>0</v>
      </c>
      <c r="Q2777" s="26"/>
      <c r="R2777" s="28"/>
      <c r="S2777" s="30"/>
      <c r="T2777" s="371"/>
      <c r="U2777" s="371"/>
      <c r="V2777" s="371"/>
      <c r="W2777" s="21"/>
      <c r="X2777" s="25"/>
      <c r="Y2777" s="26"/>
      <c r="Z2777" s="428"/>
      <c r="AA2777" s="673"/>
      <c r="AB2777" s="672"/>
    </row>
    <row r="2778" spans="1:28" ht="13.15" customHeight="1" x14ac:dyDescent="0.2">
      <c r="A2778" s="265"/>
      <c r="B2778" s="405"/>
      <c r="C2778" s="448"/>
      <c r="D2778" s="266"/>
      <c r="E2778" s="266"/>
      <c r="F2778" s="182"/>
      <c r="G2778" s="24"/>
      <c r="H2778" s="241">
        <v>460</v>
      </c>
      <c r="I2778" s="22" t="s">
        <v>592</v>
      </c>
      <c r="J2778" s="24">
        <v>250</v>
      </c>
      <c r="K2778" s="371">
        <v>0</v>
      </c>
      <c r="L2778" s="371">
        <v>0</v>
      </c>
      <c r="M2778" s="371">
        <v>0</v>
      </c>
      <c r="N2778" s="21"/>
      <c r="O2778" s="25">
        <f t="shared" si="498"/>
        <v>0</v>
      </c>
      <c r="P2778" s="26">
        <f t="shared" si="500"/>
        <v>0</v>
      </c>
      <c r="Q2778" s="26"/>
      <c r="R2778" s="28"/>
      <c r="S2778" s="30"/>
      <c r="T2778" s="371"/>
      <c r="U2778" s="371"/>
      <c r="V2778" s="371"/>
      <c r="W2778" s="21"/>
      <c r="X2778" s="25"/>
      <c r="Y2778" s="26"/>
      <c r="Z2778" s="428"/>
      <c r="AA2778" s="673"/>
      <c r="AB2778" s="672"/>
    </row>
    <row r="2779" spans="1:28" ht="13.15" customHeight="1" x14ac:dyDescent="0.2">
      <c r="A2779" s="265"/>
      <c r="B2779" s="405"/>
      <c r="C2779" s="448"/>
      <c r="D2779" s="266"/>
      <c r="E2779" s="266"/>
      <c r="F2779" s="182"/>
      <c r="G2779" s="24"/>
      <c r="H2779" s="241">
        <v>460</v>
      </c>
      <c r="I2779" s="22" t="s">
        <v>2067</v>
      </c>
      <c r="J2779" s="24">
        <v>250</v>
      </c>
      <c r="K2779" s="371">
        <v>0</v>
      </c>
      <c r="L2779" s="371">
        <v>0</v>
      </c>
      <c r="M2779" s="371">
        <v>0</v>
      </c>
      <c r="N2779" s="21"/>
      <c r="O2779" s="25">
        <f t="shared" si="498"/>
        <v>0</v>
      </c>
      <c r="P2779" s="26">
        <f t="shared" si="500"/>
        <v>0</v>
      </c>
      <c r="Q2779" s="26"/>
      <c r="R2779" s="28"/>
      <c r="S2779" s="30"/>
      <c r="T2779" s="371"/>
      <c r="U2779" s="371"/>
      <c r="V2779" s="371"/>
      <c r="W2779" s="21"/>
      <c r="X2779" s="25"/>
      <c r="Y2779" s="26"/>
      <c r="Z2779" s="428"/>
      <c r="AA2779" s="673"/>
      <c r="AB2779" s="672"/>
    </row>
    <row r="2780" spans="1:28" ht="13.9" customHeight="1" thickBot="1" x14ac:dyDescent="0.25">
      <c r="A2780" s="267"/>
      <c r="B2780" s="406"/>
      <c r="C2780" s="449"/>
      <c r="D2780" s="268"/>
      <c r="E2780" s="269"/>
      <c r="F2780" s="184"/>
      <c r="G2780" s="70"/>
      <c r="H2780" s="242">
        <v>460</v>
      </c>
      <c r="I2780" s="76" t="s">
        <v>84</v>
      </c>
      <c r="J2780" s="70">
        <v>250</v>
      </c>
      <c r="K2780" s="559">
        <v>0</v>
      </c>
      <c r="L2780" s="559">
        <v>0</v>
      </c>
      <c r="M2780" s="559">
        <v>0</v>
      </c>
      <c r="N2780" s="72"/>
      <c r="O2780" s="73">
        <f t="shared" si="498"/>
        <v>0</v>
      </c>
      <c r="P2780" s="74">
        <f t="shared" si="500"/>
        <v>0</v>
      </c>
      <c r="Q2780" s="74"/>
      <c r="R2780" s="75"/>
      <c r="S2780" s="78"/>
      <c r="T2780" s="559"/>
      <c r="U2780" s="559"/>
      <c r="V2780" s="559"/>
      <c r="W2780" s="72"/>
      <c r="X2780" s="73"/>
      <c r="Y2780" s="74"/>
      <c r="Z2780" s="646"/>
      <c r="AA2780" s="676"/>
      <c r="AB2780" s="674"/>
    </row>
    <row r="2781" spans="1:28" s="7" customFormat="1" ht="13.9" customHeight="1" x14ac:dyDescent="0.2">
      <c r="A2781" s="270">
        <v>43031</v>
      </c>
      <c r="B2781" s="407">
        <v>0.47222222222222227</v>
      </c>
      <c r="C2781" s="450">
        <v>1</v>
      </c>
      <c r="D2781" s="263">
        <f>(MAX(K2781:M2781))/J2781/1.44</f>
        <v>0.64531250000000007</v>
      </c>
      <c r="E2781" s="264">
        <f>(MAX(T2781:V2781))/S2781/1.44</f>
        <v>0.73412698412698418</v>
      </c>
      <c r="F2781" s="181" t="s">
        <v>1909</v>
      </c>
      <c r="G2781" s="69" t="s">
        <v>3136</v>
      </c>
      <c r="H2781" s="240">
        <v>461</v>
      </c>
      <c r="I2781" s="35" t="s">
        <v>3812</v>
      </c>
      <c r="J2781" s="34">
        <v>400</v>
      </c>
      <c r="K2781" s="367">
        <v>371.7</v>
      </c>
      <c r="L2781" s="367">
        <v>291.42857142857139</v>
      </c>
      <c r="M2781" s="367">
        <v>340.2</v>
      </c>
      <c r="N2781" s="36" t="s">
        <v>4125</v>
      </c>
      <c r="O2781" s="37">
        <f t="shared" si="498"/>
        <v>334.44285714285712</v>
      </c>
      <c r="P2781" s="38">
        <f t="shared" si="500"/>
        <v>0.58062996031746028</v>
      </c>
      <c r="Q2781" s="39" t="s">
        <v>492</v>
      </c>
      <c r="R2781" s="40" t="s">
        <v>686</v>
      </c>
      <c r="S2781" s="34">
        <v>400</v>
      </c>
      <c r="T2781" s="367">
        <v>422.85714285714283</v>
      </c>
      <c r="U2781" s="367">
        <v>380.1</v>
      </c>
      <c r="V2781" s="367">
        <v>403.20000000000005</v>
      </c>
      <c r="W2781" s="36" t="s">
        <v>4084</v>
      </c>
      <c r="X2781" s="37">
        <f t="shared" ref="X2781:X2797" si="504">(T2781+U2781+V2781)/3</f>
        <v>402.05238095238093</v>
      </c>
      <c r="Y2781" s="38">
        <f t="shared" ref="Y2781:Y2797" si="505">X2781/S2781/1.44</f>
        <v>0.6980076058201059</v>
      </c>
      <c r="Z2781" s="653" t="s">
        <v>495</v>
      </c>
      <c r="AA2781" s="672">
        <f>P2781+Y2781</f>
        <v>1.2786375661375662</v>
      </c>
      <c r="AB2781" s="672">
        <f t="shared" si="503"/>
        <v>0</v>
      </c>
    </row>
    <row r="2782" spans="1:28" ht="13.15" customHeight="1" x14ac:dyDescent="0.2">
      <c r="A2782" s="265"/>
      <c r="B2782" s="405"/>
      <c r="C2782" s="448"/>
      <c r="D2782" s="266"/>
      <c r="E2782" s="266"/>
      <c r="F2782" s="182"/>
      <c r="G2782" s="24"/>
      <c r="H2782" s="241">
        <v>461</v>
      </c>
      <c r="I2782" s="22" t="s">
        <v>4144</v>
      </c>
      <c r="J2782" s="24">
        <v>400</v>
      </c>
      <c r="K2782" s="371">
        <v>8.4</v>
      </c>
      <c r="L2782" s="371">
        <v>5.7142857142857144</v>
      </c>
      <c r="M2782" s="371">
        <v>13.65</v>
      </c>
      <c r="N2782" s="21"/>
      <c r="O2782" s="25">
        <f t="shared" si="498"/>
        <v>9.2547619047619047</v>
      </c>
      <c r="P2782" s="26">
        <f t="shared" si="500"/>
        <v>1.6067294973544973E-2</v>
      </c>
      <c r="Q2782" s="26"/>
      <c r="R2782" s="33" t="s">
        <v>3035</v>
      </c>
      <c r="S2782" s="24">
        <v>400</v>
      </c>
      <c r="T2782" s="371">
        <v>85.714285714285708</v>
      </c>
      <c r="U2782" s="371">
        <v>84</v>
      </c>
      <c r="V2782" s="371">
        <v>54.6</v>
      </c>
      <c r="W2782" s="21"/>
      <c r="X2782" s="25">
        <f t="shared" si="504"/>
        <v>74.771428571428572</v>
      </c>
      <c r="Y2782" s="26">
        <f t="shared" si="505"/>
        <v>0.12981150793650795</v>
      </c>
      <c r="Z2782" s="428"/>
      <c r="AA2782" s="673"/>
      <c r="AB2782" s="672"/>
    </row>
    <row r="2783" spans="1:28" ht="13.15" customHeight="1" x14ac:dyDescent="0.2">
      <c r="A2783" s="265"/>
      <c r="B2783" s="405"/>
      <c r="C2783" s="448"/>
      <c r="D2783" s="266"/>
      <c r="E2783" s="266"/>
      <c r="F2783" s="182"/>
      <c r="G2783" s="24"/>
      <c r="H2783" s="241">
        <v>461</v>
      </c>
      <c r="I2783" s="22" t="s">
        <v>1739</v>
      </c>
      <c r="J2783" s="24">
        <v>400</v>
      </c>
      <c r="K2783" s="371">
        <v>0</v>
      </c>
      <c r="L2783" s="371">
        <v>0.95238095238095233</v>
      </c>
      <c r="M2783" s="371">
        <v>1.05</v>
      </c>
      <c r="N2783" s="21"/>
      <c r="O2783" s="25">
        <f t="shared" si="498"/>
        <v>0.66746031746031742</v>
      </c>
      <c r="P2783" s="26">
        <f t="shared" si="500"/>
        <v>1.1587852733686067E-3</v>
      </c>
      <c r="Q2783" s="26"/>
      <c r="R2783" s="28" t="s">
        <v>1740</v>
      </c>
      <c r="S2783" s="24">
        <v>400</v>
      </c>
      <c r="T2783" s="371">
        <v>1.9047619047619047</v>
      </c>
      <c r="U2783" s="371">
        <v>1.05</v>
      </c>
      <c r="V2783" s="371">
        <v>0</v>
      </c>
      <c r="W2783" s="21"/>
      <c r="X2783" s="25">
        <f t="shared" si="504"/>
        <v>0.98492063492063497</v>
      </c>
      <c r="Y2783" s="26">
        <f t="shared" si="505"/>
        <v>1.7099316578483249E-3</v>
      </c>
      <c r="Z2783" s="428"/>
      <c r="AA2783" s="673"/>
      <c r="AB2783" s="672"/>
    </row>
    <row r="2784" spans="1:28" ht="13.15" customHeight="1" x14ac:dyDescent="0.2">
      <c r="A2784" s="265"/>
      <c r="B2784" s="405"/>
      <c r="C2784" s="448"/>
      <c r="D2784" s="266"/>
      <c r="E2784" s="266"/>
      <c r="F2784" s="182"/>
      <c r="G2784" s="24"/>
      <c r="H2784" s="241">
        <v>461</v>
      </c>
      <c r="I2784" s="22" t="s">
        <v>1394</v>
      </c>
      <c r="J2784" s="24">
        <v>400</v>
      </c>
      <c r="K2784" s="371">
        <v>65.100000000000009</v>
      </c>
      <c r="L2784" s="371">
        <v>47.61904761904762</v>
      </c>
      <c r="M2784" s="371">
        <v>68.25</v>
      </c>
      <c r="N2784" s="21"/>
      <c r="O2784" s="25">
        <f t="shared" si="498"/>
        <v>60.323015873015869</v>
      </c>
      <c r="P2784" s="26">
        <f t="shared" si="500"/>
        <v>0.10472745811287479</v>
      </c>
      <c r="Q2784" s="26"/>
      <c r="R2784" s="33" t="s">
        <v>245</v>
      </c>
      <c r="S2784" s="24">
        <v>400</v>
      </c>
      <c r="T2784" s="371">
        <v>95.238095238095241</v>
      </c>
      <c r="U2784" s="371">
        <v>59.85</v>
      </c>
      <c r="V2784" s="371">
        <v>63</v>
      </c>
      <c r="W2784" s="21"/>
      <c r="X2784" s="25">
        <f t="shared" si="504"/>
        <v>72.69603174603175</v>
      </c>
      <c r="Y2784" s="26">
        <f t="shared" si="505"/>
        <v>0.1262083884479718</v>
      </c>
      <c r="Z2784" s="428"/>
      <c r="AA2784" s="673"/>
      <c r="AB2784" s="672"/>
    </row>
    <row r="2785" spans="1:28" ht="13.15" customHeight="1" x14ac:dyDescent="0.2">
      <c r="A2785" s="265"/>
      <c r="B2785" s="405"/>
      <c r="C2785" s="448"/>
      <c r="D2785" s="266"/>
      <c r="E2785" s="266"/>
      <c r="F2785" s="182"/>
      <c r="G2785" s="24"/>
      <c r="H2785" s="241">
        <v>461</v>
      </c>
      <c r="I2785" s="22" t="s">
        <v>3033</v>
      </c>
      <c r="J2785" s="24">
        <v>400</v>
      </c>
      <c r="K2785" s="371">
        <v>12.600000000000001</v>
      </c>
      <c r="L2785" s="371">
        <v>23.80952380952381</v>
      </c>
      <c r="M2785" s="371">
        <v>19.95</v>
      </c>
      <c r="N2785" s="21"/>
      <c r="O2785" s="25">
        <f t="shared" si="498"/>
        <v>18.786507936507935</v>
      </c>
      <c r="P2785" s="26">
        <f t="shared" si="500"/>
        <v>3.2615465167548499E-2</v>
      </c>
      <c r="Q2785" s="26"/>
      <c r="R2785" s="28" t="s">
        <v>1741</v>
      </c>
      <c r="S2785" s="24">
        <v>400</v>
      </c>
      <c r="T2785" s="371">
        <v>36.19047619047619</v>
      </c>
      <c r="U2785" s="371">
        <v>42</v>
      </c>
      <c r="V2785" s="371">
        <v>57.75</v>
      </c>
      <c r="W2785" s="21"/>
      <c r="X2785" s="25">
        <f t="shared" si="504"/>
        <v>45.31349206349207</v>
      </c>
      <c r="Y2785" s="26">
        <f t="shared" si="505"/>
        <v>7.8669257054673744E-2</v>
      </c>
      <c r="Z2785" s="428"/>
      <c r="AA2785" s="673"/>
      <c r="AB2785" s="672"/>
    </row>
    <row r="2786" spans="1:28" ht="13.15" customHeight="1" x14ac:dyDescent="0.2">
      <c r="A2786" s="265"/>
      <c r="B2786" s="405"/>
      <c r="C2786" s="448"/>
      <c r="D2786" s="266"/>
      <c r="E2786" s="266"/>
      <c r="F2786" s="182"/>
      <c r="G2786" s="24"/>
      <c r="H2786" s="241">
        <v>461</v>
      </c>
      <c r="I2786" s="22" t="s">
        <v>842</v>
      </c>
      <c r="J2786" s="24">
        <v>400</v>
      </c>
      <c r="K2786" s="371">
        <v>16.8</v>
      </c>
      <c r="L2786" s="371">
        <v>17.142857142857142</v>
      </c>
      <c r="M2786" s="371">
        <v>18.900000000000002</v>
      </c>
      <c r="N2786" s="21"/>
      <c r="O2786" s="25">
        <f t="shared" si="498"/>
        <v>17.614285714285714</v>
      </c>
      <c r="P2786" s="26">
        <f t="shared" si="500"/>
        <v>3.0580357142857142E-2</v>
      </c>
      <c r="Q2786" s="26"/>
      <c r="R2786" s="28" t="s">
        <v>1742</v>
      </c>
      <c r="S2786" s="255">
        <v>400</v>
      </c>
      <c r="T2786" s="371">
        <v>0</v>
      </c>
      <c r="U2786" s="371">
        <v>8.4</v>
      </c>
      <c r="V2786" s="371">
        <v>15.75</v>
      </c>
      <c r="W2786" s="21"/>
      <c r="X2786" s="25">
        <f t="shared" si="504"/>
        <v>8.0499999999999989</v>
      </c>
      <c r="Y2786" s="26">
        <f t="shared" si="505"/>
        <v>1.3975694444444443E-2</v>
      </c>
      <c r="Z2786" s="428"/>
      <c r="AA2786" s="673"/>
      <c r="AB2786" s="672"/>
    </row>
    <row r="2787" spans="1:28" ht="13.15" customHeight="1" x14ac:dyDescent="0.2">
      <c r="A2787" s="265"/>
      <c r="B2787" s="405"/>
      <c r="C2787" s="448"/>
      <c r="D2787" s="266"/>
      <c r="E2787" s="266"/>
      <c r="F2787" s="182"/>
      <c r="G2787" s="24"/>
      <c r="H2787" s="241">
        <v>461</v>
      </c>
      <c r="I2787" s="22" t="s">
        <v>1116</v>
      </c>
      <c r="J2787" s="24">
        <v>400</v>
      </c>
      <c r="K2787" s="371">
        <v>2.1</v>
      </c>
      <c r="L2787" s="371">
        <v>1.9047619047619047</v>
      </c>
      <c r="M2787" s="371">
        <v>14.700000000000001</v>
      </c>
      <c r="N2787" s="21"/>
      <c r="O2787" s="25">
        <f t="shared" si="498"/>
        <v>6.234920634920635</v>
      </c>
      <c r="P2787" s="26">
        <f t="shared" si="500"/>
        <v>1.0824514991181658E-2</v>
      </c>
      <c r="Q2787" s="26"/>
      <c r="R2787" s="28" t="s">
        <v>1117</v>
      </c>
      <c r="S2787" s="24">
        <v>400</v>
      </c>
      <c r="T2787" s="371">
        <v>21.904761904761905</v>
      </c>
      <c r="U2787" s="371">
        <v>28.35</v>
      </c>
      <c r="V2787" s="371">
        <v>24.150000000000002</v>
      </c>
      <c r="W2787" s="21"/>
      <c r="X2787" s="25">
        <f t="shared" si="504"/>
        <v>24.801587301587304</v>
      </c>
      <c r="Y2787" s="26">
        <f t="shared" si="505"/>
        <v>4.305831128747796E-2</v>
      </c>
      <c r="Z2787" s="428"/>
      <c r="AA2787" s="673"/>
      <c r="AB2787" s="672"/>
    </row>
    <row r="2788" spans="1:28" ht="13.15" customHeight="1" x14ac:dyDescent="0.2">
      <c r="A2788" s="265"/>
      <c r="B2788" s="405"/>
      <c r="C2788" s="448"/>
      <c r="D2788" s="266"/>
      <c r="E2788" s="266"/>
      <c r="F2788" s="182"/>
      <c r="G2788" s="24"/>
      <c r="H2788" s="241">
        <v>461</v>
      </c>
      <c r="I2788" s="22" t="s">
        <v>1754</v>
      </c>
      <c r="J2788" s="24">
        <v>400</v>
      </c>
      <c r="K2788" s="371">
        <v>82.95</v>
      </c>
      <c r="L2788" s="371">
        <v>38.095238095238095</v>
      </c>
      <c r="M2788" s="371">
        <v>26.25</v>
      </c>
      <c r="N2788" s="21"/>
      <c r="O2788" s="25">
        <f t="shared" si="498"/>
        <v>49.098412698412695</v>
      </c>
      <c r="P2788" s="26">
        <f t="shared" si="500"/>
        <v>8.5240299823633153E-2</v>
      </c>
      <c r="Q2788" s="26"/>
      <c r="R2788" s="33" t="s">
        <v>3036</v>
      </c>
      <c r="S2788" s="24">
        <v>400</v>
      </c>
      <c r="T2788" s="371">
        <v>40</v>
      </c>
      <c r="U2788" s="371">
        <v>23.1</v>
      </c>
      <c r="V2788" s="371">
        <v>14.700000000000001</v>
      </c>
      <c r="W2788" s="21"/>
      <c r="X2788" s="25">
        <f t="shared" si="504"/>
        <v>25.933333333333334</v>
      </c>
      <c r="Y2788" s="26">
        <f t="shared" si="505"/>
        <v>4.5023148148148152E-2</v>
      </c>
      <c r="Z2788" s="428"/>
      <c r="AA2788" s="673"/>
      <c r="AB2788" s="672"/>
    </row>
    <row r="2789" spans="1:28" ht="13.15" customHeight="1" x14ac:dyDescent="0.2">
      <c r="A2789" s="265"/>
      <c r="B2789" s="405"/>
      <c r="C2789" s="448"/>
      <c r="D2789" s="266"/>
      <c r="E2789" s="266"/>
      <c r="F2789" s="182"/>
      <c r="G2789" s="24"/>
      <c r="H2789" s="241">
        <v>461</v>
      </c>
      <c r="I2789" s="22" t="s">
        <v>1118</v>
      </c>
      <c r="J2789" s="24">
        <v>400</v>
      </c>
      <c r="K2789" s="371">
        <v>73.5</v>
      </c>
      <c r="L2789" s="371">
        <v>46.666666666666664</v>
      </c>
      <c r="M2789" s="371">
        <v>78.75</v>
      </c>
      <c r="N2789" s="21"/>
      <c r="O2789" s="25">
        <f t="shared" si="498"/>
        <v>66.305555555555557</v>
      </c>
      <c r="P2789" s="26">
        <f t="shared" si="500"/>
        <v>0.11511381172839508</v>
      </c>
      <c r="Q2789" s="26"/>
      <c r="R2789" s="28" t="s">
        <v>867</v>
      </c>
      <c r="S2789" s="24">
        <v>400</v>
      </c>
      <c r="T2789" s="371">
        <v>17.142857142857142</v>
      </c>
      <c r="U2789" s="371">
        <v>18.900000000000002</v>
      </c>
      <c r="V2789" s="371">
        <v>19.95</v>
      </c>
      <c r="W2789" s="21"/>
      <c r="X2789" s="25">
        <f t="shared" si="504"/>
        <v>18.664285714285715</v>
      </c>
      <c r="Y2789" s="26">
        <f t="shared" si="505"/>
        <v>3.2403273809523812E-2</v>
      </c>
      <c r="Z2789" s="428"/>
      <c r="AA2789" s="673"/>
      <c r="AB2789" s="672"/>
    </row>
    <row r="2790" spans="1:28" ht="13.15" customHeight="1" x14ac:dyDescent="0.2">
      <c r="A2790" s="265"/>
      <c r="B2790" s="405"/>
      <c r="C2790" s="448"/>
      <c r="D2790" s="266"/>
      <c r="E2790" s="266"/>
      <c r="F2790" s="182"/>
      <c r="G2790" s="24"/>
      <c r="H2790" s="241">
        <v>461</v>
      </c>
      <c r="I2790" s="22" t="s">
        <v>1600</v>
      </c>
      <c r="J2790" s="24">
        <v>400</v>
      </c>
      <c r="K2790" s="371">
        <v>42</v>
      </c>
      <c r="L2790" s="371">
        <v>53.333333333333329</v>
      </c>
      <c r="M2790" s="371">
        <v>12.600000000000001</v>
      </c>
      <c r="N2790" s="21"/>
      <c r="O2790" s="25">
        <f t="shared" si="498"/>
        <v>35.977777777777781</v>
      </c>
      <c r="P2790" s="26">
        <f t="shared" si="500"/>
        <v>6.2461419753086431E-2</v>
      </c>
      <c r="Q2790" s="26"/>
      <c r="R2790" s="28" t="s">
        <v>3290</v>
      </c>
      <c r="S2790" s="24">
        <v>400</v>
      </c>
      <c r="T2790" s="371">
        <v>22.857142857142858</v>
      </c>
      <c r="U2790" s="371">
        <v>1.05</v>
      </c>
      <c r="V2790" s="371">
        <v>9.4500000000000011</v>
      </c>
      <c r="W2790" s="21"/>
      <c r="X2790" s="25">
        <f t="shared" si="504"/>
        <v>11.11904761904762</v>
      </c>
      <c r="Y2790" s="26">
        <f t="shared" si="505"/>
        <v>1.9303902116402118E-2</v>
      </c>
      <c r="Z2790" s="428"/>
      <c r="AA2790" s="673"/>
      <c r="AB2790" s="672"/>
    </row>
    <row r="2791" spans="1:28" ht="13.15" customHeight="1" x14ac:dyDescent="0.2">
      <c r="A2791" s="265"/>
      <c r="B2791" s="405"/>
      <c r="C2791" s="448"/>
      <c r="D2791" s="266"/>
      <c r="E2791" s="266"/>
      <c r="F2791" s="182"/>
      <c r="G2791" s="24"/>
      <c r="H2791" s="241">
        <v>461</v>
      </c>
      <c r="I2791" s="22" t="s">
        <v>1752</v>
      </c>
      <c r="J2791" s="24">
        <v>400</v>
      </c>
      <c r="K2791" s="371">
        <v>16.8</v>
      </c>
      <c r="L2791" s="371">
        <v>8.5714285714285712</v>
      </c>
      <c r="M2791" s="371">
        <v>18.900000000000002</v>
      </c>
      <c r="N2791" s="21"/>
      <c r="O2791" s="25">
        <f t="shared" si="498"/>
        <v>14.757142857142858</v>
      </c>
      <c r="P2791" s="26">
        <f t="shared" si="500"/>
        <v>2.5620039682539685E-2</v>
      </c>
      <c r="Q2791" s="26"/>
      <c r="R2791" s="28" t="s">
        <v>3291</v>
      </c>
      <c r="S2791" s="24">
        <v>400</v>
      </c>
      <c r="T2791" s="371">
        <v>76.19047619047619</v>
      </c>
      <c r="U2791" s="371">
        <v>84</v>
      </c>
      <c r="V2791" s="371">
        <v>49.35</v>
      </c>
      <c r="W2791" s="21"/>
      <c r="X2791" s="25">
        <f t="shared" si="504"/>
        <v>69.846825396825395</v>
      </c>
      <c r="Y2791" s="26">
        <f t="shared" si="505"/>
        <v>0.12126184964726631</v>
      </c>
      <c r="Z2791" s="428"/>
      <c r="AA2791" s="673"/>
      <c r="AB2791" s="672"/>
    </row>
    <row r="2792" spans="1:28" ht="13.15" customHeight="1" x14ac:dyDescent="0.2">
      <c r="A2792" s="265"/>
      <c r="B2792" s="405"/>
      <c r="C2792" s="448"/>
      <c r="D2792" s="266"/>
      <c r="E2792" s="266"/>
      <c r="F2792" s="182"/>
      <c r="G2792" s="24"/>
      <c r="H2792" s="241">
        <v>461</v>
      </c>
      <c r="I2792" s="22" t="s">
        <v>148</v>
      </c>
      <c r="J2792" s="24">
        <v>400</v>
      </c>
      <c r="K2792" s="371">
        <v>0</v>
      </c>
      <c r="L2792" s="371">
        <v>0</v>
      </c>
      <c r="M2792" s="371">
        <v>0</v>
      </c>
      <c r="N2792" s="21"/>
      <c r="O2792" s="25">
        <f t="shared" si="498"/>
        <v>0</v>
      </c>
      <c r="P2792" s="26">
        <f t="shared" si="500"/>
        <v>0</v>
      </c>
      <c r="Q2792" s="26"/>
      <c r="R2792" s="28" t="s">
        <v>3292</v>
      </c>
      <c r="S2792" s="24">
        <v>400</v>
      </c>
      <c r="T2792" s="371">
        <v>23.80952380952381</v>
      </c>
      <c r="U2792" s="371">
        <v>42</v>
      </c>
      <c r="V2792" s="371">
        <v>82.95</v>
      </c>
      <c r="W2792" s="21"/>
      <c r="X2792" s="25">
        <f t="shared" si="504"/>
        <v>49.586507936507935</v>
      </c>
      <c r="Y2792" s="26">
        <f t="shared" si="505"/>
        <v>8.6087687389770726E-2</v>
      </c>
      <c r="Z2792" s="428"/>
      <c r="AA2792" s="673"/>
      <c r="AB2792" s="672"/>
    </row>
    <row r="2793" spans="1:28" ht="13.9" customHeight="1" thickBot="1" x14ac:dyDescent="0.25">
      <c r="A2793" s="267"/>
      <c r="B2793" s="406"/>
      <c r="C2793" s="449"/>
      <c r="D2793" s="268"/>
      <c r="E2793" s="269"/>
      <c r="F2793" s="184"/>
      <c r="G2793" s="70"/>
      <c r="H2793" s="242">
        <v>461</v>
      </c>
      <c r="I2793" s="76" t="s">
        <v>3034</v>
      </c>
      <c r="J2793" s="70">
        <v>400</v>
      </c>
      <c r="K2793" s="559">
        <v>54.6</v>
      </c>
      <c r="L2793" s="559">
        <v>44.761904761904759</v>
      </c>
      <c r="M2793" s="559">
        <v>72.45</v>
      </c>
      <c r="N2793" s="72"/>
      <c r="O2793" s="73">
        <f t="shared" si="498"/>
        <v>57.270634920634926</v>
      </c>
      <c r="P2793" s="74">
        <f t="shared" si="500"/>
        <v>9.9428185626102297E-2</v>
      </c>
      <c r="Q2793" s="74"/>
      <c r="R2793" s="75" t="s">
        <v>4145</v>
      </c>
      <c r="S2793" s="70">
        <v>400</v>
      </c>
      <c r="T2793" s="559">
        <v>0.95238095238095233</v>
      </c>
      <c r="U2793" s="559">
        <v>1.05</v>
      </c>
      <c r="V2793" s="559">
        <v>1.05</v>
      </c>
      <c r="W2793" s="72"/>
      <c r="X2793" s="73">
        <f t="shared" si="504"/>
        <v>1.0174603174603174</v>
      </c>
      <c r="Y2793" s="74">
        <f t="shared" si="505"/>
        <v>1.7664241622574956E-3</v>
      </c>
      <c r="Z2793" s="646"/>
      <c r="AA2793" s="673"/>
      <c r="AB2793" s="672"/>
    </row>
    <row r="2794" spans="1:28" ht="13.9" customHeight="1" x14ac:dyDescent="0.2">
      <c r="A2794" s="270"/>
      <c r="B2794" s="407"/>
      <c r="C2794" s="450"/>
      <c r="D2794" s="263">
        <f>(MAX(K2794:M2794))/J2794/1.44</f>
        <v>0</v>
      </c>
      <c r="E2794" s="264">
        <f>(MAX(T2794:V2794))/S2794/1.44</f>
        <v>0</v>
      </c>
      <c r="F2794" s="181" t="s">
        <v>1909</v>
      </c>
      <c r="G2794" s="69" t="s">
        <v>3136</v>
      </c>
      <c r="H2794" s="240">
        <v>462</v>
      </c>
      <c r="I2794" s="35" t="s">
        <v>3812</v>
      </c>
      <c r="J2794" s="34">
        <v>400</v>
      </c>
      <c r="K2794" s="367">
        <v>0</v>
      </c>
      <c r="L2794" s="367">
        <v>0</v>
      </c>
      <c r="M2794" s="367">
        <v>0</v>
      </c>
      <c r="N2794" s="36"/>
      <c r="O2794" s="37">
        <f t="shared" ref="O2794:O2796" si="506">(K2794+L2794+M2794)/3</f>
        <v>0</v>
      </c>
      <c r="P2794" s="38">
        <f t="shared" ref="P2794:P2796" si="507">O2794/J2794/1.44</f>
        <v>0</v>
      </c>
      <c r="Q2794" s="39" t="s">
        <v>492</v>
      </c>
      <c r="R2794" s="40" t="s">
        <v>3811</v>
      </c>
      <c r="S2794" s="34">
        <v>400</v>
      </c>
      <c r="T2794" s="367">
        <v>0</v>
      </c>
      <c r="U2794" s="367">
        <v>0</v>
      </c>
      <c r="V2794" s="367">
        <v>0</v>
      </c>
      <c r="W2794" s="36"/>
      <c r="X2794" s="25">
        <f t="shared" ref="X2794:X2796" si="508">(T2794+U2794+V2794)/3</f>
        <v>0</v>
      </c>
      <c r="Y2794" s="38">
        <f t="shared" ref="Y2794:Y2796" si="509">X2794/S2794/1.44</f>
        <v>0</v>
      </c>
      <c r="Z2794" s="653"/>
      <c r="AA2794" s="671">
        <f t="shared" ref="AA2794" si="510">P2794+Y2794</f>
        <v>0</v>
      </c>
      <c r="AB2794" s="671">
        <f t="shared" si="503"/>
        <v>532</v>
      </c>
    </row>
    <row r="2795" spans="1:28" ht="13.9" customHeight="1" x14ac:dyDescent="0.2">
      <c r="A2795" s="265"/>
      <c r="B2795" s="405"/>
      <c r="C2795" s="448"/>
      <c r="D2795" s="277"/>
      <c r="E2795" s="278"/>
      <c r="F2795" s="182"/>
      <c r="G2795" s="24"/>
      <c r="H2795" s="241">
        <v>462</v>
      </c>
      <c r="I2795" s="22" t="s">
        <v>1920</v>
      </c>
      <c r="J2795" s="24">
        <v>400</v>
      </c>
      <c r="K2795" s="371">
        <v>0</v>
      </c>
      <c r="L2795" s="371">
        <v>0</v>
      </c>
      <c r="M2795" s="371">
        <v>0</v>
      </c>
      <c r="N2795" s="21"/>
      <c r="O2795" s="25">
        <f t="shared" si="506"/>
        <v>0</v>
      </c>
      <c r="P2795" s="26">
        <f t="shared" si="507"/>
        <v>0</v>
      </c>
      <c r="Q2795" s="26"/>
      <c r="R2795" s="33" t="s">
        <v>1920</v>
      </c>
      <c r="S2795" s="24">
        <v>400</v>
      </c>
      <c r="T2795" s="371">
        <v>0</v>
      </c>
      <c r="U2795" s="371">
        <v>0</v>
      </c>
      <c r="V2795" s="371">
        <v>0</v>
      </c>
      <c r="W2795" s="21"/>
      <c r="X2795" s="25">
        <f t="shared" si="508"/>
        <v>0</v>
      </c>
      <c r="Y2795" s="26">
        <f t="shared" si="509"/>
        <v>0</v>
      </c>
      <c r="Z2795" s="428"/>
      <c r="AA2795" s="672"/>
      <c r="AB2795" s="672"/>
    </row>
    <row r="2796" spans="1:28" ht="13.9" customHeight="1" thickBot="1" x14ac:dyDescent="0.25">
      <c r="A2796" s="265"/>
      <c r="B2796" s="405"/>
      <c r="C2796" s="448"/>
      <c r="D2796" s="277"/>
      <c r="E2796" s="278"/>
      <c r="F2796" s="182"/>
      <c r="G2796" s="24"/>
      <c r="H2796" s="241">
        <v>462</v>
      </c>
      <c r="I2796" s="22" t="s">
        <v>3133</v>
      </c>
      <c r="J2796" s="24">
        <v>400</v>
      </c>
      <c r="K2796" s="371">
        <v>0</v>
      </c>
      <c r="L2796" s="371">
        <v>0</v>
      </c>
      <c r="M2796" s="371">
        <v>0</v>
      </c>
      <c r="N2796" s="21"/>
      <c r="O2796" s="25">
        <f t="shared" si="506"/>
        <v>0</v>
      </c>
      <c r="P2796" s="26">
        <f t="shared" si="507"/>
        <v>0</v>
      </c>
      <c r="Q2796" s="26"/>
      <c r="R2796" s="28" t="s">
        <v>3133</v>
      </c>
      <c r="S2796" s="24">
        <v>400</v>
      </c>
      <c r="T2796" s="371">
        <v>0</v>
      </c>
      <c r="U2796" s="371">
        <v>0</v>
      </c>
      <c r="V2796" s="371">
        <v>0</v>
      </c>
      <c r="W2796" s="21"/>
      <c r="X2796" s="25">
        <f t="shared" si="508"/>
        <v>0</v>
      </c>
      <c r="Y2796" s="26">
        <f t="shared" si="509"/>
        <v>0</v>
      </c>
      <c r="Z2796" s="428"/>
      <c r="AA2796" s="674"/>
      <c r="AB2796" s="674"/>
    </row>
    <row r="2797" spans="1:28" s="7" customFormat="1" ht="13.9" customHeight="1" x14ac:dyDescent="0.2">
      <c r="A2797" s="270">
        <v>43036</v>
      </c>
      <c r="B2797" s="407">
        <v>0.44444444444444442</v>
      </c>
      <c r="C2797" s="450">
        <v>1</v>
      </c>
      <c r="D2797" s="291">
        <f>(MAX(K2797:M2797))/J2797/1.44</f>
        <v>0.25958333333333333</v>
      </c>
      <c r="E2797" s="272">
        <f>(MAX(T2797:V2797))/S2797/1.44</f>
        <v>0</v>
      </c>
      <c r="F2797" s="193" t="s">
        <v>1909</v>
      </c>
      <c r="G2797" s="114" t="s">
        <v>3126</v>
      </c>
      <c r="H2797" s="243">
        <v>463</v>
      </c>
      <c r="I2797" s="113" t="s">
        <v>3673</v>
      </c>
      <c r="J2797" s="115">
        <v>250</v>
      </c>
      <c r="K2797" s="565">
        <v>55.650000000000006</v>
      </c>
      <c r="L2797" s="565">
        <v>49.523809523809518</v>
      </c>
      <c r="M2797" s="565">
        <v>93.45</v>
      </c>
      <c r="N2797" s="116" t="s">
        <v>3953</v>
      </c>
      <c r="O2797" s="117">
        <f t="shared" si="498"/>
        <v>66.207936507936509</v>
      </c>
      <c r="P2797" s="118">
        <f t="shared" si="500"/>
        <v>0.18391093474426809</v>
      </c>
      <c r="Q2797" s="119" t="s">
        <v>495</v>
      </c>
      <c r="R2797" s="120" t="s">
        <v>686</v>
      </c>
      <c r="S2797" s="115">
        <v>250</v>
      </c>
      <c r="T2797" s="565">
        <v>0</v>
      </c>
      <c r="U2797" s="565">
        <v>0</v>
      </c>
      <c r="V2797" s="565">
        <v>0</v>
      </c>
      <c r="W2797" s="116"/>
      <c r="X2797" s="117">
        <f t="shared" si="504"/>
        <v>0</v>
      </c>
      <c r="Y2797" s="118">
        <f t="shared" si="505"/>
        <v>0</v>
      </c>
      <c r="Z2797" s="660" t="s">
        <v>657</v>
      </c>
      <c r="AA2797" s="672">
        <f>P2797+Y2797</f>
        <v>0.18391093474426809</v>
      </c>
      <c r="AB2797" s="672">
        <f t="shared" si="503"/>
        <v>271.34961419753085</v>
      </c>
    </row>
    <row r="2798" spans="1:28" ht="13.15" customHeight="1" x14ac:dyDescent="0.2">
      <c r="A2798" s="265"/>
      <c r="B2798" s="405"/>
      <c r="C2798" s="448"/>
      <c r="D2798" s="266"/>
      <c r="E2798" s="266"/>
      <c r="F2798" s="182"/>
      <c r="G2798" s="24"/>
      <c r="H2798" s="241">
        <v>463</v>
      </c>
      <c r="I2798" s="22" t="s">
        <v>612</v>
      </c>
      <c r="J2798" s="24">
        <v>250</v>
      </c>
      <c r="K2798" s="371">
        <v>0</v>
      </c>
      <c r="L2798" s="371">
        <v>0</v>
      </c>
      <c r="M2798" s="371">
        <v>0</v>
      </c>
      <c r="N2798" s="21"/>
      <c r="O2798" s="25">
        <f t="shared" si="498"/>
        <v>0</v>
      </c>
      <c r="P2798" s="26">
        <f t="shared" si="500"/>
        <v>0</v>
      </c>
      <c r="Q2798" s="26"/>
      <c r="R2798" s="28"/>
      <c r="S2798" s="34">
        <v>250</v>
      </c>
      <c r="T2798" s="371">
        <v>0</v>
      </c>
      <c r="U2798" s="371">
        <v>0</v>
      </c>
      <c r="V2798" s="371">
        <v>0</v>
      </c>
      <c r="W2798" s="21"/>
      <c r="X2798" s="25"/>
      <c r="Y2798" s="26"/>
      <c r="Z2798" s="428"/>
      <c r="AA2798" s="673"/>
      <c r="AB2798" s="672"/>
    </row>
    <row r="2799" spans="1:28" ht="13.15" customHeight="1" x14ac:dyDescent="0.2">
      <c r="A2799" s="265"/>
      <c r="B2799" s="405"/>
      <c r="C2799" s="448"/>
      <c r="D2799" s="266"/>
      <c r="E2799" s="266"/>
      <c r="F2799" s="182"/>
      <c r="G2799" s="24"/>
      <c r="H2799" s="241">
        <v>463</v>
      </c>
      <c r="I2799" s="22" t="s">
        <v>613</v>
      </c>
      <c r="J2799" s="24">
        <v>250</v>
      </c>
      <c r="K2799" s="371">
        <v>0</v>
      </c>
      <c r="L2799" s="371">
        <v>0</v>
      </c>
      <c r="M2799" s="371">
        <v>0</v>
      </c>
      <c r="N2799" s="21"/>
      <c r="O2799" s="25">
        <f t="shared" si="498"/>
        <v>0</v>
      </c>
      <c r="P2799" s="26">
        <f t="shared" si="500"/>
        <v>0</v>
      </c>
      <c r="Q2799" s="26"/>
      <c r="R2799" s="28"/>
      <c r="S2799" s="34">
        <v>250</v>
      </c>
      <c r="T2799" s="371">
        <v>0</v>
      </c>
      <c r="U2799" s="371">
        <v>0</v>
      </c>
      <c r="V2799" s="371">
        <v>0</v>
      </c>
      <c r="W2799" s="21"/>
      <c r="X2799" s="25"/>
      <c r="Y2799" s="26"/>
      <c r="Z2799" s="428"/>
      <c r="AA2799" s="673"/>
      <c r="AB2799" s="672"/>
    </row>
    <row r="2800" spans="1:28" ht="13.15" customHeight="1" x14ac:dyDescent="0.2">
      <c r="A2800" s="265"/>
      <c r="B2800" s="405"/>
      <c r="C2800" s="448"/>
      <c r="D2800" s="266"/>
      <c r="E2800" s="266"/>
      <c r="F2800" s="182"/>
      <c r="G2800" s="24"/>
      <c r="H2800" s="241">
        <v>463</v>
      </c>
      <c r="I2800" s="22" t="s">
        <v>614</v>
      </c>
      <c r="J2800" s="24">
        <v>250</v>
      </c>
      <c r="K2800" s="371">
        <v>0</v>
      </c>
      <c r="L2800" s="371">
        <v>0</v>
      </c>
      <c r="M2800" s="371">
        <v>0</v>
      </c>
      <c r="N2800" s="21"/>
      <c r="O2800" s="25">
        <f t="shared" si="498"/>
        <v>0</v>
      </c>
      <c r="P2800" s="26">
        <f t="shared" si="500"/>
        <v>0</v>
      </c>
      <c r="Q2800" s="26"/>
      <c r="R2800" s="28"/>
      <c r="S2800" s="34">
        <v>250</v>
      </c>
      <c r="T2800" s="371">
        <v>0</v>
      </c>
      <c r="U2800" s="371">
        <v>0</v>
      </c>
      <c r="V2800" s="371">
        <v>0</v>
      </c>
      <c r="W2800" s="21"/>
      <c r="X2800" s="25"/>
      <c r="Y2800" s="26"/>
      <c r="Z2800" s="428"/>
      <c r="AA2800" s="673"/>
      <c r="AB2800" s="672"/>
    </row>
    <row r="2801" spans="1:28" ht="13.15" customHeight="1" x14ac:dyDescent="0.2">
      <c r="A2801" s="265"/>
      <c r="B2801" s="405"/>
      <c r="C2801" s="448"/>
      <c r="D2801" s="266"/>
      <c r="E2801" s="266"/>
      <c r="F2801" s="182"/>
      <c r="G2801" s="24"/>
      <c r="H2801" s="241">
        <v>463</v>
      </c>
      <c r="I2801" s="22" t="s">
        <v>615</v>
      </c>
      <c r="J2801" s="24">
        <v>250</v>
      </c>
      <c r="K2801" s="371">
        <v>0</v>
      </c>
      <c r="L2801" s="371">
        <v>0</v>
      </c>
      <c r="M2801" s="371">
        <v>0</v>
      </c>
      <c r="N2801" s="21"/>
      <c r="O2801" s="25">
        <f t="shared" si="498"/>
        <v>0</v>
      </c>
      <c r="P2801" s="26">
        <f t="shared" si="500"/>
        <v>0</v>
      </c>
      <c r="Q2801" s="26"/>
      <c r="R2801" s="28"/>
      <c r="S2801" s="34">
        <v>250</v>
      </c>
      <c r="T2801" s="371">
        <v>0</v>
      </c>
      <c r="U2801" s="371">
        <v>0</v>
      </c>
      <c r="V2801" s="371">
        <v>0</v>
      </c>
      <c r="W2801" s="21"/>
      <c r="X2801" s="25"/>
      <c r="Y2801" s="26"/>
      <c r="Z2801" s="428"/>
      <c r="AA2801" s="673"/>
      <c r="AB2801" s="672"/>
    </row>
    <row r="2802" spans="1:28" ht="13.15" customHeight="1" x14ac:dyDescent="0.2">
      <c r="A2802" s="265"/>
      <c r="B2802" s="405"/>
      <c r="C2802" s="448"/>
      <c r="D2802" s="266"/>
      <c r="E2802" s="266"/>
      <c r="F2802" s="182"/>
      <c r="G2802" s="24"/>
      <c r="H2802" s="241">
        <v>463</v>
      </c>
      <c r="I2802" s="22" t="s">
        <v>616</v>
      </c>
      <c r="J2802" s="24">
        <v>250</v>
      </c>
      <c r="K2802" s="371">
        <v>0</v>
      </c>
      <c r="L2802" s="371">
        <v>0</v>
      </c>
      <c r="M2802" s="371">
        <v>0</v>
      </c>
      <c r="N2802" s="21"/>
      <c r="O2802" s="25">
        <f t="shared" si="498"/>
        <v>0</v>
      </c>
      <c r="P2802" s="26">
        <f t="shared" si="500"/>
        <v>0</v>
      </c>
      <c r="Q2802" s="26"/>
      <c r="R2802" s="28"/>
      <c r="S2802" s="34">
        <v>250</v>
      </c>
      <c r="T2802" s="371">
        <v>0</v>
      </c>
      <c r="U2802" s="371">
        <v>0</v>
      </c>
      <c r="V2802" s="371">
        <v>0</v>
      </c>
      <c r="W2802" s="21"/>
      <c r="X2802" s="25"/>
      <c r="Y2802" s="26"/>
      <c r="Z2802" s="428"/>
      <c r="AA2802" s="673"/>
      <c r="AB2802" s="672"/>
    </row>
    <row r="2803" spans="1:28" ht="13.15" customHeight="1" x14ac:dyDescent="0.2">
      <c r="A2803" s="265"/>
      <c r="B2803" s="405"/>
      <c r="C2803" s="448"/>
      <c r="D2803" s="266"/>
      <c r="E2803" s="266"/>
      <c r="F2803" s="182"/>
      <c r="G2803" s="24"/>
      <c r="H2803" s="241">
        <v>463</v>
      </c>
      <c r="I2803" s="22" t="s">
        <v>617</v>
      </c>
      <c r="J2803" s="24">
        <v>250</v>
      </c>
      <c r="K2803" s="371">
        <v>0</v>
      </c>
      <c r="L2803" s="371">
        <v>0</v>
      </c>
      <c r="M2803" s="371">
        <v>0</v>
      </c>
      <c r="N2803" s="21"/>
      <c r="O2803" s="25">
        <f t="shared" si="498"/>
        <v>0</v>
      </c>
      <c r="P2803" s="26">
        <f t="shared" si="500"/>
        <v>0</v>
      </c>
      <c r="Q2803" s="26"/>
      <c r="R2803" s="28"/>
      <c r="S2803" s="34">
        <v>250</v>
      </c>
      <c r="T2803" s="371">
        <v>0</v>
      </c>
      <c r="U2803" s="371">
        <v>0</v>
      </c>
      <c r="V2803" s="371">
        <v>0</v>
      </c>
      <c r="W2803" s="21"/>
      <c r="X2803" s="25"/>
      <c r="Y2803" s="26"/>
      <c r="Z2803" s="428"/>
      <c r="AA2803" s="673"/>
      <c r="AB2803" s="672"/>
    </row>
    <row r="2804" spans="1:28" ht="13.15" customHeight="1" x14ac:dyDescent="0.2">
      <c r="A2804" s="265"/>
      <c r="B2804" s="405"/>
      <c r="C2804" s="448"/>
      <c r="D2804" s="266"/>
      <c r="E2804" s="266"/>
      <c r="F2804" s="182"/>
      <c r="G2804" s="24"/>
      <c r="H2804" s="241">
        <v>463</v>
      </c>
      <c r="I2804" s="22" t="s">
        <v>618</v>
      </c>
      <c r="J2804" s="24">
        <v>250</v>
      </c>
      <c r="K2804" s="371">
        <v>0</v>
      </c>
      <c r="L2804" s="371">
        <v>0</v>
      </c>
      <c r="M2804" s="371">
        <v>0</v>
      </c>
      <c r="N2804" s="21"/>
      <c r="O2804" s="25">
        <f t="shared" si="498"/>
        <v>0</v>
      </c>
      <c r="P2804" s="26">
        <f t="shared" si="500"/>
        <v>0</v>
      </c>
      <c r="Q2804" s="26"/>
      <c r="R2804" s="28"/>
      <c r="S2804" s="34">
        <v>250</v>
      </c>
      <c r="T2804" s="371">
        <v>0</v>
      </c>
      <c r="U2804" s="371">
        <v>0</v>
      </c>
      <c r="V2804" s="371">
        <v>0</v>
      </c>
      <c r="W2804" s="21"/>
      <c r="X2804" s="25"/>
      <c r="Y2804" s="26"/>
      <c r="Z2804" s="428"/>
      <c r="AA2804" s="673"/>
      <c r="AB2804" s="672"/>
    </row>
    <row r="2805" spans="1:28" ht="13.9" customHeight="1" thickBot="1" x14ac:dyDescent="0.25">
      <c r="A2805" s="267"/>
      <c r="B2805" s="406"/>
      <c r="C2805" s="449"/>
      <c r="D2805" s="268"/>
      <c r="E2805" s="269"/>
      <c r="F2805" s="184"/>
      <c r="G2805" s="70"/>
      <c r="H2805" s="242">
        <v>463</v>
      </c>
      <c r="I2805" s="76" t="s">
        <v>619</v>
      </c>
      <c r="J2805" s="70">
        <v>250</v>
      </c>
      <c r="K2805" s="559">
        <v>0</v>
      </c>
      <c r="L2805" s="559">
        <v>0</v>
      </c>
      <c r="M2805" s="559">
        <v>0</v>
      </c>
      <c r="N2805" s="72"/>
      <c r="O2805" s="73">
        <f t="shared" si="498"/>
        <v>0</v>
      </c>
      <c r="P2805" s="74">
        <f t="shared" si="500"/>
        <v>0</v>
      </c>
      <c r="Q2805" s="74"/>
      <c r="R2805" s="75"/>
      <c r="S2805" s="70">
        <v>250</v>
      </c>
      <c r="T2805" s="559">
        <v>0</v>
      </c>
      <c r="U2805" s="559">
        <v>0</v>
      </c>
      <c r="V2805" s="559">
        <v>0</v>
      </c>
      <c r="W2805" s="72"/>
      <c r="X2805" s="73"/>
      <c r="Y2805" s="74"/>
      <c r="Z2805" s="646"/>
      <c r="AA2805" s="673"/>
      <c r="AB2805" s="672"/>
    </row>
    <row r="2806" spans="1:28" s="7" customFormat="1" ht="13.9" customHeight="1" x14ac:dyDescent="0.2">
      <c r="A2806" s="260">
        <v>43028</v>
      </c>
      <c r="B2806" s="403">
        <v>0.53125</v>
      </c>
      <c r="C2806" s="454">
        <v>3</v>
      </c>
      <c r="D2806" s="263">
        <f>(MAX(K2806:M2806))/J2806/1.44</f>
        <v>0.16534391534391535</v>
      </c>
      <c r="E2806" s="264">
        <f>(MAX(T2806:V2806))/S2806/1.44</f>
        <v>9.4791666666666677E-2</v>
      </c>
      <c r="F2806" s="181" t="s">
        <v>1909</v>
      </c>
      <c r="G2806" s="69" t="s">
        <v>3126</v>
      </c>
      <c r="H2806" s="240">
        <v>464</v>
      </c>
      <c r="I2806" s="35" t="s">
        <v>685</v>
      </c>
      <c r="J2806" s="34">
        <v>400</v>
      </c>
      <c r="K2806" s="367">
        <v>94.5</v>
      </c>
      <c r="L2806" s="367">
        <v>95.238095238095241</v>
      </c>
      <c r="M2806" s="367">
        <v>90.3</v>
      </c>
      <c r="N2806" s="36" t="s">
        <v>4064</v>
      </c>
      <c r="O2806" s="37">
        <f t="shared" si="498"/>
        <v>93.346031746031755</v>
      </c>
      <c r="P2806" s="38">
        <f t="shared" si="500"/>
        <v>0.16205908289241625</v>
      </c>
      <c r="Q2806" s="39" t="s">
        <v>492</v>
      </c>
      <c r="R2806" s="40" t="s">
        <v>686</v>
      </c>
      <c r="S2806" s="34">
        <v>400</v>
      </c>
      <c r="T2806" s="367">
        <v>26.666666666666664</v>
      </c>
      <c r="U2806" s="367">
        <v>38.85</v>
      </c>
      <c r="V2806" s="367">
        <v>54.6</v>
      </c>
      <c r="W2806" s="36" t="s">
        <v>3954</v>
      </c>
      <c r="X2806" s="37">
        <f t="shared" ref="X2806:X2811" si="511">(T2806+U2806+V2806)/3</f>
        <v>40.038888888888891</v>
      </c>
      <c r="Y2806" s="38">
        <f t="shared" ref="Y2806:Y2811" si="512">X2806/S2806/1.44</f>
        <v>6.9511959876543211E-2</v>
      </c>
      <c r="Z2806" s="653" t="s">
        <v>983</v>
      </c>
      <c r="AA2806" s="671">
        <f>P2806+Y2806</f>
        <v>0.23157104276895946</v>
      </c>
      <c r="AB2806" s="671">
        <f t="shared" si="503"/>
        <v>408.80420524691351</v>
      </c>
    </row>
    <row r="2807" spans="1:28" ht="13.15" customHeight="1" x14ac:dyDescent="0.2">
      <c r="A2807" s="265"/>
      <c r="B2807" s="405"/>
      <c r="C2807" s="448"/>
      <c r="D2807" s="266"/>
      <c r="E2807" s="266"/>
      <c r="F2807" s="182"/>
      <c r="G2807" s="24"/>
      <c r="H2807" s="241">
        <v>464</v>
      </c>
      <c r="I2807" s="22" t="s">
        <v>1512</v>
      </c>
      <c r="J2807" s="24">
        <v>400</v>
      </c>
      <c r="K2807" s="371">
        <v>0</v>
      </c>
      <c r="L2807" s="371">
        <v>0</v>
      </c>
      <c r="M2807" s="371">
        <v>0</v>
      </c>
      <c r="N2807" s="21"/>
      <c r="O2807" s="25">
        <f t="shared" si="498"/>
        <v>0</v>
      </c>
      <c r="P2807" s="26">
        <f t="shared" si="500"/>
        <v>0</v>
      </c>
      <c r="Q2807" s="26"/>
      <c r="R2807" s="28" t="s">
        <v>1126</v>
      </c>
      <c r="S2807" s="24">
        <v>400</v>
      </c>
      <c r="T2807" s="371">
        <v>0</v>
      </c>
      <c r="U2807" s="371">
        <v>0</v>
      </c>
      <c r="V2807" s="371">
        <v>0</v>
      </c>
      <c r="W2807" s="21"/>
      <c r="X2807" s="25">
        <f t="shared" si="511"/>
        <v>0</v>
      </c>
      <c r="Y2807" s="26">
        <f t="shared" si="512"/>
        <v>0</v>
      </c>
      <c r="Z2807" s="428"/>
      <c r="AA2807" s="673"/>
      <c r="AB2807" s="672"/>
    </row>
    <row r="2808" spans="1:28" ht="13.15" customHeight="1" x14ac:dyDescent="0.2">
      <c r="A2808" s="265"/>
      <c r="B2808" s="405"/>
      <c r="C2808" s="448"/>
      <c r="D2808" s="266"/>
      <c r="E2808" s="266"/>
      <c r="F2808" s="182"/>
      <c r="G2808" s="24"/>
      <c r="H2808" s="241">
        <v>464</v>
      </c>
      <c r="I2808" s="22" t="s">
        <v>1729</v>
      </c>
      <c r="J2808" s="24">
        <v>400</v>
      </c>
      <c r="K2808" s="371">
        <v>0</v>
      </c>
      <c r="L2808" s="371">
        <v>0</v>
      </c>
      <c r="M2808" s="371">
        <v>0</v>
      </c>
      <c r="N2808" s="21"/>
      <c r="O2808" s="25">
        <f t="shared" si="498"/>
        <v>0</v>
      </c>
      <c r="P2808" s="26">
        <f t="shared" si="500"/>
        <v>0</v>
      </c>
      <c r="Q2808" s="26"/>
      <c r="R2808" s="28" t="s">
        <v>1218</v>
      </c>
      <c r="S2808" s="24">
        <v>400</v>
      </c>
      <c r="T2808" s="371">
        <v>26.666666666666664</v>
      </c>
      <c r="U2808" s="371">
        <v>38.85</v>
      </c>
      <c r="V2808" s="371">
        <v>54.6</v>
      </c>
      <c r="W2808" s="21"/>
      <c r="X2808" s="25">
        <f t="shared" si="511"/>
        <v>40.038888888888891</v>
      </c>
      <c r="Y2808" s="26">
        <f t="shared" si="512"/>
        <v>6.9511959876543211E-2</v>
      </c>
      <c r="Z2808" s="428"/>
      <c r="AA2808" s="673"/>
      <c r="AB2808" s="672"/>
    </row>
    <row r="2809" spans="1:28" ht="13.15" customHeight="1" x14ac:dyDescent="0.2">
      <c r="A2809" s="265"/>
      <c r="B2809" s="405"/>
      <c r="C2809" s="448"/>
      <c r="D2809" s="266"/>
      <c r="E2809" s="266"/>
      <c r="F2809" s="182"/>
      <c r="G2809" s="24"/>
      <c r="H2809" s="241">
        <v>464</v>
      </c>
      <c r="I2809" s="22" t="s">
        <v>336</v>
      </c>
      <c r="J2809" s="24">
        <v>400</v>
      </c>
      <c r="K2809" s="371">
        <v>109.2</v>
      </c>
      <c r="L2809" s="371">
        <v>89.523809523809518</v>
      </c>
      <c r="M2809" s="371">
        <v>87.15</v>
      </c>
      <c r="N2809" s="21"/>
      <c r="O2809" s="25">
        <f t="shared" si="498"/>
        <v>95.291269841269852</v>
      </c>
      <c r="P2809" s="26">
        <f t="shared" si="500"/>
        <v>0.16543623236331573</v>
      </c>
      <c r="Q2809" s="26"/>
      <c r="R2809" s="28" t="s">
        <v>1589</v>
      </c>
      <c r="S2809" s="24">
        <v>400</v>
      </c>
      <c r="T2809" s="371">
        <v>0</v>
      </c>
      <c r="U2809" s="371">
        <v>0</v>
      </c>
      <c r="V2809" s="371">
        <v>0</v>
      </c>
      <c r="W2809" s="21"/>
      <c r="X2809" s="25">
        <f t="shared" si="511"/>
        <v>0</v>
      </c>
      <c r="Y2809" s="26">
        <f t="shared" si="512"/>
        <v>0</v>
      </c>
      <c r="Z2809" s="428"/>
      <c r="AA2809" s="673"/>
      <c r="AB2809" s="672"/>
    </row>
    <row r="2810" spans="1:28" ht="13.15" customHeight="1" x14ac:dyDescent="0.2">
      <c r="A2810" s="265"/>
      <c r="B2810" s="405"/>
      <c r="C2810" s="448"/>
      <c r="D2810" s="266"/>
      <c r="E2810" s="266"/>
      <c r="F2810" s="182"/>
      <c r="G2810" s="24"/>
      <c r="H2810" s="241">
        <v>464</v>
      </c>
      <c r="I2810" s="22" t="s">
        <v>334</v>
      </c>
      <c r="J2810" s="24">
        <v>400</v>
      </c>
      <c r="K2810" s="371">
        <v>0</v>
      </c>
      <c r="L2810" s="371">
        <v>0</v>
      </c>
      <c r="M2810" s="371">
        <v>0</v>
      </c>
      <c r="N2810" s="21"/>
      <c r="O2810" s="25">
        <f t="shared" si="498"/>
        <v>0</v>
      </c>
      <c r="P2810" s="26">
        <f t="shared" si="500"/>
        <v>0</v>
      </c>
      <c r="Q2810" s="26"/>
      <c r="R2810" s="28" t="s">
        <v>337</v>
      </c>
      <c r="S2810" s="24">
        <v>400</v>
      </c>
      <c r="T2810" s="371">
        <v>0</v>
      </c>
      <c r="U2810" s="371">
        <v>0</v>
      </c>
      <c r="V2810" s="371">
        <v>0</v>
      </c>
      <c r="W2810" s="21"/>
      <c r="X2810" s="25">
        <f t="shared" si="511"/>
        <v>0</v>
      </c>
      <c r="Y2810" s="26">
        <f t="shared" si="512"/>
        <v>0</v>
      </c>
      <c r="Z2810" s="428"/>
      <c r="AA2810" s="673"/>
      <c r="AB2810" s="672"/>
    </row>
    <row r="2811" spans="1:28" ht="13.9" customHeight="1" thickBot="1" x14ac:dyDescent="0.25">
      <c r="A2811" s="267"/>
      <c r="B2811" s="406"/>
      <c r="C2811" s="449"/>
      <c r="D2811" s="268"/>
      <c r="E2811" s="269"/>
      <c r="F2811" s="184"/>
      <c r="G2811" s="70"/>
      <c r="H2811" s="242">
        <v>464</v>
      </c>
      <c r="I2811" s="76"/>
      <c r="J2811" s="70"/>
      <c r="K2811" s="559"/>
      <c r="L2811" s="559"/>
      <c r="M2811" s="559"/>
      <c r="N2811" s="72"/>
      <c r="O2811" s="73"/>
      <c r="P2811" s="74"/>
      <c r="Q2811" s="74"/>
      <c r="R2811" s="75" t="s">
        <v>700</v>
      </c>
      <c r="S2811" s="70">
        <v>400</v>
      </c>
      <c r="T2811" s="559">
        <v>0</v>
      </c>
      <c r="U2811" s="559">
        <v>0</v>
      </c>
      <c r="V2811" s="559">
        <v>0</v>
      </c>
      <c r="W2811" s="72"/>
      <c r="X2811" s="73">
        <f t="shared" si="511"/>
        <v>0</v>
      </c>
      <c r="Y2811" s="74">
        <f t="shared" si="512"/>
        <v>0</v>
      </c>
      <c r="Z2811" s="646"/>
      <c r="AA2811" s="676"/>
      <c r="AB2811" s="674"/>
    </row>
    <row r="2812" spans="1:28" s="7" customFormat="1" ht="13.9" customHeight="1" x14ac:dyDescent="0.2">
      <c r="A2812" s="270">
        <v>43043</v>
      </c>
      <c r="B2812" s="407">
        <v>0.55902777777777779</v>
      </c>
      <c r="C2812" s="454">
        <v>-1</v>
      </c>
      <c r="D2812" s="263">
        <f>(MAX(K2812:M2812))/J2812/1.44</f>
        <v>0.55390211640211651</v>
      </c>
      <c r="E2812" s="264"/>
      <c r="F2812" s="181" t="s">
        <v>569</v>
      </c>
      <c r="G2812" s="69" t="s">
        <v>3126</v>
      </c>
      <c r="H2812" s="240">
        <v>465</v>
      </c>
      <c r="I2812" s="113" t="s">
        <v>685</v>
      </c>
      <c r="J2812" s="34">
        <v>160</v>
      </c>
      <c r="K2812" s="367">
        <v>107.10000000000001</v>
      </c>
      <c r="L2812" s="367">
        <v>127.61904761904762</v>
      </c>
      <c r="M2812" s="367">
        <v>110.25</v>
      </c>
      <c r="N2812" s="36" t="s">
        <v>4379</v>
      </c>
      <c r="O2812" s="37">
        <f>(K2812+L2812+M2812)/3</f>
        <v>114.98968253968253</v>
      </c>
      <c r="P2812" s="38">
        <f>O2812/J2812/1.44</f>
        <v>0.4990871638007055</v>
      </c>
      <c r="Q2812" s="77"/>
      <c r="R2812" s="40"/>
      <c r="S2812" s="81"/>
      <c r="T2812" s="367"/>
      <c r="U2812" s="367"/>
      <c r="V2812" s="367"/>
      <c r="W2812" s="36"/>
      <c r="X2812" s="37"/>
      <c r="Y2812" s="38"/>
      <c r="Z2812" s="645"/>
      <c r="AA2812" s="672">
        <f>P2812+Y2812</f>
        <v>0.4990871638007055</v>
      </c>
      <c r="AB2812" s="672">
        <f t="shared" si="503"/>
        <v>53.297125771604925</v>
      </c>
    </row>
    <row r="2813" spans="1:28" ht="13.15" customHeight="1" x14ac:dyDescent="0.2">
      <c r="A2813" s="265"/>
      <c r="B2813" s="405"/>
      <c r="C2813" s="448"/>
      <c r="D2813" s="266"/>
      <c r="E2813" s="266"/>
      <c r="F2813" s="182"/>
      <c r="G2813" s="24"/>
      <c r="H2813" s="241">
        <v>465</v>
      </c>
      <c r="I2813" s="228" t="s">
        <v>1918</v>
      </c>
      <c r="J2813" s="24">
        <v>160</v>
      </c>
      <c r="K2813" s="371">
        <v>11.55</v>
      </c>
      <c r="L2813" s="371">
        <v>16.19047619047619</v>
      </c>
      <c r="M2813" s="371">
        <v>2.1</v>
      </c>
      <c r="N2813" s="21"/>
      <c r="O2813" s="25">
        <f t="shared" ref="O2813:O2821" si="513">(K2813+L2813+M2813)/3</f>
        <v>9.9468253968253979</v>
      </c>
      <c r="P2813" s="26">
        <f t="shared" ref="P2813:P2821" si="514">O2813/J2813/1.44</f>
        <v>4.3171985229276906E-2</v>
      </c>
      <c r="Q2813" s="26"/>
      <c r="R2813" s="28"/>
      <c r="S2813" s="30"/>
      <c r="T2813" s="371"/>
      <c r="U2813" s="371"/>
      <c r="V2813" s="371"/>
      <c r="W2813" s="21"/>
      <c r="X2813" s="25"/>
      <c r="Y2813" s="26"/>
      <c r="Z2813" s="428"/>
      <c r="AA2813" s="673"/>
      <c r="AB2813" s="672"/>
    </row>
    <row r="2814" spans="1:28" ht="13.15" customHeight="1" x14ac:dyDescent="0.2">
      <c r="A2814" s="265"/>
      <c r="B2814" s="405"/>
      <c r="C2814" s="448"/>
      <c r="D2814" s="266"/>
      <c r="E2814" s="266"/>
      <c r="F2814" s="182"/>
      <c r="G2814" s="24"/>
      <c r="H2814" s="241">
        <v>465</v>
      </c>
      <c r="I2814" s="23" t="s">
        <v>1826</v>
      </c>
      <c r="J2814" s="24">
        <v>160</v>
      </c>
      <c r="K2814" s="371">
        <v>7.3500000000000005</v>
      </c>
      <c r="L2814" s="371">
        <v>0.95238095238095233</v>
      </c>
      <c r="M2814" s="371">
        <v>2.1</v>
      </c>
      <c r="N2814" s="21"/>
      <c r="O2814" s="25">
        <f t="shared" si="513"/>
        <v>3.4674603174603171</v>
      </c>
      <c r="P2814" s="26">
        <f t="shared" si="514"/>
        <v>1.5049740961199293E-2</v>
      </c>
      <c r="Q2814" s="26"/>
      <c r="R2814" s="28"/>
      <c r="S2814" s="30"/>
      <c r="T2814" s="371"/>
      <c r="U2814" s="371"/>
      <c r="V2814" s="371"/>
      <c r="W2814" s="21"/>
      <c r="X2814" s="25"/>
      <c r="Y2814" s="26"/>
      <c r="Z2814" s="428"/>
      <c r="AA2814" s="673"/>
      <c r="AB2814" s="672"/>
    </row>
    <row r="2815" spans="1:28" ht="13.15" customHeight="1" x14ac:dyDescent="0.2">
      <c r="A2815" s="265"/>
      <c r="B2815" s="405"/>
      <c r="C2815" s="448"/>
      <c r="D2815" s="266"/>
      <c r="E2815" s="266"/>
      <c r="F2815" s="182"/>
      <c r="G2815" s="24"/>
      <c r="H2815" s="241">
        <v>465</v>
      </c>
      <c r="I2815" s="22" t="s">
        <v>1827</v>
      </c>
      <c r="J2815" s="24">
        <v>160</v>
      </c>
      <c r="K2815" s="371">
        <v>0</v>
      </c>
      <c r="L2815" s="371">
        <v>0</v>
      </c>
      <c r="M2815" s="371">
        <v>1.05</v>
      </c>
      <c r="N2815" s="21"/>
      <c r="O2815" s="25">
        <f t="shared" si="513"/>
        <v>0.35000000000000003</v>
      </c>
      <c r="P2815" s="26">
        <f t="shared" si="514"/>
        <v>1.5190972222222225E-3</v>
      </c>
      <c r="Q2815" s="26"/>
      <c r="R2815" s="28"/>
      <c r="S2815" s="30"/>
      <c r="T2815" s="371"/>
      <c r="U2815" s="371"/>
      <c r="V2815" s="371"/>
      <c r="W2815" s="21"/>
      <c r="X2815" s="25"/>
      <c r="Y2815" s="26"/>
      <c r="Z2815" s="428"/>
      <c r="AA2815" s="673"/>
      <c r="AB2815" s="672"/>
    </row>
    <row r="2816" spans="1:28" ht="13.15" customHeight="1" x14ac:dyDescent="0.2">
      <c r="A2816" s="265"/>
      <c r="B2816" s="405"/>
      <c r="C2816" s="448"/>
      <c r="D2816" s="266"/>
      <c r="E2816" s="266"/>
      <c r="F2816" s="182"/>
      <c r="G2816" s="24"/>
      <c r="H2816" s="241">
        <v>465</v>
      </c>
      <c r="I2816" s="23" t="s">
        <v>1342</v>
      </c>
      <c r="J2816" s="24">
        <v>160</v>
      </c>
      <c r="K2816" s="371">
        <v>4.2</v>
      </c>
      <c r="L2816" s="371">
        <v>1.9047619047619047</v>
      </c>
      <c r="M2816" s="371">
        <v>3.1500000000000004</v>
      </c>
      <c r="N2816" s="21"/>
      <c r="O2816" s="25">
        <f t="shared" si="513"/>
        <v>3.0849206349206351</v>
      </c>
      <c r="P2816" s="26">
        <f t="shared" si="514"/>
        <v>1.3389412477954145E-2</v>
      </c>
      <c r="Q2816" s="26"/>
      <c r="R2816" s="28"/>
      <c r="S2816" s="30"/>
      <c r="T2816" s="371"/>
      <c r="U2816" s="371"/>
      <c r="V2816" s="371"/>
      <c r="W2816" s="21"/>
      <c r="X2816" s="25"/>
      <c r="Y2816" s="26"/>
      <c r="Z2816" s="428"/>
      <c r="AA2816" s="673"/>
      <c r="AB2816" s="672"/>
    </row>
    <row r="2817" spans="1:28" ht="13.15" customHeight="1" x14ac:dyDescent="0.2">
      <c r="A2817" s="265"/>
      <c r="B2817" s="405"/>
      <c r="C2817" s="448"/>
      <c r="D2817" s="266"/>
      <c r="E2817" s="266"/>
      <c r="F2817" s="182"/>
      <c r="G2817" s="24"/>
      <c r="H2817" s="241">
        <v>465</v>
      </c>
      <c r="I2817" s="22" t="s">
        <v>4380</v>
      </c>
      <c r="J2817" s="24">
        <v>160</v>
      </c>
      <c r="K2817" s="371">
        <v>0</v>
      </c>
      <c r="L2817" s="371">
        <v>0</v>
      </c>
      <c r="M2817" s="371">
        <v>0</v>
      </c>
      <c r="N2817" s="21"/>
      <c r="O2817" s="25">
        <f t="shared" si="513"/>
        <v>0</v>
      </c>
      <c r="P2817" s="26">
        <f t="shared" si="514"/>
        <v>0</v>
      </c>
      <c r="Q2817" s="26"/>
      <c r="R2817" s="28"/>
      <c r="S2817" s="30"/>
      <c r="T2817" s="371"/>
      <c r="U2817" s="371"/>
      <c r="V2817" s="371"/>
      <c r="W2817" s="21"/>
      <c r="X2817" s="25"/>
      <c r="Y2817" s="26"/>
      <c r="Z2817" s="428"/>
      <c r="AA2817" s="673"/>
      <c r="AB2817" s="672"/>
    </row>
    <row r="2818" spans="1:28" ht="13.15" customHeight="1" x14ac:dyDescent="0.2">
      <c r="A2818" s="265"/>
      <c r="B2818" s="405"/>
      <c r="C2818" s="448"/>
      <c r="D2818" s="266"/>
      <c r="E2818" s="266"/>
      <c r="F2818" s="182"/>
      <c r="G2818" s="24"/>
      <c r="H2818" s="241">
        <v>465</v>
      </c>
      <c r="I2818" s="23" t="s">
        <v>3267</v>
      </c>
      <c r="J2818" s="24">
        <v>160</v>
      </c>
      <c r="K2818" s="371">
        <v>11.55</v>
      </c>
      <c r="L2818" s="371">
        <v>53.333333333333329</v>
      </c>
      <c r="M2818" s="371">
        <v>63</v>
      </c>
      <c r="N2818" s="21"/>
      <c r="O2818" s="25">
        <f t="shared" si="513"/>
        <v>42.627777777777773</v>
      </c>
      <c r="P2818" s="26">
        <f t="shared" si="514"/>
        <v>0.18501639660493824</v>
      </c>
      <c r="Q2818" s="26"/>
      <c r="R2818" s="28"/>
      <c r="S2818" s="30"/>
      <c r="T2818" s="371"/>
      <c r="U2818" s="371"/>
      <c r="V2818" s="371"/>
      <c r="W2818" s="21"/>
      <c r="X2818" s="25"/>
      <c r="Y2818" s="26"/>
      <c r="Z2818" s="428"/>
      <c r="AA2818" s="673"/>
      <c r="AB2818" s="672"/>
    </row>
    <row r="2819" spans="1:28" ht="13.15" customHeight="1" x14ac:dyDescent="0.2">
      <c r="A2819" s="265"/>
      <c r="B2819" s="405"/>
      <c r="C2819" s="448"/>
      <c r="D2819" s="266"/>
      <c r="E2819" s="266"/>
      <c r="F2819" s="182"/>
      <c r="G2819" s="24"/>
      <c r="H2819" s="241">
        <v>465</v>
      </c>
      <c r="I2819" s="22" t="s">
        <v>3266</v>
      </c>
      <c r="J2819" s="24">
        <v>160</v>
      </c>
      <c r="K2819" s="371">
        <v>35.700000000000003</v>
      </c>
      <c r="L2819" s="371">
        <v>38.095238095238095</v>
      </c>
      <c r="M2819" s="371">
        <v>25.200000000000003</v>
      </c>
      <c r="N2819" s="21"/>
      <c r="O2819" s="25">
        <f t="shared" si="513"/>
        <v>32.9984126984127</v>
      </c>
      <c r="P2819" s="26">
        <f t="shared" si="514"/>
        <v>0.14322227733686069</v>
      </c>
      <c r="Q2819" s="26"/>
      <c r="R2819" s="28"/>
      <c r="S2819" s="30"/>
      <c r="T2819" s="371"/>
      <c r="U2819" s="371"/>
      <c r="V2819" s="371"/>
      <c r="W2819" s="21"/>
      <c r="X2819" s="25"/>
      <c r="Y2819" s="26"/>
      <c r="Z2819" s="428"/>
      <c r="AA2819" s="673"/>
      <c r="AB2819" s="672"/>
    </row>
    <row r="2820" spans="1:28" ht="13.15" customHeight="1" x14ac:dyDescent="0.2">
      <c r="A2820" s="265"/>
      <c r="B2820" s="405"/>
      <c r="C2820" s="448"/>
      <c r="D2820" s="266"/>
      <c r="E2820" s="266"/>
      <c r="F2820" s="182"/>
      <c r="G2820" s="24"/>
      <c r="H2820" s="241">
        <v>465</v>
      </c>
      <c r="I2820" s="22" t="s">
        <v>1343</v>
      </c>
      <c r="J2820" s="24">
        <v>160</v>
      </c>
      <c r="K2820" s="371">
        <v>8.4</v>
      </c>
      <c r="L2820" s="371">
        <v>17.142857142857142</v>
      </c>
      <c r="M2820" s="371">
        <v>15.75</v>
      </c>
      <c r="N2820" s="21"/>
      <c r="O2820" s="25">
        <f t="shared" si="513"/>
        <v>13.764285714285714</v>
      </c>
      <c r="P2820" s="26">
        <f t="shared" si="514"/>
        <v>5.9740823412698409E-2</v>
      </c>
      <c r="Q2820" s="26"/>
      <c r="R2820" s="28"/>
      <c r="S2820" s="30"/>
      <c r="T2820" s="371"/>
      <c r="U2820" s="371"/>
      <c r="V2820" s="371"/>
      <c r="W2820" s="21"/>
      <c r="X2820" s="25"/>
      <c r="Y2820" s="26"/>
      <c r="Z2820" s="428"/>
      <c r="AA2820" s="673"/>
      <c r="AB2820" s="672"/>
    </row>
    <row r="2821" spans="1:28" ht="13.9" customHeight="1" thickBot="1" x14ac:dyDescent="0.25">
      <c r="A2821" s="267"/>
      <c r="B2821" s="406"/>
      <c r="C2821" s="449"/>
      <c r="D2821" s="268"/>
      <c r="E2821" s="269"/>
      <c r="F2821" s="184"/>
      <c r="G2821" s="70"/>
      <c r="H2821" s="242">
        <v>465</v>
      </c>
      <c r="I2821" s="76" t="s">
        <v>1919</v>
      </c>
      <c r="J2821" s="70">
        <v>160</v>
      </c>
      <c r="K2821" s="559">
        <v>0</v>
      </c>
      <c r="L2821" s="559">
        <v>6.6666666666666661</v>
      </c>
      <c r="M2821" s="559">
        <v>0</v>
      </c>
      <c r="N2821" s="72"/>
      <c r="O2821" s="73">
        <f t="shared" si="513"/>
        <v>2.2222222222222219</v>
      </c>
      <c r="P2821" s="74">
        <f t="shared" si="514"/>
        <v>9.6450617283950612E-3</v>
      </c>
      <c r="Q2821" s="74"/>
      <c r="R2821" s="75"/>
      <c r="S2821" s="78"/>
      <c r="T2821" s="559"/>
      <c r="U2821" s="559"/>
      <c r="V2821" s="559"/>
      <c r="W2821" s="72"/>
      <c r="X2821" s="73"/>
      <c r="Y2821" s="74"/>
      <c r="Z2821" s="646"/>
      <c r="AA2821" s="673"/>
      <c r="AB2821" s="672"/>
    </row>
    <row r="2822" spans="1:28" s="7" customFormat="1" ht="13.9" customHeight="1" x14ac:dyDescent="0.2">
      <c r="A2822" s="270">
        <v>43039</v>
      </c>
      <c r="B2822" s="407">
        <v>0.4861111111111111</v>
      </c>
      <c r="C2822" s="450">
        <v>-1</v>
      </c>
      <c r="D2822" s="263">
        <f>(MAX(K2822:M2822))/J2822/1.44</f>
        <v>0.29894179894179895</v>
      </c>
      <c r="E2822" s="264">
        <f>(MAX(T2822:V2822))/S2822/1.44</f>
        <v>0.38791666666666669</v>
      </c>
      <c r="F2822" s="181" t="s">
        <v>1909</v>
      </c>
      <c r="G2822" s="69" t="s">
        <v>3136</v>
      </c>
      <c r="H2822" s="240">
        <v>466</v>
      </c>
      <c r="I2822" s="35" t="s">
        <v>685</v>
      </c>
      <c r="J2822" s="34">
        <v>250</v>
      </c>
      <c r="K2822" s="367">
        <v>101.85000000000001</v>
      </c>
      <c r="L2822" s="367">
        <v>107.61904761904762</v>
      </c>
      <c r="M2822" s="367">
        <v>79.8</v>
      </c>
      <c r="N2822" s="36" t="s">
        <v>3831</v>
      </c>
      <c r="O2822" s="37">
        <f>(K2822+L2822+M2822)/3</f>
        <v>96.423015873015871</v>
      </c>
      <c r="P2822" s="38">
        <f>O2822/J2822/1.44</f>
        <v>0.26784171075837743</v>
      </c>
      <c r="Q2822" s="39" t="s">
        <v>492</v>
      </c>
      <c r="R2822" s="40" t="s">
        <v>686</v>
      </c>
      <c r="S2822" s="34">
        <v>250</v>
      </c>
      <c r="T2822" s="367">
        <v>95.238095238095241</v>
      </c>
      <c r="U2822" s="367">
        <v>116.55000000000001</v>
      </c>
      <c r="V2822" s="367">
        <v>139.65</v>
      </c>
      <c r="W2822" s="36" t="s">
        <v>4223</v>
      </c>
      <c r="X2822" s="37">
        <f t="shared" ref="X2822:X2842" si="515">(T2822+U2822+V2822)/3</f>
        <v>117.14603174603174</v>
      </c>
      <c r="Y2822" s="38">
        <f t="shared" ref="Y2822:Y2851" si="516">X2822/S2822/1.44</f>
        <v>0.32540564373897707</v>
      </c>
      <c r="Z2822" s="653" t="s">
        <v>495</v>
      </c>
      <c r="AA2822" s="671">
        <f>P2822+Y2822</f>
        <v>0.59324735449735444</v>
      </c>
      <c r="AB2822" s="671">
        <f t="shared" si="503"/>
        <v>135.24525462962964</v>
      </c>
    </row>
    <row r="2823" spans="1:28" ht="13.15" customHeight="1" x14ac:dyDescent="0.2">
      <c r="A2823" s="265"/>
      <c r="B2823" s="405"/>
      <c r="C2823" s="448"/>
      <c r="D2823" s="266"/>
      <c r="E2823" s="266"/>
      <c r="F2823" s="182"/>
      <c r="G2823" s="24"/>
      <c r="H2823" s="241">
        <v>466</v>
      </c>
      <c r="I2823" s="22" t="s">
        <v>338</v>
      </c>
      <c r="J2823" s="24">
        <v>250</v>
      </c>
      <c r="K2823" s="371">
        <v>7.3500000000000005</v>
      </c>
      <c r="L2823" s="371">
        <v>13.333333333333332</v>
      </c>
      <c r="M2823" s="371">
        <v>18.900000000000002</v>
      </c>
      <c r="N2823" s="21"/>
      <c r="O2823" s="25">
        <f>(K2823+L2823+M2823)/3</f>
        <v>13.194444444444445</v>
      </c>
      <c r="P2823" s="26">
        <f>O2823/J2823/1.44</f>
        <v>3.6651234567901238E-2</v>
      </c>
      <c r="Q2823" s="26"/>
      <c r="R2823" s="28" t="s">
        <v>339</v>
      </c>
      <c r="S2823" s="24">
        <v>250</v>
      </c>
      <c r="T2823" s="371">
        <v>0</v>
      </c>
      <c r="U2823" s="371">
        <v>0</v>
      </c>
      <c r="V2823" s="371">
        <v>0</v>
      </c>
      <c r="W2823" s="21"/>
      <c r="X2823" s="25">
        <f t="shared" si="515"/>
        <v>0</v>
      </c>
      <c r="Y2823" s="26">
        <f t="shared" si="516"/>
        <v>0</v>
      </c>
      <c r="Z2823" s="428"/>
      <c r="AA2823" s="673"/>
      <c r="AB2823" s="672"/>
    </row>
    <row r="2824" spans="1:28" ht="13.15" customHeight="1" x14ac:dyDescent="0.2">
      <c r="A2824" s="265"/>
      <c r="B2824" s="405"/>
      <c r="C2824" s="448"/>
      <c r="D2824" s="266"/>
      <c r="E2824" s="266"/>
      <c r="F2824" s="182"/>
      <c r="G2824" s="24"/>
      <c r="H2824" s="241">
        <v>466</v>
      </c>
      <c r="I2824" s="22" t="s">
        <v>613</v>
      </c>
      <c r="J2824" s="24">
        <v>250</v>
      </c>
      <c r="K2824" s="371">
        <v>7.3500000000000005</v>
      </c>
      <c r="L2824" s="371">
        <v>0.95238095238095233</v>
      </c>
      <c r="M2824" s="371">
        <v>16.8</v>
      </c>
      <c r="N2824" s="21"/>
      <c r="O2824" s="25">
        <f>(K2824+L2824+M2824)/3</f>
        <v>8.3674603174603188</v>
      </c>
      <c r="P2824" s="26">
        <f>O2824/J2824/1.44</f>
        <v>2.3242945326278665E-2</v>
      </c>
      <c r="Q2824" s="26"/>
      <c r="R2824" s="28" t="s">
        <v>340</v>
      </c>
      <c r="S2824" s="24">
        <v>250</v>
      </c>
      <c r="T2824" s="371">
        <v>11.428571428571429</v>
      </c>
      <c r="U2824" s="371">
        <v>9.4500000000000011</v>
      </c>
      <c r="V2824" s="371">
        <v>17.850000000000001</v>
      </c>
      <c r="W2824" s="21"/>
      <c r="X2824" s="25">
        <f t="shared" si="515"/>
        <v>12.90952380952381</v>
      </c>
      <c r="Y2824" s="26">
        <f t="shared" si="516"/>
        <v>3.5859788359788362E-2</v>
      </c>
      <c r="Z2824" s="428"/>
      <c r="AA2824" s="673"/>
      <c r="AB2824" s="672"/>
    </row>
    <row r="2825" spans="1:28" ht="13.15" customHeight="1" x14ac:dyDescent="0.2">
      <c r="A2825" s="265"/>
      <c r="B2825" s="405"/>
      <c r="C2825" s="448"/>
      <c r="D2825" s="266"/>
      <c r="E2825" s="266"/>
      <c r="F2825" s="182"/>
      <c r="G2825" s="24"/>
      <c r="H2825" s="241">
        <v>466</v>
      </c>
      <c r="I2825" s="22" t="s">
        <v>341</v>
      </c>
      <c r="J2825" s="24">
        <v>250</v>
      </c>
      <c r="K2825" s="371">
        <v>44.1</v>
      </c>
      <c r="L2825" s="371">
        <v>49.523809523809518</v>
      </c>
      <c r="M2825" s="371">
        <v>63</v>
      </c>
      <c r="N2825" s="21"/>
      <c r="O2825" s="25">
        <f>(K2825+L2825+M2825)/3</f>
        <v>52.207936507936502</v>
      </c>
      <c r="P2825" s="26">
        <f>O2825/J2825/1.44</f>
        <v>0.14502204585537917</v>
      </c>
      <c r="Q2825" s="26"/>
      <c r="R2825" s="28" t="s">
        <v>342</v>
      </c>
      <c r="S2825" s="24">
        <v>250</v>
      </c>
      <c r="T2825" s="371">
        <v>33.333333333333329</v>
      </c>
      <c r="U2825" s="371">
        <v>32.550000000000004</v>
      </c>
      <c r="V2825" s="371">
        <v>56.7</v>
      </c>
      <c r="W2825" s="21"/>
      <c r="X2825" s="25">
        <f t="shared" si="515"/>
        <v>40.861111111111107</v>
      </c>
      <c r="Y2825" s="26">
        <f t="shared" si="516"/>
        <v>0.11350308641975307</v>
      </c>
      <c r="Z2825" s="428"/>
      <c r="AA2825" s="673"/>
      <c r="AB2825" s="672"/>
    </row>
    <row r="2826" spans="1:28" ht="13.9" customHeight="1" thickBot="1" x14ac:dyDescent="0.25">
      <c r="A2826" s="267"/>
      <c r="B2826" s="406"/>
      <c r="C2826" s="449"/>
      <c r="D2826" s="268"/>
      <c r="E2826" s="269"/>
      <c r="F2826" s="184"/>
      <c r="G2826" s="70"/>
      <c r="H2826" s="242">
        <v>466</v>
      </c>
      <c r="I2826" s="76" t="s">
        <v>1606</v>
      </c>
      <c r="J2826" s="70">
        <v>250</v>
      </c>
      <c r="K2826" s="559">
        <v>0</v>
      </c>
      <c r="L2826" s="559">
        <v>0</v>
      </c>
      <c r="M2826" s="559">
        <v>0</v>
      </c>
      <c r="N2826" s="72"/>
      <c r="O2826" s="73">
        <f>(K2826+L2826+M2826)/3</f>
        <v>0</v>
      </c>
      <c r="P2826" s="74">
        <f>O2826/J2826/1.44</f>
        <v>0</v>
      </c>
      <c r="Q2826" s="74"/>
      <c r="R2826" s="75" t="s">
        <v>629</v>
      </c>
      <c r="S2826" s="70">
        <v>250</v>
      </c>
      <c r="T2826" s="559">
        <v>0</v>
      </c>
      <c r="U2826" s="559">
        <v>0</v>
      </c>
      <c r="V2826" s="559">
        <v>0</v>
      </c>
      <c r="W2826" s="72"/>
      <c r="X2826" s="73">
        <f t="shared" si="515"/>
        <v>0</v>
      </c>
      <c r="Y2826" s="74">
        <f t="shared" si="516"/>
        <v>0</v>
      </c>
      <c r="Z2826" s="646"/>
      <c r="AA2826" s="676"/>
      <c r="AB2826" s="674"/>
    </row>
    <row r="2827" spans="1:28" s="7" customFormat="1" ht="13.9" customHeight="1" x14ac:dyDescent="0.2">
      <c r="A2827" s="260">
        <v>43029</v>
      </c>
      <c r="B2827" s="403">
        <v>0.78125</v>
      </c>
      <c r="C2827" s="454">
        <v>1</v>
      </c>
      <c r="D2827" s="263">
        <f>(MAX(K2827:M2827))/J2827/1.44</f>
        <v>0.29745370370370372</v>
      </c>
      <c r="E2827" s="264">
        <f>(MAX(T2827:V2827))/S2827/1.44</f>
        <v>0.3043981481481482</v>
      </c>
      <c r="F2827" s="181" t="s">
        <v>1909</v>
      </c>
      <c r="G2827" s="69" t="s">
        <v>3126</v>
      </c>
      <c r="H2827" s="240">
        <v>467</v>
      </c>
      <c r="I2827" s="35" t="s">
        <v>685</v>
      </c>
      <c r="J2827" s="34">
        <v>630</v>
      </c>
      <c r="K2827" s="367">
        <v>231</v>
      </c>
      <c r="L2827" s="367">
        <v>219.04761904761904</v>
      </c>
      <c r="M2827" s="367">
        <v>269.85000000000002</v>
      </c>
      <c r="N2827" s="36" t="s">
        <v>4065</v>
      </c>
      <c r="O2827" s="37">
        <f t="shared" ref="O2827:O2835" si="517">(K2827+L2827+M2827)/3</f>
        <v>239.96587301587303</v>
      </c>
      <c r="P2827" s="38">
        <f t="shared" ref="P2827:P2835" si="518">O2827/J2827/1.44</f>
        <v>0.26451264662243501</v>
      </c>
      <c r="Q2827" s="77" t="s">
        <v>983</v>
      </c>
      <c r="R2827" s="40" t="s">
        <v>686</v>
      </c>
      <c r="S2827" s="34">
        <v>630</v>
      </c>
      <c r="T2827" s="367">
        <v>245.71428571428569</v>
      </c>
      <c r="U2827" s="367">
        <v>276.15000000000003</v>
      </c>
      <c r="V2827" s="367">
        <v>234.15</v>
      </c>
      <c r="W2827" s="36" t="s">
        <v>3920</v>
      </c>
      <c r="X2827" s="37">
        <f t="shared" si="515"/>
        <v>252.00476190476192</v>
      </c>
      <c r="Y2827" s="38">
        <f t="shared" si="516"/>
        <v>0.27778302679096334</v>
      </c>
      <c r="Z2827" s="645" t="s">
        <v>983</v>
      </c>
      <c r="AA2827" s="672">
        <f>P2827+Y2827</f>
        <v>0.54229567341339835</v>
      </c>
      <c r="AB2827" s="672">
        <f t="shared" si="503"/>
        <v>383.51045524691352</v>
      </c>
    </row>
    <row r="2828" spans="1:28" ht="13.15" customHeight="1" x14ac:dyDescent="0.2">
      <c r="A2828" s="265"/>
      <c r="B2828" s="405"/>
      <c r="C2828" s="448"/>
      <c r="D2828" s="266"/>
      <c r="E2828" s="266"/>
      <c r="F2828" s="182"/>
      <c r="G2828" s="24"/>
      <c r="H2828" s="241">
        <v>467</v>
      </c>
      <c r="I2828" s="23" t="s">
        <v>126</v>
      </c>
      <c r="J2828" s="24">
        <v>630</v>
      </c>
      <c r="K2828" s="371">
        <v>0</v>
      </c>
      <c r="L2828" s="371">
        <v>0</v>
      </c>
      <c r="M2828" s="371">
        <v>0</v>
      </c>
      <c r="N2828" s="21"/>
      <c r="O2828" s="25">
        <f t="shared" si="517"/>
        <v>0</v>
      </c>
      <c r="P2828" s="26">
        <f t="shared" si="518"/>
        <v>0</v>
      </c>
      <c r="Q2828" s="26"/>
      <c r="R2828" s="28" t="s">
        <v>1475</v>
      </c>
      <c r="S2828" s="24">
        <v>630</v>
      </c>
      <c r="T2828" s="371">
        <v>0</v>
      </c>
      <c r="U2828" s="371">
        <v>0</v>
      </c>
      <c r="V2828" s="371">
        <v>0</v>
      </c>
      <c r="W2828" s="21"/>
      <c r="X2828" s="25">
        <f t="shared" si="515"/>
        <v>0</v>
      </c>
      <c r="Y2828" s="26">
        <f t="shared" si="516"/>
        <v>0</v>
      </c>
      <c r="Z2828" s="428"/>
      <c r="AA2828" s="673"/>
      <c r="AB2828" s="672"/>
    </row>
    <row r="2829" spans="1:28" ht="13.15" customHeight="1" x14ac:dyDescent="0.2">
      <c r="A2829" s="265"/>
      <c r="B2829" s="405"/>
      <c r="C2829" s="448"/>
      <c r="D2829" s="266"/>
      <c r="E2829" s="266"/>
      <c r="F2829" s="182"/>
      <c r="G2829" s="24"/>
      <c r="H2829" s="241">
        <v>467</v>
      </c>
      <c r="I2829" s="22" t="s">
        <v>343</v>
      </c>
      <c r="J2829" s="24">
        <v>630</v>
      </c>
      <c r="K2829" s="371">
        <v>5.25</v>
      </c>
      <c r="L2829" s="371">
        <v>2.8571428571428572</v>
      </c>
      <c r="M2829" s="371">
        <v>2.1</v>
      </c>
      <c r="N2829" s="21"/>
      <c r="O2829" s="25">
        <f t="shared" si="517"/>
        <v>3.4023809523809523</v>
      </c>
      <c r="P2829" s="26">
        <f t="shared" si="518"/>
        <v>3.7504199210548418E-3</v>
      </c>
      <c r="Q2829" s="26"/>
      <c r="R2829" s="28" t="s">
        <v>709</v>
      </c>
      <c r="S2829" s="24">
        <v>630</v>
      </c>
      <c r="T2829" s="371">
        <v>5.7142857142857144</v>
      </c>
      <c r="U2829" s="371">
        <v>0</v>
      </c>
      <c r="V2829" s="371">
        <v>4.2</v>
      </c>
      <c r="W2829" s="21"/>
      <c r="X2829" s="25">
        <f t="shared" si="515"/>
        <v>3.304761904761905</v>
      </c>
      <c r="Y2829" s="26">
        <f t="shared" si="516"/>
        <v>3.6428151507516592E-3</v>
      </c>
      <c r="Z2829" s="428"/>
      <c r="AA2829" s="673"/>
      <c r="AB2829" s="672"/>
    </row>
    <row r="2830" spans="1:28" ht="13.15" customHeight="1" x14ac:dyDescent="0.2">
      <c r="A2830" s="265"/>
      <c r="B2830" s="405"/>
      <c r="C2830" s="448"/>
      <c r="D2830" s="266"/>
      <c r="E2830" s="266"/>
      <c r="F2830" s="182"/>
      <c r="G2830" s="24"/>
      <c r="H2830" s="241">
        <v>467</v>
      </c>
      <c r="I2830" s="22" t="s">
        <v>3189</v>
      </c>
      <c r="J2830" s="24">
        <v>630</v>
      </c>
      <c r="K2830" s="371">
        <v>6.3000000000000007</v>
      </c>
      <c r="L2830" s="371">
        <v>0</v>
      </c>
      <c r="M2830" s="371">
        <v>10.5</v>
      </c>
      <c r="N2830" s="21"/>
      <c r="O2830" s="25">
        <f t="shared" si="517"/>
        <v>5.6000000000000005</v>
      </c>
      <c r="P2830" s="26">
        <f t="shared" si="518"/>
        <v>6.17283950617284E-3</v>
      </c>
      <c r="Q2830" s="26"/>
      <c r="R2830" s="28" t="s">
        <v>710</v>
      </c>
      <c r="S2830" s="24">
        <v>630</v>
      </c>
      <c r="T2830" s="371">
        <v>0</v>
      </c>
      <c r="U2830" s="371">
        <v>0</v>
      </c>
      <c r="V2830" s="371">
        <v>0</v>
      </c>
      <c r="W2830" s="21"/>
      <c r="X2830" s="25">
        <f t="shared" si="515"/>
        <v>0</v>
      </c>
      <c r="Y2830" s="26">
        <f t="shared" si="516"/>
        <v>0</v>
      </c>
      <c r="Z2830" s="428"/>
      <c r="AA2830" s="673"/>
      <c r="AB2830" s="672"/>
    </row>
    <row r="2831" spans="1:28" ht="13.15" customHeight="1" x14ac:dyDescent="0.2">
      <c r="A2831" s="265"/>
      <c r="B2831" s="405"/>
      <c r="C2831" s="448"/>
      <c r="D2831" s="266"/>
      <c r="E2831" s="266"/>
      <c r="F2831" s="182"/>
      <c r="G2831" s="24"/>
      <c r="H2831" s="241">
        <v>467</v>
      </c>
      <c r="I2831" s="22" t="s">
        <v>2617</v>
      </c>
      <c r="J2831" s="24">
        <v>630</v>
      </c>
      <c r="K2831" s="371">
        <v>0</v>
      </c>
      <c r="L2831" s="371">
        <v>0</v>
      </c>
      <c r="M2831" s="371">
        <v>0</v>
      </c>
      <c r="N2831" s="21"/>
      <c r="O2831" s="25">
        <f t="shared" si="517"/>
        <v>0</v>
      </c>
      <c r="P2831" s="26">
        <f t="shared" si="518"/>
        <v>0</v>
      </c>
      <c r="Q2831" s="26"/>
      <c r="R2831" s="28" t="s">
        <v>1472</v>
      </c>
      <c r="S2831" s="24">
        <v>630</v>
      </c>
      <c r="T2831" s="371">
        <v>0</v>
      </c>
      <c r="U2831" s="371">
        <v>0</v>
      </c>
      <c r="V2831" s="371">
        <v>0</v>
      </c>
      <c r="W2831" s="21"/>
      <c r="X2831" s="25">
        <f t="shared" si="515"/>
        <v>0</v>
      </c>
      <c r="Y2831" s="26">
        <f t="shared" si="516"/>
        <v>0</v>
      </c>
      <c r="Z2831" s="428"/>
      <c r="AA2831" s="673"/>
      <c r="AB2831" s="672"/>
    </row>
    <row r="2832" spans="1:28" ht="13.15" customHeight="1" x14ac:dyDescent="0.2">
      <c r="A2832" s="265"/>
      <c r="B2832" s="405"/>
      <c r="C2832" s="448"/>
      <c r="D2832" s="266"/>
      <c r="E2832" s="266"/>
      <c r="F2832" s="182"/>
      <c r="G2832" s="24"/>
      <c r="H2832" s="241">
        <v>467</v>
      </c>
      <c r="I2832" s="23" t="s">
        <v>816</v>
      </c>
      <c r="J2832" s="24">
        <v>630</v>
      </c>
      <c r="K2832" s="371">
        <v>40.950000000000003</v>
      </c>
      <c r="L2832" s="371">
        <v>43.80952380952381</v>
      </c>
      <c r="M2832" s="371">
        <v>31.5</v>
      </c>
      <c r="N2832" s="21"/>
      <c r="O2832" s="25">
        <f t="shared" si="517"/>
        <v>38.753174603174607</v>
      </c>
      <c r="P2832" s="26">
        <f t="shared" si="518"/>
        <v>4.2717344139301817E-2</v>
      </c>
      <c r="Q2832" s="26"/>
      <c r="R2832" s="33" t="s">
        <v>2147</v>
      </c>
      <c r="S2832" s="24">
        <v>630</v>
      </c>
      <c r="T2832" s="371">
        <v>0</v>
      </c>
      <c r="U2832" s="371">
        <v>0</v>
      </c>
      <c r="V2832" s="371">
        <v>33.6</v>
      </c>
      <c r="W2832" s="21"/>
      <c r="X2832" s="25">
        <f t="shared" si="515"/>
        <v>11.200000000000001</v>
      </c>
      <c r="Y2832" s="26">
        <f t="shared" si="516"/>
        <v>1.234567901234568E-2</v>
      </c>
      <c r="Z2832" s="428"/>
      <c r="AA2832" s="673"/>
      <c r="AB2832" s="672"/>
    </row>
    <row r="2833" spans="1:28" ht="13.15" customHeight="1" x14ac:dyDescent="0.2">
      <c r="A2833" s="265"/>
      <c r="B2833" s="405"/>
      <c r="C2833" s="448"/>
      <c r="D2833" s="266"/>
      <c r="E2833" s="266"/>
      <c r="F2833" s="182"/>
      <c r="G2833" s="24"/>
      <c r="H2833" s="241">
        <v>467</v>
      </c>
      <c r="I2833" s="23" t="s">
        <v>817</v>
      </c>
      <c r="J2833" s="24">
        <v>630</v>
      </c>
      <c r="K2833" s="371">
        <v>107.10000000000001</v>
      </c>
      <c r="L2833" s="371">
        <v>94.285714285714278</v>
      </c>
      <c r="M2833" s="371">
        <v>102.9</v>
      </c>
      <c r="N2833" s="21"/>
      <c r="O2833" s="25">
        <f t="shared" si="517"/>
        <v>101.42857142857144</v>
      </c>
      <c r="P2833" s="26">
        <f t="shared" si="518"/>
        <v>0.11180398085159993</v>
      </c>
      <c r="Q2833" s="26"/>
      <c r="R2833" s="33" t="s">
        <v>351</v>
      </c>
      <c r="S2833" s="24">
        <v>630</v>
      </c>
      <c r="T2833" s="371">
        <v>114.28571428571428</v>
      </c>
      <c r="U2833" s="371">
        <v>124.95</v>
      </c>
      <c r="V2833" s="371">
        <v>76.650000000000006</v>
      </c>
      <c r="W2833" s="21"/>
      <c r="X2833" s="25">
        <f t="shared" si="515"/>
        <v>105.29523809523808</v>
      </c>
      <c r="Y2833" s="26">
        <f t="shared" si="516"/>
        <v>0.11606617955824304</v>
      </c>
      <c r="Z2833" s="428"/>
      <c r="AA2833" s="673"/>
      <c r="AB2833" s="672"/>
    </row>
    <row r="2834" spans="1:28" ht="13.15" customHeight="1" x14ac:dyDescent="0.2">
      <c r="A2834" s="265"/>
      <c r="B2834" s="405"/>
      <c r="C2834" s="448"/>
      <c r="D2834" s="266"/>
      <c r="E2834" s="266"/>
      <c r="F2834" s="182"/>
      <c r="G2834" s="24"/>
      <c r="H2834" s="241">
        <v>467</v>
      </c>
      <c r="I2834" s="22" t="s">
        <v>352</v>
      </c>
      <c r="J2834" s="24">
        <v>630</v>
      </c>
      <c r="K2834" s="371">
        <v>21</v>
      </c>
      <c r="L2834" s="371">
        <v>37.142857142857139</v>
      </c>
      <c r="M2834" s="371">
        <v>44.1</v>
      </c>
      <c r="N2834" s="21"/>
      <c r="O2834" s="25">
        <f t="shared" si="517"/>
        <v>34.080952380952375</v>
      </c>
      <c r="P2834" s="26">
        <f t="shared" si="518"/>
        <v>3.7567187368774665E-2</v>
      </c>
      <c r="Q2834" s="26"/>
      <c r="R2834" s="33" t="s">
        <v>352</v>
      </c>
      <c r="S2834" s="24">
        <v>630</v>
      </c>
      <c r="T2834" s="371">
        <v>5.7142857142857144</v>
      </c>
      <c r="U2834" s="371">
        <v>36.75</v>
      </c>
      <c r="V2834" s="371">
        <v>22.05</v>
      </c>
      <c r="W2834" s="21"/>
      <c r="X2834" s="25">
        <f t="shared" si="515"/>
        <v>21.504761904761907</v>
      </c>
      <c r="Y2834" s="26">
        <f t="shared" si="516"/>
        <v>2.3704543545813389E-2</v>
      </c>
      <c r="Z2834" s="428"/>
      <c r="AA2834" s="673"/>
      <c r="AB2834" s="672"/>
    </row>
    <row r="2835" spans="1:28" ht="13.15" customHeight="1" x14ac:dyDescent="0.2">
      <c r="A2835" s="265"/>
      <c r="B2835" s="405"/>
      <c r="C2835" s="448"/>
      <c r="D2835" s="266"/>
      <c r="E2835" s="266"/>
      <c r="F2835" s="182"/>
      <c r="G2835" s="24"/>
      <c r="H2835" s="241">
        <v>467</v>
      </c>
      <c r="I2835" s="22" t="s">
        <v>2616</v>
      </c>
      <c r="J2835" s="24">
        <v>630</v>
      </c>
      <c r="K2835" s="371">
        <v>0</v>
      </c>
      <c r="L2835" s="371">
        <v>0</v>
      </c>
      <c r="M2835" s="371">
        <v>0</v>
      </c>
      <c r="N2835" s="21"/>
      <c r="O2835" s="25">
        <f t="shared" si="517"/>
        <v>0</v>
      </c>
      <c r="P2835" s="26">
        <f t="shared" si="518"/>
        <v>0</v>
      </c>
      <c r="Q2835" s="26"/>
      <c r="R2835" s="28" t="s">
        <v>2618</v>
      </c>
      <c r="S2835" s="24">
        <v>630</v>
      </c>
      <c r="T2835" s="371">
        <v>0</v>
      </c>
      <c r="U2835" s="371">
        <v>0</v>
      </c>
      <c r="V2835" s="371">
        <v>0</v>
      </c>
      <c r="W2835" s="21"/>
      <c r="X2835" s="25">
        <f t="shared" si="515"/>
        <v>0</v>
      </c>
      <c r="Y2835" s="26">
        <f t="shared" si="516"/>
        <v>0</v>
      </c>
      <c r="Z2835" s="428"/>
      <c r="AA2835" s="673"/>
      <c r="AB2835" s="672"/>
    </row>
    <row r="2836" spans="1:28" ht="13.15" customHeight="1" x14ac:dyDescent="0.2">
      <c r="A2836" s="265"/>
      <c r="B2836" s="405"/>
      <c r="C2836" s="448"/>
      <c r="D2836" s="266"/>
      <c r="E2836" s="266"/>
      <c r="F2836" s="182"/>
      <c r="G2836" s="24"/>
      <c r="H2836" s="241">
        <v>467</v>
      </c>
      <c r="I2836" s="22" t="s">
        <v>3078</v>
      </c>
      <c r="J2836" s="24">
        <v>630</v>
      </c>
      <c r="K2836" s="371">
        <v>0</v>
      </c>
      <c r="L2836" s="371">
        <v>0</v>
      </c>
      <c r="M2836" s="371">
        <v>18.900000000000002</v>
      </c>
      <c r="N2836" s="21"/>
      <c r="O2836" s="25">
        <f>(K2836+L2836+M2836)/3</f>
        <v>6.3000000000000007</v>
      </c>
      <c r="P2836" s="26">
        <f>O2836/J2836/1.44</f>
        <v>6.9444444444444458E-3</v>
      </c>
      <c r="Q2836" s="26"/>
      <c r="R2836" s="28" t="s">
        <v>4066</v>
      </c>
      <c r="S2836" s="24">
        <v>630</v>
      </c>
      <c r="T2836" s="371">
        <v>0</v>
      </c>
      <c r="U2836" s="371">
        <v>10.5</v>
      </c>
      <c r="V2836" s="371">
        <v>24.150000000000002</v>
      </c>
      <c r="W2836" s="21"/>
      <c r="X2836" s="25">
        <f t="shared" si="515"/>
        <v>11.550000000000002</v>
      </c>
      <c r="Y2836" s="26">
        <f t="shared" si="516"/>
        <v>1.2731481481481484E-2</v>
      </c>
      <c r="Z2836" s="428"/>
      <c r="AA2836" s="673"/>
      <c r="AB2836" s="672"/>
    </row>
    <row r="2837" spans="1:28" ht="13.15" customHeight="1" x14ac:dyDescent="0.2">
      <c r="A2837" s="265"/>
      <c r="B2837" s="405"/>
      <c r="C2837" s="448"/>
      <c r="D2837" s="266"/>
      <c r="E2837" s="266"/>
      <c r="F2837" s="182"/>
      <c r="G2837" s="24"/>
      <c r="H2837" s="241">
        <v>467</v>
      </c>
      <c r="I2837" s="22"/>
      <c r="J2837" s="24"/>
      <c r="K2837" s="371"/>
      <c r="L2837" s="371"/>
      <c r="M2837" s="371"/>
      <c r="N2837" s="21"/>
      <c r="O2837" s="25"/>
      <c r="P2837" s="26"/>
      <c r="Q2837" s="26"/>
      <c r="R2837" s="28" t="s">
        <v>353</v>
      </c>
      <c r="S2837" s="24">
        <v>630</v>
      </c>
      <c r="T2837" s="371">
        <v>3.8095238095238093</v>
      </c>
      <c r="U2837" s="371">
        <v>7.3500000000000005</v>
      </c>
      <c r="V2837" s="371">
        <v>1.05</v>
      </c>
      <c r="W2837" s="21"/>
      <c r="X2837" s="25">
        <f t="shared" si="515"/>
        <v>4.0698412698412705</v>
      </c>
      <c r="Y2837" s="26">
        <f t="shared" si="516"/>
        <v>4.4861566025587198E-3</v>
      </c>
      <c r="Z2837" s="428"/>
      <c r="AA2837" s="673"/>
      <c r="AB2837" s="672"/>
    </row>
    <row r="2838" spans="1:28" ht="13.15" customHeight="1" x14ac:dyDescent="0.2">
      <c r="A2838" s="265"/>
      <c r="B2838" s="405"/>
      <c r="C2838" s="448"/>
      <c r="D2838" s="266"/>
      <c r="E2838" s="266"/>
      <c r="F2838" s="182"/>
      <c r="G2838" s="24"/>
      <c r="H2838" s="241">
        <v>467</v>
      </c>
      <c r="I2838" s="22"/>
      <c r="J2838" s="24"/>
      <c r="K2838" s="371"/>
      <c r="L2838" s="371"/>
      <c r="M2838" s="371"/>
      <c r="N2838" s="21"/>
      <c r="O2838" s="25"/>
      <c r="P2838" s="26"/>
      <c r="Q2838" s="26"/>
      <c r="R2838" s="28" t="s">
        <v>354</v>
      </c>
      <c r="S2838" s="24">
        <v>630</v>
      </c>
      <c r="T2838" s="371">
        <v>19.047619047619047</v>
      </c>
      <c r="U2838" s="371">
        <v>23.1</v>
      </c>
      <c r="V2838" s="371">
        <v>22.05</v>
      </c>
      <c r="W2838" s="21"/>
      <c r="X2838" s="25">
        <f t="shared" si="515"/>
        <v>21.399206349206349</v>
      </c>
      <c r="Y2838" s="26">
        <f t="shared" si="516"/>
        <v>2.3588190420201004E-2</v>
      </c>
      <c r="Z2838" s="428"/>
      <c r="AA2838" s="673"/>
      <c r="AB2838" s="672"/>
    </row>
    <row r="2839" spans="1:28" ht="13.15" customHeight="1" x14ac:dyDescent="0.2">
      <c r="A2839" s="265"/>
      <c r="B2839" s="405"/>
      <c r="C2839" s="448"/>
      <c r="D2839" s="266"/>
      <c r="E2839" s="266"/>
      <c r="F2839" s="182"/>
      <c r="G2839" s="24"/>
      <c r="H2839" s="241">
        <v>467</v>
      </c>
      <c r="I2839" s="22"/>
      <c r="J2839" s="24"/>
      <c r="K2839" s="371"/>
      <c r="L2839" s="371"/>
      <c r="M2839" s="371"/>
      <c r="N2839" s="21"/>
      <c r="O2839" s="25"/>
      <c r="P2839" s="26"/>
      <c r="Q2839" s="26"/>
      <c r="R2839" s="28" t="s">
        <v>149</v>
      </c>
      <c r="S2839" s="24">
        <v>630</v>
      </c>
      <c r="T2839" s="371">
        <v>49.523809523809518</v>
      </c>
      <c r="U2839" s="371">
        <v>31.5</v>
      </c>
      <c r="V2839" s="371">
        <v>43.050000000000004</v>
      </c>
      <c r="W2839" s="21"/>
      <c r="X2839" s="25">
        <f t="shared" si="515"/>
        <v>41.357936507936508</v>
      </c>
      <c r="Y2839" s="26">
        <f t="shared" si="516"/>
        <v>4.5588554351781864E-2</v>
      </c>
      <c r="Z2839" s="428"/>
      <c r="AA2839" s="673"/>
      <c r="AB2839" s="672"/>
    </row>
    <row r="2840" spans="1:28" ht="13.9" customHeight="1" thickBot="1" x14ac:dyDescent="0.25">
      <c r="A2840" s="267"/>
      <c r="B2840" s="406"/>
      <c r="C2840" s="449"/>
      <c r="D2840" s="268"/>
      <c r="E2840" s="269"/>
      <c r="F2840" s="184"/>
      <c r="G2840" s="70"/>
      <c r="H2840" s="242">
        <v>467</v>
      </c>
      <c r="I2840" s="76"/>
      <c r="J2840" s="70"/>
      <c r="K2840" s="559"/>
      <c r="L2840" s="559"/>
      <c r="M2840" s="559"/>
      <c r="N2840" s="72"/>
      <c r="O2840" s="73"/>
      <c r="P2840" s="74"/>
      <c r="Q2840" s="74"/>
      <c r="R2840" s="75" t="s">
        <v>857</v>
      </c>
      <c r="S2840" s="70">
        <v>630</v>
      </c>
      <c r="T2840" s="559">
        <v>0</v>
      </c>
      <c r="U2840" s="559">
        <v>0</v>
      </c>
      <c r="V2840" s="559">
        <v>0</v>
      </c>
      <c r="W2840" s="72"/>
      <c r="X2840" s="73">
        <f t="shared" si="515"/>
        <v>0</v>
      </c>
      <c r="Y2840" s="74">
        <f t="shared" si="516"/>
        <v>0</v>
      </c>
      <c r="Z2840" s="646"/>
      <c r="AA2840" s="673"/>
      <c r="AB2840" s="672"/>
    </row>
    <row r="2841" spans="1:28" s="7" customFormat="1" ht="13.9" customHeight="1" x14ac:dyDescent="0.2">
      <c r="A2841" s="270">
        <v>43048</v>
      </c>
      <c r="B2841" s="407">
        <v>0.79861111111111116</v>
      </c>
      <c r="C2841" s="450">
        <v>-2</v>
      </c>
      <c r="D2841" s="263">
        <f>(MAX(K2841:M2841))/J2841/1.44</f>
        <v>0.64348958333333339</v>
      </c>
      <c r="E2841" s="264">
        <f>(MAX(T2841:V2841))/S2841/1.44</f>
        <v>0.42838541666666663</v>
      </c>
      <c r="F2841" s="181" t="s">
        <v>1909</v>
      </c>
      <c r="G2841" s="69" t="s">
        <v>3126</v>
      </c>
      <c r="H2841" s="240">
        <v>468</v>
      </c>
      <c r="I2841" s="35" t="s">
        <v>685</v>
      </c>
      <c r="J2841" s="34">
        <v>400</v>
      </c>
      <c r="K2841" s="367">
        <v>367.5</v>
      </c>
      <c r="L2841" s="367">
        <v>297.14285714285711</v>
      </c>
      <c r="M2841" s="367">
        <v>370.65000000000003</v>
      </c>
      <c r="N2841" s="36" t="s">
        <v>4381</v>
      </c>
      <c r="O2841" s="37">
        <f>(K2841+L2841+M2841)/3</f>
        <v>345.09761904761905</v>
      </c>
      <c r="P2841" s="38">
        <f>O2841/J2841/1.44</f>
        <v>0.59912781084656086</v>
      </c>
      <c r="Q2841" s="39" t="s">
        <v>492</v>
      </c>
      <c r="R2841" s="40" t="s">
        <v>686</v>
      </c>
      <c r="S2841" s="34">
        <v>400</v>
      </c>
      <c r="T2841" s="367">
        <v>200</v>
      </c>
      <c r="U2841" s="367">
        <v>173.25</v>
      </c>
      <c r="V2841" s="367">
        <v>246.75</v>
      </c>
      <c r="W2841" s="36" t="s">
        <v>3920</v>
      </c>
      <c r="X2841" s="37">
        <f t="shared" si="515"/>
        <v>206.66666666666666</v>
      </c>
      <c r="Y2841" s="38">
        <f t="shared" si="516"/>
        <v>0.35879629629629628</v>
      </c>
      <c r="Z2841" s="653" t="s">
        <v>492</v>
      </c>
      <c r="AA2841" s="671">
        <f>P2841+Y2841</f>
        <v>0.95792410714285714</v>
      </c>
      <c r="AB2841" s="671">
        <f t="shared" ref="AB2841:AB2891" si="519">IF(AA2841 &gt;1,0,(((J2841+S2841)*0.95)-((J2841+S2841)*0.95)*AA2841)*0.7)</f>
        <v>22.384374999999988</v>
      </c>
    </row>
    <row r="2842" spans="1:28" ht="13.15" customHeight="1" x14ac:dyDescent="0.2">
      <c r="A2842" s="265"/>
      <c r="B2842" s="405"/>
      <c r="C2842" s="448"/>
      <c r="D2842" s="266"/>
      <c r="E2842" s="266"/>
      <c r="F2842" s="182"/>
      <c r="G2842" s="24"/>
      <c r="H2842" s="241">
        <v>468</v>
      </c>
      <c r="I2842" s="23" t="s">
        <v>1975</v>
      </c>
      <c r="J2842" s="24">
        <v>400</v>
      </c>
      <c r="K2842" s="371">
        <v>27.3</v>
      </c>
      <c r="L2842" s="371">
        <v>37.142857142857139</v>
      </c>
      <c r="M2842" s="371">
        <v>43.050000000000004</v>
      </c>
      <c r="N2842" s="21"/>
      <c r="O2842" s="25">
        <f>(K2842+L2842+M2842)/3</f>
        <v>35.830952380952375</v>
      </c>
      <c r="P2842" s="26">
        <f>O2842/J2842/1.44</f>
        <v>6.220651455026454E-2</v>
      </c>
      <c r="Q2842" s="26"/>
      <c r="R2842" s="28" t="s">
        <v>2129</v>
      </c>
      <c r="S2842" s="24">
        <v>400</v>
      </c>
      <c r="T2842" s="371">
        <v>0</v>
      </c>
      <c r="U2842" s="371">
        <v>0</v>
      </c>
      <c r="V2842" s="371">
        <v>0</v>
      </c>
      <c r="W2842" s="21"/>
      <c r="X2842" s="25">
        <f t="shared" si="515"/>
        <v>0</v>
      </c>
      <c r="Y2842" s="26">
        <f t="shared" si="516"/>
        <v>0</v>
      </c>
      <c r="Z2842" s="428"/>
      <c r="AA2842" s="673"/>
      <c r="AB2842" s="672"/>
    </row>
    <row r="2843" spans="1:28" ht="13.15" customHeight="1" x14ac:dyDescent="0.2">
      <c r="A2843" s="265"/>
      <c r="B2843" s="405"/>
      <c r="C2843" s="448"/>
      <c r="D2843" s="266"/>
      <c r="E2843" s="266"/>
      <c r="F2843" s="182"/>
      <c r="G2843" s="24"/>
      <c r="H2843" s="241">
        <v>468</v>
      </c>
      <c r="I2843" s="23" t="s">
        <v>2591</v>
      </c>
      <c r="J2843" s="24">
        <v>400</v>
      </c>
      <c r="K2843" s="371">
        <v>4.2</v>
      </c>
      <c r="L2843" s="371">
        <v>3.8095238095238093</v>
      </c>
      <c r="M2843" s="371">
        <v>6.3000000000000007</v>
      </c>
      <c r="N2843" s="21"/>
      <c r="O2843" s="25">
        <f t="shared" ref="O2843:O2850" si="520">(K2843+L2843+M2843)/3</f>
        <v>4.7698412698412698</v>
      </c>
      <c r="P2843" s="26">
        <f>O2843/J2843/1.44</f>
        <v>8.280974426807761E-3</v>
      </c>
      <c r="Q2843" s="26"/>
      <c r="R2843" s="33" t="s">
        <v>2131</v>
      </c>
      <c r="S2843" s="24">
        <v>400</v>
      </c>
      <c r="T2843" s="371">
        <v>18.095238095238095</v>
      </c>
      <c r="U2843" s="371">
        <v>10.5</v>
      </c>
      <c r="V2843" s="371">
        <v>19.95</v>
      </c>
      <c r="W2843" s="21"/>
      <c r="X2843" s="25">
        <f t="shared" ref="X2843:X2850" si="521">(T2843+U2843+V2843)/3</f>
        <v>16.18174603174603</v>
      </c>
      <c r="Y2843" s="26">
        <f t="shared" si="516"/>
        <v>2.8093309082892415E-2</v>
      </c>
      <c r="Z2843" s="428"/>
      <c r="AA2843" s="673"/>
      <c r="AB2843" s="672"/>
    </row>
    <row r="2844" spans="1:28" ht="13.15" customHeight="1" x14ac:dyDescent="0.2">
      <c r="A2844" s="265"/>
      <c r="B2844" s="405"/>
      <c r="C2844" s="448"/>
      <c r="D2844" s="266"/>
      <c r="E2844" s="266"/>
      <c r="F2844" s="182"/>
      <c r="G2844" s="24"/>
      <c r="H2844" s="241">
        <v>468</v>
      </c>
      <c r="I2844" s="23" t="s">
        <v>858</v>
      </c>
      <c r="J2844" s="24">
        <v>400</v>
      </c>
      <c r="K2844" s="371">
        <v>0</v>
      </c>
      <c r="L2844" s="371">
        <v>0</v>
      </c>
      <c r="M2844" s="371">
        <v>0</v>
      </c>
      <c r="N2844" s="21"/>
      <c r="O2844" s="25">
        <f t="shared" si="520"/>
        <v>0</v>
      </c>
      <c r="P2844" s="26">
        <f t="shared" ref="P2844:P2850" si="522">O2844/J2844/1.44</f>
        <v>0</v>
      </c>
      <c r="Q2844" s="26"/>
      <c r="R2844" s="33" t="s">
        <v>1466</v>
      </c>
      <c r="S2844" s="24">
        <v>400</v>
      </c>
      <c r="T2844" s="371">
        <v>54.285714285714285</v>
      </c>
      <c r="U2844" s="371">
        <v>65.100000000000009</v>
      </c>
      <c r="V2844" s="371">
        <v>66.150000000000006</v>
      </c>
      <c r="W2844" s="21"/>
      <c r="X2844" s="25">
        <f t="shared" si="521"/>
        <v>61.845238095238102</v>
      </c>
      <c r="Y2844" s="26">
        <f t="shared" si="516"/>
        <v>0.10737020502645503</v>
      </c>
      <c r="Z2844" s="428"/>
      <c r="AA2844" s="673"/>
      <c r="AB2844" s="672"/>
    </row>
    <row r="2845" spans="1:28" ht="13.15" customHeight="1" x14ac:dyDescent="0.2">
      <c r="A2845" s="265"/>
      <c r="B2845" s="405"/>
      <c r="C2845" s="448"/>
      <c r="D2845" s="266"/>
      <c r="E2845" s="266"/>
      <c r="F2845" s="182"/>
      <c r="G2845" s="24"/>
      <c r="H2845" s="241">
        <v>468</v>
      </c>
      <c r="I2845" s="23" t="s">
        <v>1348</v>
      </c>
      <c r="J2845" s="24">
        <v>400</v>
      </c>
      <c r="K2845" s="371">
        <v>87.15</v>
      </c>
      <c r="L2845" s="371">
        <v>47.61904761904762</v>
      </c>
      <c r="M2845" s="371">
        <v>72.45</v>
      </c>
      <c r="N2845" s="21"/>
      <c r="O2845" s="25">
        <f t="shared" si="520"/>
        <v>69.073015873015876</v>
      </c>
      <c r="P2845" s="26">
        <f t="shared" si="522"/>
        <v>0.11991843033509701</v>
      </c>
      <c r="Q2845" s="26"/>
      <c r="R2845" s="33" t="s">
        <v>1978</v>
      </c>
      <c r="S2845" s="24">
        <v>400</v>
      </c>
      <c r="T2845" s="371">
        <v>2.8571428571428572</v>
      </c>
      <c r="U2845" s="371">
        <v>2.1</v>
      </c>
      <c r="V2845" s="371">
        <v>10.5</v>
      </c>
      <c r="W2845" s="21"/>
      <c r="X2845" s="25">
        <f t="shared" si="521"/>
        <v>5.1523809523809527</v>
      </c>
      <c r="Y2845" s="26">
        <f t="shared" si="516"/>
        <v>8.9451058201058219E-3</v>
      </c>
      <c r="Z2845" s="428"/>
      <c r="AA2845" s="673"/>
      <c r="AB2845" s="672"/>
    </row>
    <row r="2846" spans="1:28" ht="13.15" customHeight="1" x14ac:dyDescent="0.2">
      <c r="A2846" s="265"/>
      <c r="B2846" s="405"/>
      <c r="C2846" s="448"/>
      <c r="D2846" s="266"/>
      <c r="E2846" s="266"/>
      <c r="F2846" s="182"/>
      <c r="G2846" s="24"/>
      <c r="H2846" s="241">
        <v>468</v>
      </c>
      <c r="I2846" s="23" t="s">
        <v>859</v>
      </c>
      <c r="J2846" s="24">
        <v>400</v>
      </c>
      <c r="K2846" s="371">
        <v>74.55</v>
      </c>
      <c r="L2846" s="371">
        <v>52.38095238095238</v>
      </c>
      <c r="M2846" s="371">
        <v>92.4</v>
      </c>
      <c r="N2846" s="21"/>
      <c r="O2846" s="25">
        <f t="shared" si="520"/>
        <v>73.110317460317461</v>
      </c>
      <c r="P2846" s="26">
        <f t="shared" si="522"/>
        <v>0.12692763447971783</v>
      </c>
      <c r="Q2846" s="26"/>
      <c r="R2846" s="33" t="s">
        <v>1464</v>
      </c>
      <c r="S2846" s="24">
        <v>400</v>
      </c>
      <c r="T2846" s="371">
        <v>72.38095238095238</v>
      </c>
      <c r="U2846" s="371">
        <v>42</v>
      </c>
      <c r="V2846" s="371">
        <v>58.800000000000004</v>
      </c>
      <c r="W2846" s="21"/>
      <c r="X2846" s="25">
        <f t="shared" si="521"/>
        <v>57.726984126984128</v>
      </c>
      <c r="Y2846" s="26">
        <f t="shared" si="516"/>
        <v>0.10022045855379189</v>
      </c>
      <c r="Z2846" s="428"/>
      <c r="AA2846" s="673"/>
      <c r="AB2846" s="672"/>
    </row>
    <row r="2847" spans="1:28" ht="13.15" customHeight="1" x14ac:dyDescent="0.2">
      <c r="A2847" s="265"/>
      <c r="B2847" s="405"/>
      <c r="C2847" s="448"/>
      <c r="D2847" s="266"/>
      <c r="E2847" s="266"/>
      <c r="F2847" s="182"/>
      <c r="G2847" s="24"/>
      <c r="H2847" s="241">
        <v>468</v>
      </c>
      <c r="I2847" s="23" t="s">
        <v>2130</v>
      </c>
      <c r="J2847" s="24">
        <v>400</v>
      </c>
      <c r="K2847" s="371">
        <v>68.25</v>
      </c>
      <c r="L2847" s="371">
        <v>70.476190476190467</v>
      </c>
      <c r="M2847" s="371">
        <v>69.3</v>
      </c>
      <c r="N2847" s="21"/>
      <c r="O2847" s="25">
        <f t="shared" si="520"/>
        <v>69.342063492063502</v>
      </c>
      <c r="P2847" s="26">
        <f t="shared" si="522"/>
        <v>0.12038552689594358</v>
      </c>
      <c r="Q2847" s="26"/>
      <c r="R2847" s="33" t="s">
        <v>2592</v>
      </c>
      <c r="S2847" s="24">
        <v>400</v>
      </c>
      <c r="T2847" s="371">
        <v>0</v>
      </c>
      <c r="U2847" s="371">
        <v>0</v>
      </c>
      <c r="V2847" s="371">
        <v>0</v>
      </c>
      <c r="W2847" s="21"/>
      <c r="X2847" s="25">
        <f t="shared" si="521"/>
        <v>0</v>
      </c>
      <c r="Y2847" s="26">
        <f t="shared" si="516"/>
        <v>0</v>
      </c>
      <c r="Z2847" s="428"/>
      <c r="AA2847" s="673"/>
      <c r="AB2847" s="672"/>
    </row>
    <row r="2848" spans="1:28" ht="13.15" customHeight="1" x14ac:dyDescent="0.2">
      <c r="A2848" s="265"/>
      <c r="B2848" s="405"/>
      <c r="C2848" s="448"/>
      <c r="D2848" s="266"/>
      <c r="E2848" s="266"/>
      <c r="F2848" s="182"/>
      <c r="G2848" s="24"/>
      <c r="H2848" s="241">
        <v>468</v>
      </c>
      <c r="I2848" s="23" t="s">
        <v>1463</v>
      </c>
      <c r="J2848" s="24">
        <v>400</v>
      </c>
      <c r="K2848" s="371">
        <v>100.80000000000001</v>
      </c>
      <c r="L2848" s="371">
        <v>52.38095238095238</v>
      </c>
      <c r="M2848" s="371">
        <v>80.850000000000009</v>
      </c>
      <c r="N2848" s="21"/>
      <c r="O2848" s="25">
        <f t="shared" si="520"/>
        <v>78.010317460317466</v>
      </c>
      <c r="P2848" s="26">
        <f t="shared" si="522"/>
        <v>0.13543457892416227</v>
      </c>
      <c r="Q2848" s="26"/>
      <c r="R2848" s="33" t="s">
        <v>1162</v>
      </c>
      <c r="S2848" s="24">
        <v>400</v>
      </c>
      <c r="T2848" s="371">
        <v>22.857142857142858</v>
      </c>
      <c r="U2848" s="371">
        <v>24.150000000000002</v>
      </c>
      <c r="V2848" s="371">
        <v>42</v>
      </c>
      <c r="W2848" s="21"/>
      <c r="X2848" s="25">
        <f t="shared" si="521"/>
        <v>29.669047619047621</v>
      </c>
      <c r="Y2848" s="26">
        <f t="shared" si="516"/>
        <v>5.1508763227513236E-2</v>
      </c>
      <c r="Z2848" s="428"/>
      <c r="AA2848" s="673"/>
      <c r="AB2848" s="672"/>
    </row>
    <row r="2849" spans="1:28" ht="13.15" customHeight="1" x14ac:dyDescent="0.2">
      <c r="A2849" s="265"/>
      <c r="B2849" s="405"/>
      <c r="C2849" s="448"/>
      <c r="D2849" s="266"/>
      <c r="E2849" s="266"/>
      <c r="F2849" s="186"/>
      <c r="G2849" s="121"/>
      <c r="H2849" s="241">
        <v>468</v>
      </c>
      <c r="I2849" s="128" t="s">
        <v>2161</v>
      </c>
      <c r="J2849" s="24">
        <v>400</v>
      </c>
      <c r="K2849" s="548">
        <v>0</v>
      </c>
      <c r="L2849" s="548">
        <v>0</v>
      </c>
      <c r="M2849" s="548">
        <v>2.1</v>
      </c>
      <c r="N2849" s="123"/>
      <c r="O2849" s="124">
        <f t="shared" si="520"/>
        <v>0.70000000000000007</v>
      </c>
      <c r="P2849" s="125">
        <f t="shared" si="522"/>
        <v>1.215277777777778E-3</v>
      </c>
      <c r="Q2849" s="125"/>
      <c r="R2849" s="126" t="s">
        <v>1465</v>
      </c>
      <c r="S2849" s="24">
        <v>400</v>
      </c>
      <c r="T2849" s="548">
        <v>19.047619047619047</v>
      </c>
      <c r="U2849" s="548">
        <v>23.1</v>
      </c>
      <c r="V2849" s="548">
        <v>36.75</v>
      </c>
      <c r="W2849" s="123"/>
      <c r="X2849" s="25">
        <f t="shared" si="521"/>
        <v>26.299206349206347</v>
      </c>
      <c r="Y2849" s="26">
        <f t="shared" si="516"/>
        <v>4.5658344356261024E-2</v>
      </c>
      <c r="Z2849" s="634"/>
      <c r="AA2849" s="673"/>
      <c r="AB2849" s="672"/>
    </row>
    <row r="2850" spans="1:28" ht="13.9" customHeight="1" thickBot="1" x14ac:dyDescent="0.25">
      <c r="A2850" s="267"/>
      <c r="B2850" s="406"/>
      <c r="C2850" s="449"/>
      <c r="D2850" s="268"/>
      <c r="E2850" s="269"/>
      <c r="F2850" s="184"/>
      <c r="G2850" s="70"/>
      <c r="H2850" s="242">
        <v>468</v>
      </c>
      <c r="I2850" s="76" t="s">
        <v>2162</v>
      </c>
      <c r="J2850" s="70">
        <v>400</v>
      </c>
      <c r="K2850" s="559">
        <v>1.05</v>
      </c>
      <c r="L2850" s="559">
        <v>5.7142857142857144</v>
      </c>
      <c r="M2850" s="559">
        <v>22.05</v>
      </c>
      <c r="N2850" s="72"/>
      <c r="O2850" s="73">
        <f t="shared" si="520"/>
        <v>9.6047619047619062</v>
      </c>
      <c r="P2850" s="74">
        <f t="shared" si="522"/>
        <v>1.6674933862433867E-2</v>
      </c>
      <c r="Q2850" s="74"/>
      <c r="R2850" s="99" t="s">
        <v>3208</v>
      </c>
      <c r="S2850" s="70">
        <v>400</v>
      </c>
      <c r="T2850" s="559">
        <v>0</v>
      </c>
      <c r="U2850" s="559">
        <v>0</v>
      </c>
      <c r="V2850" s="559">
        <v>0</v>
      </c>
      <c r="W2850" s="72"/>
      <c r="X2850" s="73">
        <f t="shared" si="521"/>
        <v>0</v>
      </c>
      <c r="Y2850" s="74">
        <f t="shared" si="516"/>
        <v>0</v>
      </c>
      <c r="Z2850" s="646"/>
      <c r="AA2850" s="676"/>
      <c r="AB2850" s="674"/>
    </row>
    <row r="2851" spans="1:28" s="7" customFormat="1" ht="13.9" customHeight="1" x14ac:dyDescent="0.2">
      <c r="A2851" s="270">
        <v>43043</v>
      </c>
      <c r="B2851" s="407">
        <v>0.47569444444444442</v>
      </c>
      <c r="C2851" s="450">
        <v>1</v>
      </c>
      <c r="D2851" s="263">
        <f>(MAX(K2851:M2851))/J2851/1.44</f>
        <v>0</v>
      </c>
      <c r="E2851" s="264">
        <f>(MAX(T2851:V2851))/S2851/1.44</f>
        <v>0.27488425925925924</v>
      </c>
      <c r="F2851" s="181" t="s">
        <v>1909</v>
      </c>
      <c r="G2851" s="69" t="s">
        <v>3136</v>
      </c>
      <c r="H2851" s="240">
        <v>469</v>
      </c>
      <c r="I2851" s="35" t="s">
        <v>3772</v>
      </c>
      <c r="J2851" s="34">
        <v>320</v>
      </c>
      <c r="K2851" s="367">
        <v>0</v>
      </c>
      <c r="L2851" s="367">
        <v>0</v>
      </c>
      <c r="M2851" s="367">
        <v>0</v>
      </c>
      <c r="N2851" s="36"/>
      <c r="O2851" s="37">
        <f>(K2851+L2851+M2851)/3</f>
        <v>0</v>
      </c>
      <c r="P2851" s="38">
        <f>O2851/J2851/1.44</f>
        <v>0</v>
      </c>
      <c r="Q2851" s="39" t="s">
        <v>493</v>
      </c>
      <c r="R2851" s="40" t="s">
        <v>686</v>
      </c>
      <c r="S2851" s="34">
        <v>320</v>
      </c>
      <c r="T2851" s="367">
        <v>126.66666666666666</v>
      </c>
      <c r="U2851" s="367">
        <v>109.2</v>
      </c>
      <c r="V2851" s="367">
        <v>102.9</v>
      </c>
      <c r="W2851" s="36" t="s">
        <v>3872</v>
      </c>
      <c r="X2851" s="37">
        <f>(T2851+U2851+V2851)/3</f>
        <v>112.92222222222222</v>
      </c>
      <c r="Y2851" s="38">
        <f t="shared" si="516"/>
        <v>0.24505690586419754</v>
      </c>
      <c r="Z2851" s="653" t="s">
        <v>493</v>
      </c>
      <c r="AA2851" s="672">
        <f>P2851+Y2851</f>
        <v>0.24505690586419754</v>
      </c>
      <c r="AB2851" s="672">
        <f t="shared" si="519"/>
        <v>321.30378086419751</v>
      </c>
    </row>
    <row r="2852" spans="1:28" s="7" customFormat="1" ht="13.15" customHeight="1" x14ac:dyDescent="0.2">
      <c r="A2852" s="265"/>
      <c r="B2852" s="405"/>
      <c r="C2852" s="448"/>
      <c r="D2852" s="266"/>
      <c r="E2852" s="266"/>
      <c r="F2852" s="187"/>
      <c r="G2852" s="22"/>
      <c r="H2852" s="241">
        <v>469</v>
      </c>
      <c r="I2852" s="22" t="s">
        <v>2181</v>
      </c>
      <c r="J2852" s="24">
        <v>320</v>
      </c>
      <c r="K2852" s="371">
        <v>13.65</v>
      </c>
      <c r="L2852" s="371">
        <v>25.714285714285712</v>
      </c>
      <c r="M2852" s="371">
        <v>9.4500000000000011</v>
      </c>
      <c r="N2852" s="21"/>
      <c r="O2852" s="25"/>
      <c r="P2852" s="38">
        <f t="shared" ref="P2852:P2858" si="523">O2852/J2852/1.44</f>
        <v>0</v>
      </c>
      <c r="Q2852" s="27"/>
      <c r="R2852" s="28" t="s">
        <v>1468</v>
      </c>
      <c r="S2852" s="24">
        <v>320</v>
      </c>
      <c r="T2852" s="371">
        <v>0</v>
      </c>
      <c r="U2852" s="371">
        <v>0</v>
      </c>
      <c r="V2852" s="371">
        <v>0</v>
      </c>
      <c r="W2852" s="21"/>
      <c r="X2852" s="25"/>
      <c r="Y2852" s="26"/>
      <c r="Z2852" s="654"/>
      <c r="AA2852" s="672"/>
      <c r="AB2852" s="672"/>
    </row>
    <row r="2853" spans="1:28" s="7" customFormat="1" ht="13.15" customHeight="1" x14ac:dyDescent="0.2">
      <c r="A2853" s="265"/>
      <c r="B2853" s="405"/>
      <c r="C2853" s="448"/>
      <c r="D2853" s="266"/>
      <c r="E2853" s="266"/>
      <c r="F2853" s="187"/>
      <c r="G2853" s="22"/>
      <c r="H2853" s="241">
        <v>469</v>
      </c>
      <c r="I2853" s="22" t="s">
        <v>4465</v>
      </c>
      <c r="J2853" s="24">
        <v>320</v>
      </c>
      <c r="K2853" s="371">
        <v>27.3</v>
      </c>
      <c r="L2853" s="371">
        <v>3.8095238095238093</v>
      </c>
      <c r="M2853" s="371">
        <v>4.2</v>
      </c>
      <c r="N2853" s="21"/>
      <c r="O2853" s="25"/>
      <c r="P2853" s="38">
        <f t="shared" si="523"/>
        <v>0</v>
      </c>
      <c r="Q2853" s="27"/>
      <c r="R2853" s="28" t="s">
        <v>1469</v>
      </c>
      <c r="S2853" s="24">
        <v>320</v>
      </c>
      <c r="T2853" s="371">
        <v>0</v>
      </c>
      <c r="U2853" s="371">
        <v>0</v>
      </c>
      <c r="V2853" s="371">
        <v>0</v>
      </c>
      <c r="W2853" s="21"/>
      <c r="X2853" s="25"/>
      <c r="Y2853" s="26"/>
      <c r="Z2853" s="654"/>
      <c r="AA2853" s="672"/>
      <c r="AB2853" s="672"/>
    </row>
    <row r="2854" spans="1:28" s="7" customFormat="1" ht="13.15" customHeight="1" x14ac:dyDescent="0.2">
      <c r="A2854" s="265"/>
      <c r="B2854" s="405"/>
      <c r="C2854" s="448"/>
      <c r="D2854" s="266"/>
      <c r="E2854" s="266"/>
      <c r="F2854" s="187"/>
      <c r="G2854" s="22"/>
      <c r="H2854" s="241">
        <v>469</v>
      </c>
      <c r="I2854" s="22" t="s">
        <v>2182</v>
      </c>
      <c r="J2854" s="24">
        <v>320</v>
      </c>
      <c r="K2854" s="371">
        <v>0</v>
      </c>
      <c r="L2854" s="371">
        <v>0</v>
      </c>
      <c r="M2854" s="371">
        <v>3.1500000000000004</v>
      </c>
      <c r="N2854" s="21"/>
      <c r="O2854" s="25"/>
      <c r="P2854" s="38">
        <f t="shared" si="523"/>
        <v>0</v>
      </c>
      <c r="Q2854" s="27"/>
      <c r="R2854" s="28" t="s">
        <v>1470</v>
      </c>
      <c r="S2854" s="24">
        <v>320</v>
      </c>
      <c r="T2854" s="371">
        <v>0</v>
      </c>
      <c r="U2854" s="371">
        <v>0</v>
      </c>
      <c r="V2854" s="371">
        <v>0</v>
      </c>
      <c r="W2854" s="21"/>
      <c r="X2854" s="25"/>
      <c r="Y2854" s="26"/>
      <c r="Z2854" s="654"/>
      <c r="AA2854" s="672"/>
      <c r="AB2854" s="672"/>
    </row>
    <row r="2855" spans="1:28" s="7" customFormat="1" ht="13.15" customHeight="1" x14ac:dyDescent="0.2">
      <c r="A2855" s="265"/>
      <c r="B2855" s="405"/>
      <c r="C2855" s="448"/>
      <c r="D2855" s="266"/>
      <c r="E2855" s="266"/>
      <c r="F2855" s="187"/>
      <c r="G2855" s="22"/>
      <c r="H2855" s="241">
        <v>469</v>
      </c>
      <c r="I2855" s="22" t="s">
        <v>3773</v>
      </c>
      <c r="J2855" s="24">
        <v>320</v>
      </c>
      <c r="K2855" s="371">
        <v>0</v>
      </c>
      <c r="L2855" s="371">
        <v>0.95238095238095233</v>
      </c>
      <c r="M2855" s="371">
        <v>0</v>
      </c>
      <c r="N2855" s="21"/>
      <c r="O2855" s="25"/>
      <c r="P2855" s="38">
        <f t="shared" si="523"/>
        <v>0</v>
      </c>
      <c r="Q2855" s="27"/>
      <c r="R2855" s="28" t="s">
        <v>2184</v>
      </c>
      <c r="S2855" s="24">
        <v>320</v>
      </c>
      <c r="T2855" s="371">
        <v>59.047619047619044</v>
      </c>
      <c r="U2855" s="371">
        <v>67.2</v>
      </c>
      <c r="V2855" s="371">
        <v>64.05</v>
      </c>
      <c r="W2855" s="21"/>
      <c r="X2855" s="25"/>
      <c r="Y2855" s="26"/>
      <c r="Z2855" s="654"/>
      <c r="AA2855" s="672"/>
      <c r="AB2855" s="672"/>
    </row>
    <row r="2856" spans="1:28" s="7" customFormat="1" ht="13.15" customHeight="1" x14ac:dyDescent="0.2">
      <c r="A2856" s="265"/>
      <c r="B2856" s="405"/>
      <c r="C2856" s="448"/>
      <c r="D2856" s="266"/>
      <c r="E2856" s="266"/>
      <c r="F2856" s="187"/>
      <c r="G2856" s="22"/>
      <c r="H2856" s="241">
        <v>469</v>
      </c>
      <c r="I2856" s="22" t="s">
        <v>3774</v>
      </c>
      <c r="J2856" s="24">
        <v>320</v>
      </c>
      <c r="K2856" s="371">
        <v>0</v>
      </c>
      <c r="L2856" s="371">
        <v>0</v>
      </c>
      <c r="M2856" s="371">
        <v>0</v>
      </c>
      <c r="N2856" s="21"/>
      <c r="O2856" s="25"/>
      <c r="P2856" s="38">
        <f t="shared" si="523"/>
        <v>0</v>
      </c>
      <c r="Q2856" s="27"/>
      <c r="R2856" s="28" t="s">
        <v>2185</v>
      </c>
      <c r="S2856" s="24">
        <v>320</v>
      </c>
      <c r="T2856" s="371">
        <v>0</v>
      </c>
      <c r="U2856" s="371">
        <v>0</v>
      </c>
      <c r="V2856" s="371">
        <v>0</v>
      </c>
      <c r="W2856" s="21"/>
      <c r="X2856" s="25"/>
      <c r="Y2856" s="26"/>
      <c r="Z2856" s="654"/>
      <c r="AA2856" s="672"/>
      <c r="AB2856" s="672"/>
    </row>
    <row r="2857" spans="1:28" s="7" customFormat="1" ht="13.15" customHeight="1" x14ac:dyDescent="0.2">
      <c r="A2857" s="265"/>
      <c r="B2857" s="405"/>
      <c r="C2857" s="448"/>
      <c r="D2857" s="266"/>
      <c r="E2857" s="266"/>
      <c r="F2857" s="192"/>
      <c r="G2857" s="128"/>
      <c r="H2857" s="241">
        <v>469</v>
      </c>
      <c r="I2857" s="128" t="s">
        <v>2183</v>
      </c>
      <c r="J2857" s="24">
        <v>320</v>
      </c>
      <c r="K2857" s="371">
        <v>0</v>
      </c>
      <c r="L2857" s="371">
        <v>0</v>
      </c>
      <c r="M2857" s="371">
        <v>0</v>
      </c>
      <c r="N2857" s="123"/>
      <c r="O2857" s="124"/>
      <c r="P2857" s="38">
        <f t="shared" si="523"/>
        <v>0</v>
      </c>
      <c r="Q2857" s="143"/>
      <c r="R2857" s="126"/>
      <c r="S2857" s="121"/>
      <c r="T2857" s="548"/>
      <c r="U2857" s="548"/>
      <c r="V2857" s="548"/>
      <c r="W2857" s="123"/>
      <c r="X2857" s="124"/>
      <c r="Y2857" s="125"/>
      <c r="Z2857" s="664"/>
      <c r="AA2857" s="672"/>
      <c r="AB2857" s="672"/>
    </row>
    <row r="2858" spans="1:28" s="7" customFormat="1" ht="13.9" customHeight="1" thickBot="1" x14ac:dyDescent="0.25">
      <c r="A2858" s="267"/>
      <c r="B2858" s="406"/>
      <c r="C2858" s="449"/>
      <c r="D2858" s="268"/>
      <c r="E2858" s="269"/>
      <c r="F2858" s="189"/>
      <c r="G2858" s="76"/>
      <c r="H2858" s="242">
        <v>469</v>
      </c>
      <c r="I2858" s="76" t="s">
        <v>2185</v>
      </c>
      <c r="J2858" s="70">
        <v>320</v>
      </c>
      <c r="K2858" s="559">
        <v>0</v>
      </c>
      <c r="L2858" s="559">
        <v>0</v>
      </c>
      <c r="M2858" s="559">
        <v>0</v>
      </c>
      <c r="N2858" s="72"/>
      <c r="O2858" s="73"/>
      <c r="P2858" s="74">
        <f t="shared" si="523"/>
        <v>0</v>
      </c>
      <c r="Q2858" s="80"/>
      <c r="R2858" s="75"/>
      <c r="S2858" s="70"/>
      <c r="T2858" s="559"/>
      <c r="U2858" s="559"/>
      <c r="V2858" s="559"/>
      <c r="W2858" s="72"/>
      <c r="X2858" s="73"/>
      <c r="Y2858" s="74"/>
      <c r="Z2858" s="655"/>
      <c r="AA2858" s="672"/>
      <c r="AB2858" s="672"/>
    </row>
    <row r="2859" spans="1:28" s="7" customFormat="1" ht="13.9" customHeight="1" x14ac:dyDescent="0.2">
      <c r="A2859" s="260">
        <v>43031</v>
      </c>
      <c r="B2859" s="403">
        <v>0.58680555555555558</v>
      </c>
      <c r="C2859" s="454">
        <v>4</v>
      </c>
      <c r="D2859" s="263">
        <f>(MAX(K2859:M2859))/J2859/1.44</f>
        <v>0.80208333333333337</v>
      </c>
      <c r="E2859" s="264"/>
      <c r="F2859" s="181" t="s">
        <v>1909</v>
      </c>
      <c r="G2859" s="69" t="s">
        <v>3126</v>
      </c>
      <c r="H2859" s="240">
        <v>470</v>
      </c>
      <c r="I2859" s="35" t="s">
        <v>685</v>
      </c>
      <c r="J2859" s="34">
        <v>250</v>
      </c>
      <c r="K2859" s="367">
        <v>288.75</v>
      </c>
      <c r="L2859" s="367">
        <v>246.66666666666666</v>
      </c>
      <c r="M2859" s="367">
        <v>183.75</v>
      </c>
      <c r="N2859" s="36" t="s">
        <v>4067</v>
      </c>
      <c r="O2859" s="37">
        <f t="shared" ref="O2859:O2889" si="524">(K2859+L2859+M2859)/3</f>
        <v>239.7222222222222</v>
      </c>
      <c r="P2859" s="38">
        <f t="shared" ref="P2859:P2890" si="525">O2859/J2859/1.44</f>
        <v>0.66589506172839497</v>
      </c>
      <c r="Q2859" s="77" t="s">
        <v>657</v>
      </c>
      <c r="R2859" s="40"/>
      <c r="S2859" s="81"/>
      <c r="T2859" s="367"/>
      <c r="U2859" s="367"/>
      <c r="V2859" s="367"/>
      <c r="W2859" s="36"/>
      <c r="X2859" s="37"/>
      <c r="Y2859" s="38"/>
      <c r="Z2859" s="645"/>
      <c r="AA2859" s="671">
        <f>P2859+Y2859</f>
        <v>0.66589506172839497</v>
      </c>
      <c r="AB2859" s="671">
        <f t="shared" si="519"/>
        <v>55.544945987654344</v>
      </c>
    </row>
    <row r="2860" spans="1:28" ht="13.15" customHeight="1" x14ac:dyDescent="0.2">
      <c r="A2860" s="265"/>
      <c r="B2860" s="405"/>
      <c r="C2860" s="448"/>
      <c r="D2860" s="266"/>
      <c r="E2860" s="266"/>
      <c r="F2860" s="182"/>
      <c r="G2860" s="24"/>
      <c r="H2860" s="241">
        <v>470</v>
      </c>
      <c r="I2860" s="22" t="s">
        <v>1111</v>
      </c>
      <c r="J2860" s="24">
        <v>250</v>
      </c>
      <c r="K2860" s="371">
        <v>0</v>
      </c>
      <c r="L2860" s="371">
        <v>0</v>
      </c>
      <c r="M2860" s="371">
        <v>0</v>
      </c>
      <c r="N2860" s="21"/>
      <c r="O2860" s="25">
        <f t="shared" si="524"/>
        <v>0</v>
      </c>
      <c r="P2860" s="26">
        <f t="shared" si="525"/>
        <v>0</v>
      </c>
      <c r="Q2860" s="26"/>
      <c r="R2860" s="28"/>
      <c r="S2860" s="30"/>
      <c r="T2860" s="371"/>
      <c r="U2860" s="371"/>
      <c r="V2860" s="371"/>
      <c r="W2860" s="21"/>
      <c r="X2860" s="25"/>
      <c r="Y2860" s="26"/>
      <c r="Z2860" s="428"/>
      <c r="AA2860" s="673"/>
      <c r="AB2860" s="672"/>
    </row>
    <row r="2861" spans="1:28" ht="13.15" customHeight="1" x14ac:dyDescent="0.2">
      <c r="A2861" s="265"/>
      <c r="B2861" s="405"/>
      <c r="C2861" s="448"/>
      <c r="D2861" s="266"/>
      <c r="E2861" s="266"/>
      <c r="F2861" s="182"/>
      <c r="G2861" s="24"/>
      <c r="H2861" s="241">
        <v>470</v>
      </c>
      <c r="I2861" s="22" t="s">
        <v>1651</v>
      </c>
      <c r="J2861" s="24">
        <v>250</v>
      </c>
      <c r="K2861" s="371">
        <v>5.25</v>
      </c>
      <c r="L2861" s="371">
        <v>2.8571428571428572</v>
      </c>
      <c r="M2861" s="371">
        <v>10.5</v>
      </c>
      <c r="N2861" s="21"/>
      <c r="O2861" s="25">
        <f t="shared" si="524"/>
        <v>6.2023809523809526</v>
      </c>
      <c r="P2861" s="26">
        <f t="shared" si="525"/>
        <v>1.7228835978835979E-2</v>
      </c>
      <c r="Q2861" s="26"/>
      <c r="R2861" s="28"/>
      <c r="S2861" s="30"/>
      <c r="T2861" s="371"/>
      <c r="U2861" s="371"/>
      <c r="V2861" s="371"/>
      <c r="W2861" s="21"/>
      <c r="X2861" s="25"/>
      <c r="Y2861" s="26"/>
      <c r="Z2861" s="428"/>
      <c r="AA2861" s="673"/>
      <c r="AB2861" s="672"/>
    </row>
    <row r="2862" spans="1:28" ht="13.15" customHeight="1" x14ac:dyDescent="0.2">
      <c r="A2862" s="265"/>
      <c r="B2862" s="405"/>
      <c r="C2862" s="448"/>
      <c r="D2862" s="266"/>
      <c r="E2862" s="266"/>
      <c r="F2862" s="182"/>
      <c r="G2862" s="24"/>
      <c r="H2862" s="241">
        <v>470</v>
      </c>
      <c r="I2862" s="22" t="s">
        <v>556</v>
      </c>
      <c r="J2862" s="24">
        <v>250</v>
      </c>
      <c r="K2862" s="371">
        <v>0</v>
      </c>
      <c r="L2862" s="371">
        <v>0.95238095238095233</v>
      </c>
      <c r="M2862" s="371">
        <v>0</v>
      </c>
      <c r="N2862" s="21"/>
      <c r="O2862" s="25">
        <f t="shared" si="524"/>
        <v>0.31746031746031744</v>
      </c>
      <c r="P2862" s="26">
        <f t="shared" si="525"/>
        <v>8.8183421516754856E-4</v>
      </c>
      <c r="Q2862" s="26"/>
      <c r="R2862" s="28"/>
      <c r="S2862" s="30"/>
      <c r="T2862" s="371"/>
      <c r="U2862" s="371"/>
      <c r="V2862" s="371"/>
      <c r="W2862" s="21"/>
      <c r="X2862" s="25"/>
      <c r="Y2862" s="26"/>
      <c r="Z2862" s="428"/>
      <c r="AA2862" s="673"/>
      <c r="AB2862" s="672"/>
    </row>
    <row r="2863" spans="1:28" ht="13.15" customHeight="1" x14ac:dyDescent="0.2">
      <c r="A2863" s="265"/>
      <c r="B2863" s="405"/>
      <c r="C2863" s="448"/>
      <c r="D2863" s="266"/>
      <c r="E2863" s="266"/>
      <c r="F2863" s="182"/>
      <c r="G2863" s="24"/>
      <c r="H2863" s="241">
        <v>470</v>
      </c>
      <c r="I2863" s="22" t="s">
        <v>1584</v>
      </c>
      <c r="J2863" s="24">
        <v>250</v>
      </c>
      <c r="K2863" s="371">
        <v>43.050000000000004</v>
      </c>
      <c r="L2863" s="371">
        <v>33.333333333333329</v>
      </c>
      <c r="M2863" s="371">
        <v>30.450000000000003</v>
      </c>
      <c r="N2863" s="21"/>
      <c r="O2863" s="25">
        <f t="shared" si="524"/>
        <v>35.611111111111107</v>
      </c>
      <c r="P2863" s="26">
        <f t="shared" si="525"/>
        <v>9.8919753086419746E-2</v>
      </c>
      <c r="Q2863" s="26"/>
      <c r="R2863" s="28"/>
      <c r="S2863" s="30"/>
      <c r="T2863" s="371"/>
      <c r="U2863" s="371"/>
      <c r="V2863" s="371"/>
      <c r="W2863" s="21"/>
      <c r="X2863" s="25"/>
      <c r="Y2863" s="26"/>
      <c r="Z2863" s="428"/>
      <c r="AA2863" s="673"/>
      <c r="AB2863" s="672"/>
    </row>
    <row r="2864" spans="1:28" ht="13.15" customHeight="1" x14ac:dyDescent="0.2">
      <c r="A2864" s="265"/>
      <c r="B2864" s="405"/>
      <c r="C2864" s="448"/>
      <c r="D2864" s="266"/>
      <c r="E2864" s="266"/>
      <c r="F2864" s="182"/>
      <c r="G2864" s="24"/>
      <c r="H2864" s="241">
        <v>470</v>
      </c>
      <c r="I2864" s="22" t="s">
        <v>2144</v>
      </c>
      <c r="J2864" s="24">
        <v>250</v>
      </c>
      <c r="K2864" s="371">
        <v>0</v>
      </c>
      <c r="L2864" s="371">
        <v>0</v>
      </c>
      <c r="M2864" s="371">
        <v>0</v>
      </c>
      <c r="N2864" s="21"/>
      <c r="O2864" s="25">
        <f t="shared" si="524"/>
        <v>0</v>
      </c>
      <c r="P2864" s="26">
        <f t="shared" si="525"/>
        <v>0</v>
      </c>
      <c r="Q2864" s="26"/>
      <c r="R2864" s="28"/>
      <c r="S2864" s="30"/>
      <c r="T2864" s="371"/>
      <c r="U2864" s="371"/>
      <c r="V2864" s="371"/>
      <c r="W2864" s="21"/>
      <c r="X2864" s="25"/>
      <c r="Y2864" s="26"/>
      <c r="Z2864" s="428"/>
      <c r="AA2864" s="673"/>
      <c r="AB2864" s="672"/>
    </row>
    <row r="2865" spans="1:28" ht="13.15" customHeight="1" x14ac:dyDescent="0.2">
      <c r="A2865" s="265"/>
      <c r="B2865" s="405"/>
      <c r="C2865" s="448"/>
      <c r="D2865" s="266"/>
      <c r="E2865" s="266"/>
      <c r="F2865" s="182"/>
      <c r="G2865" s="24"/>
      <c r="H2865" s="241">
        <v>470</v>
      </c>
      <c r="I2865" s="22" t="s">
        <v>3037</v>
      </c>
      <c r="J2865" s="24">
        <v>250</v>
      </c>
      <c r="K2865" s="371">
        <v>0</v>
      </c>
      <c r="L2865" s="371">
        <v>0.95238095238095233</v>
      </c>
      <c r="M2865" s="371">
        <v>0</v>
      </c>
      <c r="N2865" s="21"/>
      <c r="O2865" s="25">
        <f t="shared" si="524"/>
        <v>0.31746031746031744</v>
      </c>
      <c r="P2865" s="26">
        <f t="shared" si="525"/>
        <v>8.8183421516754856E-4</v>
      </c>
      <c r="Q2865" s="26"/>
      <c r="R2865" s="28"/>
      <c r="S2865" s="30"/>
      <c r="T2865" s="371"/>
      <c r="U2865" s="371"/>
      <c r="V2865" s="371"/>
      <c r="W2865" s="21"/>
      <c r="X2865" s="25"/>
      <c r="Y2865" s="26"/>
      <c r="Z2865" s="428"/>
      <c r="AA2865" s="673"/>
      <c r="AB2865" s="672"/>
    </row>
    <row r="2866" spans="1:28" ht="13.15" customHeight="1" x14ac:dyDescent="0.2">
      <c r="A2866" s="265"/>
      <c r="B2866" s="405"/>
      <c r="C2866" s="448"/>
      <c r="D2866" s="266"/>
      <c r="E2866" s="266"/>
      <c r="F2866" s="182"/>
      <c r="G2866" s="24"/>
      <c r="H2866" s="241">
        <v>470</v>
      </c>
      <c r="I2866" s="22" t="s">
        <v>975</v>
      </c>
      <c r="J2866" s="24">
        <v>250</v>
      </c>
      <c r="K2866" s="371">
        <v>0</v>
      </c>
      <c r="L2866" s="371">
        <v>0.95238095238095233</v>
      </c>
      <c r="M2866" s="371">
        <v>0</v>
      </c>
      <c r="N2866" s="21"/>
      <c r="O2866" s="25">
        <f t="shared" si="524"/>
        <v>0.31746031746031744</v>
      </c>
      <c r="P2866" s="26">
        <f t="shared" si="525"/>
        <v>8.8183421516754856E-4</v>
      </c>
      <c r="Q2866" s="26"/>
      <c r="R2866" s="28"/>
      <c r="S2866" s="30"/>
      <c r="T2866" s="371"/>
      <c r="U2866" s="371"/>
      <c r="V2866" s="371"/>
      <c r="W2866" s="21"/>
      <c r="X2866" s="25"/>
      <c r="Y2866" s="26"/>
      <c r="Z2866" s="428"/>
      <c r="AA2866" s="673"/>
      <c r="AB2866" s="672"/>
    </row>
    <row r="2867" spans="1:28" ht="13.15" customHeight="1" x14ac:dyDescent="0.2">
      <c r="A2867" s="265"/>
      <c r="B2867" s="405"/>
      <c r="C2867" s="448"/>
      <c r="D2867" s="266"/>
      <c r="E2867" s="266"/>
      <c r="F2867" s="182"/>
      <c r="G2867" s="24"/>
      <c r="H2867" s="241">
        <v>470</v>
      </c>
      <c r="I2867" s="23" t="s">
        <v>2145</v>
      </c>
      <c r="J2867" s="24">
        <v>250</v>
      </c>
      <c r="K2867" s="371">
        <v>72.45</v>
      </c>
      <c r="L2867" s="371">
        <v>44.761904761904759</v>
      </c>
      <c r="M2867" s="371">
        <v>38.85</v>
      </c>
      <c r="N2867" s="21"/>
      <c r="O2867" s="25">
        <f t="shared" si="524"/>
        <v>52.020634920634926</v>
      </c>
      <c r="P2867" s="26">
        <f t="shared" si="525"/>
        <v>0.14450176366843034</v>
      </c>
      <c r="Q2867" s="26"/>
      <c r="R2867" s="28"/>
      <c r="S2867" s="30"/>
      <c r="T2867" s="371"/>
      <c r="U2867" s="371"/>
      <c r="V2867" s="371"/>
      <c r="W2867" s="21"/>
      <c r="X2867" s="25"/>
      <c r="Y2867" s="26"/>
      <c r="Z2867" s="428"/>
      <c r="AA2867" s="673"/>
      <c r="AB2867" s="672"/>
    </row>
    <row r="2868" spans="1:28" ht="13.15" customHeight="1" x14ac:dyDescent="0.2">
      <c r="A2868" s="265"/>
      <c r="B2868" s="405"/>
      <c r="C2868" s="448"/>
      <c r="D2868" s="266"/>
      <c r="E2868" s="266"/>
      <c r="F2868" s="182"/>
      <c r="G2868" s="24"/>
      <c r="H2868" s="241">
        <v>470</v>
      </c>
      <c r="I2868" s="23" t="s">
        <v>133</v>
      </c>
      <c r="J2868" s="24">
        <v>250</v>
      </c>
      <c r="K2868" s="371">
        <v>2.1</v>
      </c>
      <c r="L2868" s="371">
        <v>0</v>
      </c>
      <c r="M2868" s="371">
        <v>2.1</v>
      </c>
      <c r="N2868" s="21"/>
      <c r="O2868" s="25">
        <f t="shared" si="524"/>
        <v>1.4000000000000001</v>
      </c>
      <c r="P2868" s="26">
        <f t="shared" si="525"/>
        <v>3.8888888888888896E-3</v>
      </c>
      <c r="Q2868" s="26"/>
      <c r="R2868" s="28"/>
      <c r="S2868" s="30"/>
      <c r="T2868" s="371"/>
      <c r="U2868" s="371"/>
      <c r="V2868" s="371"/>
      <c r="W2868" s="21"/>
      <c r="X2868" s="25"/>
      <c r="Y2868" s="26"/>
      <c r="Z2868" s="428"/>
      <c r="AA2868" s="673"/>
      <c r="AB2868" s="672"/>
    </row>
    <row r="2869" spans="1:28" ht="13.15" customHeight="1" x14ac:dyDescent="0.2">
      <c r="A2869" s="265"/>
      <c r="B2869" s="405"/>
      <c r="C2869" s="448"/>
      <c r="D2869" s="266"/>
      <c r="E2869" s="266"/>
      <c r="F2869" s="182"/>
      <c r="G2869" s="24"/>
      <c r="H2869" s="241">
        <v>470</v>
      </c>
      <c r="I2869" s="22" t="s">
        <v>557</v>
      </c>
      <c r="J2869" s="24">
        <v>250</v>
      </c>
      <c r="K2869" s="371">
        <v>14.700000000000001</v>
      </c>
      <c r="L2869" s="371">
        <v>5.7142857142857144</v>
      </c>
      <c r="M2869" s="371">
        <v>1.05</v>
      </c>
      <c r="N2869" s="21"/>
      <c r="O2869" s="25">
        <f t="shared" si="524"/>
        <v>7.1547619047619051</v>
      </c>
      <c r="P2869" s="26">
        <f t="shared" si="525"/>
        <v>1.9874338624338624E-2</v>
      </c>
      <c r="Q2869" s="26"/>
      <c r="R2869" s="28"/>
      <c r="S2869" s="30"/>
      <c r="T2869" s="371"/>
      <c r="U2869" s="371"/>
      <c r="V2869" s="371"/>
      <c r="W2869" s="21"/>
      <c r="X2869" s="25"/>
      <c r="Y2869" s="26"/>
      <c r="Z2869" s="428"/>
      <c r="AA2869" s="673"/>
      <c r="AB2869" s="672"/>
    </row>
    <row r="2870" spans="1:28" ht="13.15" customHeight="1" x14ac:dyDescent="0.2">
      <c r="A2870" s="265"/>
      <c r="B2870" s="405"/>
      <c r="C2870" s="448"/>
      <c r="D2870" s="277"/>
      <c r="E2870" s="278"/>
      <c r="F2870" s="186"/>
      <c r="G2870" s="121"/>
      <c r="H2870" s="244">
        <v>470</v>
      </c>
      <c r="I2870" s="128" t="s">
        <v>558</v>
      </c>
      <c r="J2870" s="121">
        <v>250</v>
      </c>
      <c r="K2870" s="548">
        <v>11.55</v>
      </c>
      <c r="L2870" s="548">
        <v>15.238095238095237</v>
      </c>
      <c r="M2870" s="548">
        <v>30.450000000000003</v>
      </c>
      <c r="N2870" s="123"/>
      <c r="O2870" s="124">
        <f t="shared" si="524"/>
        <v>19.079365079365079</v>
      </c>
      <c r="P2870" s="125">
        <f t="shared" si="525"/>
        <v>5.2998236331569665E-2</v>
      </c>
      <c r="Q2870" s="125"/>
      <c r="R2870" s="126"/>
      <c r="S2870" s="127"/>
      <c r="T2870" s="548"/>
      <c r="U2870" s="548"/>
      <c r="V2870" s="548"/>
      <c r="W2870" s="123"/>
      <c r="X2870" s="124"/>
      <c r="Y2870" s="125"/>
      <c r="Z2870" s="634"/>
      <c r="AA2870" s="673"/>
      <c r="AB2870" s="672"/>
    </row>
    <row r="2871" spans="1:28" ht="13.9" customHeight="1" thickBot="1" x14ac:dyDescent="0.25">
      <c r="A2871" s="267"/>
      <c r="B2871" s="406"/>
      <c r="C2871" s="449"/>
      <c r="D2871" s="268"/>
      <c r="E2871" s="269"/>
      <c r="F2871" s="184"/>
      <c r="G2871" s="70"/>
      <c r="H2871" s="242">
        <v>470</v>
      </c>
      <c r="I2871" s="76" t="s">
        <v>149</v>
      </c>
      <c r="J2871" s="70">
        <v>250</v>
      </c>
      <c r="K2871" s="559">
        <v>0</v>
      </c>
      <c r="L2871" s="559">
        <v>0</v>
      </c>
      <c r="M2871" s="559">
        <v>0</v>
      </c>
      <c r="N2871" s="72"/>
      <c r="O2871" s="73">
        <f t="shared" si="524"/>
        <v>0</v>
      </c>
      <c r="P2871" s="74">
        <f t="shared" si="525"/>
        <v>0</v>
      </c>
      <c r="Q2871" s="74"/>
      <c r="R2871" s="75"/>
      <c r="S2871" s="78"/>
      <c r="T2871" s="559"/>
      <c r="U2871" s="559"/>
      <c r="V2871" s="559"/>
      <c r="W2871" s="72"/>
      <c r="X2871" s="73"/>
      <c r="Y2871" s="74"/>
      <c r="Z2871" s="646"/>
      <c r="AA2871" s="676"/>
      <c r="AB2871" s="674"/>
    </row>
    <row r="2872" spans="1:28" s="7" customFormat="1" ht="14.45" customHeight="1" x14ac:dyDescent="0.2">
      <c r="A2872" s="260">
        <v>43028</v>
      </c>
      <c r="B2872" s="403">
        <v>0.53472222222222221</v>
      </c>
      <c r="C2872" s="454">
        <v>3</v>
      </c>
      <c r="D2872" s="271">
        <f>(MAX(K2872:M2872))/J2872/1.44</f>
        <v>0.71458333333333346</v>
      </c>
      <c r="E2872" s="272">
        <f>(MAX(T2872:V2872))/S2872/1.44</f>
        <v>0.28984375000000007</v>
      </c>
      <c r="F2872" s="193" t="s">
        <v>1909</v>
      </c>
      <c r="G2872" s="114" t="s">
        <v>3126</v>
      </c>
      <c r="H2872" s="243">
        <v>471</v>
      </c>
      <c r="I2872" s="113" t="s">
        <v>685</v>
      </c>
      <c r="J2872" s="115">
        <v>400</v>
      </c>
      <c r="K2872" s="565">
        <v>411.6</v>
      </c>
      <c r="L2872" s="565">
        <v>385.71428571428572</v>
      </c>
      <c r="M2872" s="565">
        <v>411.6</v>
      </c>
      <c r="N2872" s="116" t="s">
        <v>4068</v>
      </c>
      <c r="O2872" s="117">
        <f t="shared" si="524"/>
        <v>402.97142857142853</v>
      </c>
      <c r="P2872" s="118">
        <f>O2872/J2872/1.44</f>
        <v>0.69960317460317456</v>
      </c>
      <c r="Q2872" s="119" t="s">
        <v>983</v>
      </c>
      <c r="R2872" s="120" t="s">
        <v>686</v>
      </c>
      <c r="S2872" s="115">
        <v>400</v>
      </c>
      <c r="T2872" s="565">
        <v>147.61904761904762</v>
      </c>
      <c r="U2872" s="565">
        <v>166.95000000000002</v>
      </c>
      <c r="V2872" s="565">
        <v>152.25</v>
      </c>
      <c r="W2872" s="116" t="s">
        <v>4069</v>
      </c>
      <c r="X2872" s="117">
        <f t="shared" ref="X2872:X2904" si="526">(T2872+U2872+V2872)/3</f>
        <v>155.60634920634922</v>
      </c>
      <c r="Y2872" s="118">
        <f t="shared" ref="Y2872:Y2904" si="527">X2872/S2872/1.44</f>
        <v>0.27014991181657849</v>
      </c>
      <c r="Z2872" s="660" t="s">
        <v>495</v>
      </c>
      <c r="AA2872" s="672">
        <f>P2872+Y2872</f>
        <v>0.969753086419753</v>
      </c>
      <c r="AB2872" s="672">
        <f t="shared" si="519"/>
        <v>16.091358024691431</v>
      </c>
    </row>
    <row r="2873" spans="1:28" s="7" customFormat="1" ht="14.45" customHeight="1" x14ac:dyDescent="0.2">
      <c r="A2873" s="260"/>
      <c r="B2873" s="403"/>
      <c r="C2873" s="454"/>
      <c r="D2873" s="289"/>
      <c r="E2873" s="306"/>
      <c r="F2873" s="181"/>
      <c r="G2873" s="69"/>
      <c r="H2873" s="240">
        <v>471</v>
      </c>
      <c r="I2873" s="35" t="s">
        <v>3300</v>
      </c>
      <c r="J2873" s="34">
        <v>400</v>
      </c>
      <c r="K2873" s="367">
        <v>0</v>
      </c>
      <c r="L2873" s="367">
        <v>0</v>
      </c>
      <c r="M2873" s="367">
        <v>0</v>
      </c>
      <c r="N2873" s="36"/>
      <c r="O2873" s="37">
        <f t="shared" si="524"/>
        <v>0</v>
      </c>
      <c r="P2873" s="38">
        <f>O2873/J2873/1.44</f>
        <v>0</v>
      </c>
      <c r="Q2873" s="39"/>
      <c r="R2873" s="40" t="s">
        <v>3302</v>
      </c>
      <c r="S2873" s="34">
        <v>400</v>
      </c>
      <c r="T2873" s="367">
        <v>0</v>
      </c>
      <c r="U2873" s="367">
        <v>0</v>
      </c>
      <c r="V2873" s="367">
        <v>0</v>
      </c>
      <c r="W2873" s="36"/>
      <c r="X2873" s="25">
        <f t="shared" si="526"/>
        <v>0</v>
      </c>
      <c r="Y2873" s="38">
        <f t="shared" si="527"/>
        <v>0</v>
      </c>
      <c r="Z2873" s="653"/>
      <c r="AA2873" s="672"/>
      <c r="AB2873" s="672"/>
    </row>
    <row r="2874" spans="1:28" s="7" customFormat="1" ht="14.45" customHeight="1" thickBot="1" x14ac:dyDescent="0.25">
      <c r="A2874" s="256"/>
      <c r="B2874" s="408"/>
      <c r="C2874" s="447"/>
      <c r="D2874" s="282"/>
      <c r="E2874" s="283"/>
      <c r="F2874" s="191"/>
      <c r="G2874" s="104"/>
      <c r="H2874" s="245">
        <v>471</v>
      </c>
      <c r="I2874" s="84" t="s">
        <v>3301</v>
      </c>
      <c r="J2874" s="83">
        <v>400</v>
      </c>
      <c r="K2874" s="554">
        <v>0</v>
      </c>
      <c r="L2874" s="554">
        <v>0</v>
      </c>
      <c r="M2874" s="554">
        <v>0</v>
      </c>
      <c r="N2874" s="85"/>
      <c r="O2874" s="86">
        <f t="shared" si="524"/>
        <v>0</v>
      </c>
      <c r="P2874" s="87">
        <f>O2874/J2874/1.44</f>
        <v>0</v>
      </c>
      <c r="Q2874" s="88"/>
      <c r="R2874" s="89"/>
      <c r="S2874" s="83"/>
      <c r="T2874" s="554"/>
      <c r="U2874" s="554"/>
      <c r="V2874" s="554"/>
      <c r="W2874" s="85"/>
      <c r="X2874" s="86"/>
      <c r="Y2874" s="87"/>
      <c r="Z2874" s="669"/>
      <c r="AA2874" s="672"/>
      <c r="AB2874" s="672"/>
    </row>
    <row r="2875" spans="1:28" s="7" customFormat="1" ht="13.9" customHeight="1" x14ac:dyDescent="0.2">
      <c r="A2875" s="270">
        <v>43048</v>
      </c>
      <c r="B2875" s="407">
        <v>0.80555555555555547</v>
      </c>
      <c r="C2875" s="450">
        <v>-2</v>
      </c>
      <c r="D2875" s="263">
        <f>(MAX(K2875:M2875))/J2875/1.44</f>
        <v>1.0591145833333335</v>
      </c>
      <c r="E2875" s="264">
        <f>(MAX(T2875:V2875))/S2875/1.44</f>
        <v>0.32812500000000006</v>
      </c>
      <c r="F2875" s="181" t="s">
        <v>1909</v>
      </c>
      <c r="G2875" s="69" t="s">
        <v>3126</v>
      </c>
      <c r="H2875" s="240">
        <v>472</v>
      </c>
      <c r="I2875" s="35" t="s">
        <v>685</v>
      </c>
      <c r="J2875" s="34">
        <v>400</v>
      </c>
      <c r="K2875" s="367">
        <v>532.35</v>
      </c>
      <c r="L2875" s="367">
        <v>482.85714285714283</v>
      </c>
      <c r="M2875" s="367">
        <v>610.05000000000007</v>
      </c>
      <c r="N2875" s="36" t="s">
        <v>4382</v>
      </c>
      <c r="O2875" s="37">
        <f t="shared" si="524"/>
        <v>541.75238095238092</v>
      </c>
      <c r="P2875" s="38">
        <f t="shared" si="525"/>
        <v>0.94054232804232796</v>
      </c>
      <c r="Q2875" s="39" t="s">
        <v>492</v>
      </c>
      <c r="R2875" s="40" t="s">
        <v>686</v>
      </c>
      <c r="S2875" s="34">
        <v>320</v>
      </c>
      <c r="T2875" s="367">
        <v>146.66666666666666</v>
      </c>
      <c r="U2875" s="367">
        <v>138.6</v>
      </c>
      <c r="V2875" s="367">
        <v>151.20000000000002</v>
      </c>
      <c r="W2875" s="36" t="s">
        <v>3899</v>
      </c>
      <c r="X2875" s="37">
        <f t="shared" si="526"/>
        <v>145.48888888888891</v>
      </c>
      <c r="Y2875" s="38">
        <f t="shared" si="527"/>
        <v>0.31573109567901242</v>
      </c>
      <c r="Z2875" s="653" t="s">
        <v>493</v>
      </c>
      <c r="AA2875" s="671">
        <f>P2875+Y2875</f>
        <v>1.2562734237213404</v>
      </c>
      <c r="AB2875" s="671">
        <f t="shared" si="519"/>
        <v>0</v>
      </c>
    </row>
    <row r="2876" spans="1:28" ht="13.15" customHeight="1" x14ac:dyDescent="0.2">
      <c r="A2876" s="265"/>
      <c r="B2876" s="405"/>
      <c r="C2876" s="448"/>
      <c r="D2876" s="266"/>
      <c r="E2876" s="266"/>
      <c r="F2876" s="182"/>
      <c r="G2876" s="24"/>
      <c r="H2876" s="241">
        <v>472</v>
      </c>
      <c r="I2876" s="22" t="s">
        <v>872</v>
      </c>
      <c r="J2876" s="34">
        <v>400</v>
      </c>
      <c r="K2876" s="371">
        <v>2.1</v>
      </c>
      <c r="L2876" s="371">
        <v>3.8095238095238093</v>
      </c>
      <c r="M2876" s="371">
        <v>11.55</v>
      </c>
      <c r="N2876" s="21"/>
      <c r="O2876" s="25">
        <f t="shared" si="524"/>
        <v>5.8198412698412696</v>
      </c>
      <c r="P2876" s="26">
        <f t="shared" si="525"/>
        <v>1.0103891093474426E-2</v>
      </c>
      <c r="Q2876" s="26"/>
      <c r="R2876" s="28" t="s">
        <v>2593</v>
      </c>
      <c r="S2876" s="24">
        <v>320</v>
      </c>
      <c r="T2876" s="371">
        <v>0</v>
      </c>
      <c r="U2876" s="371">
        <v>0</v>
      </c>
      <c r="V2876" s="371">
        <v>0</v>
      </c>
      <c r="W2876" s="21"/>
      <c r="X2876" s="25">
        <f t="shared" si="526"/>
        <v>0</v>
      </c>
      <c r="Y2876" s="26">
        <f t="shared" si="527"/>
        <v>0</v>
      </c>
      <c r="Z2876" s="428"/>
      <c r="AA2876" s="673"/>
      <c r="AB2876" s="672"/>
    </row>
    <row r="2877" spans="1:28" ht="13.15" customHeight="1" x14ac:dyDescent="0.2">
      <c r="A2877" s="265"/>
      <c r="B2877" s="405"/>
      <c r="C2877" s="448"/>
      <c r="D2877" s="266"/>
      <c r="E2877" s="266"/>
      <c r="F2877" s="182"/>
      <c r="G2877" s="24"/>
      <c r="H2877" s="241">
        <v>472</v>
      </c>
      <c r="I2877" s="22" t="s">
        <v>3038</v>
      </c>
      <c r="J2877" s="34">
        <v>400</v>
      </c>
      <c r="K2877" s="371">
        <v>15.75</v>
      </c>
      <c r="L2877" s="371">
        <v>6.6666666666666661</v>
      </c>
      <c r="M2877" s="371">
        <v>7.3500000000000005</v>
      </c>
      <c r="N2877" s="21"/>
      <c r="O2877" s="25">
        <f t="shared" si="524"/>
        <v>9.9222222222222225</v>
      </c>
      <c r="P2877" s="26">
        <f t="shared" si="525"/>
        <v>1.7226080246913581E-2</v>
      </c>
      <c r="Q2877" s="26"/>
      <c r="R2877" s="28" t="s">
        <v>873</v>
      </c>
      <c r="S2877" s="24">
        <v>320</v>
      </c>
      <c r="T2877" s="371">
        <v>0</v>
      </c>
      <c r="U2877" s="371">
        <v>7.3500000000000005</v>
      </c>
      <c r="V2877" s="371">
        <v>8.4</v>
      </c>
      <c r="W2877" s="21"/>
      <c r="X2877" s="25">
        <f t="shared" si="526"/>
        <v>5.25</v>
      </c>
      <c r="Y2877" s="26">
        <f t="shared" si="527"/>
        <v>1.1393229166666668E-2</v>
      </c>
      <c r="Z2877" s="428"/>
      <c r="AA2877" s="673"/>
      <c r="AB2877" s="672"/>
    </row>
    <row r="2878" spans="1:28" ht="13.15" customHeight="1" x14ac:dyDescent="0.2">
      <c r="A2878" s="265"/>
      <c r="B2878" s="405"/>
      <c r="C2878" s="448"/>
      <c r="D2878" s="266"/>
      <c r="E2878" s="266"/>
      <c r="F2878" s="182"/>
      <c r="G2878" s="24"/>
      <c r="H2878" s="241">
        <v>472</v>
      </c>
      <c r="I2878" s="22" t="s">
        <v>1175</v>
      </c>
      <c r="J2878" s="34">
        <v>400</v>
      </c>
      <c r="K2878" s="371">
        <v>29.400000000000002</v>
      </c>
      <c r="L2878" s="371">
        <v>15.238095238095237</v>
      </c>
      <c r="M2878" s="371">
        <v>39.9</v>
      </c>
      <c r="N2878" s="21"/>
      <c r="O2878" s="25">
        <f t="shared" si="524"/>
        <v>28.179365079365081</v>
      </c>
      <c r="P2878" s="26">
        <f t="shared" si="525"/>
        <v>4.8922508818342154E-2</v>
      </c>
      <c r="Q2878" s="26"/>
      <c r="R2878" s="28" t="s">
        <v>2595</v>
      </c>
      <c r="S2878" s="24">
        <v>320</v>
      </c>
      <c r="T2878" s="371">
        <v>7.6190476190476186</v>
      </c>
      <c r="U2878" s="371">
        <v>3.1500000000000004</v>
      </c>
      <c r="V2878" s="371">
        <v>24.150000000000002</v>
      </c>
      <c r="W2878" s="21"/>
      <c r="X2878" s="25">
        <f t="shared" si="526"/>
        <v>11.639682539682539</v>
      </c>
      <c r="Y2878" s="26">
        <f t="shared" si="527"/>
        <v>2.5259727733686066E-2</v>
      </c>
      <c r="Z2878" s="428"/>
      <c r="AA2878" s="673"/>
      <c r="AB2878" s="672"/>
    </row>
    <row r="2879" spans="1:28" ht="13.15" customHeight="1" x14ac:dyDescent="0.2">
      <c r="A2879" s="265"/>
      <c r="B2879" s="405"/>
      <c r="C2879" s="448"/>
      <c r="D2879" s="266"/>
      <c r="E2879" s="266"/>
      <c r="F2879" s="182"/>
      <c r="G2879" s="24"/>
      <c r="H2879" s="241">
        <v>472</v>
      </c>
      <c r="I2879" s="22" t="s">
        <v>3039</v>
      </c>
      <c r="J2879" s="34">
        <v>400</v>
      </c>
      <c r="K2879" s="371">
        <v>66.150000000000006</v>
      </c>
      <c r="L2879" s="371">
        <v>51.428571428571423</v>
      </c>
      <c r="M2879" s="371">
        <v>81.900000000000006</v>
      </c>
      <c r="N2879" s="21"/>
      <c r="O2879" s="25">
        <f t="shared" si="524"/>
        <v>66.492857142857147</v>
      </c>
      <c r="P2879" s="26">
        <f t="shared" si="525"/>
        <v>0.1154389880952381</v>
      </c>
      <c r="Q2879" s="26"/>
      <c r="R2879" s="28" t="s">
        <v>2594</v>
      </c>
      <c r="S2879" s="24">
        <v>320</v>
      </c>
      <c r="T2879" s="371">
        <v>22.857142857142858</v>
      </c>
      <c r="U2879" s="371">
        <v>15.75</v>
      </c>
      <c r="V2879" s="371">
        <v>30.450000000000003</v>
      </c>
      <c r="W2879" s="21"/>
      <c r="X2879" s="25">
        <f t="shared" si="526"/>
        <v>23.019047619047623</v>
      </c>
      <c r="Y2879" s="26">
        <f t="shared" si="527"/>
        <v>4.9954530423280435E-2</v>
      </c>
      <c r="Z2879" s="428"/>
      <c r="AA2879" s="673"/>
      <c r="AB2879" s="672"/>
    </row>
    <row r="2880" spans="1:28" ht="13.15" customHeight="1" x14ac:dyDescent="0.2">
      <c r="A2880" s="265"/>
      <c r="B2880" s="405"/>
      <c r="C2880" s="448"/>
      <c r="D2880" s="266"/>
      <c r="E2880" s="266"/>
      <c r="F2880" s="182"/>
      <c r="G2880" s="24"/>
      <c r="H2880" s="241">
        <v>472</v>
      </c>
      <c r="I2880" s="22" t="s">
        <v>3658</v>
      </c>
      <c r="J2880" s="34">
        <v>400</v>
      </c>
      <c r="K2880" s="371">
        <v>33.6</v>
      </c>
      <c r="L2880" s="371">
        <v>25.714285714285712</v>
      </c>
      <c r="M2880" s="371">
        <v>26.25</v>
      </c>
      <c r="N2880" s="21"/>
      <c r="O2880" s="25">
        <f t="shared" si="524"/>
        <v>28.521428571428572</v>
      </c>
      <c r="P2880" s="26">
        <f t="shared" si="525"/>
        <v>4.9516369047619045E-2</v>
      </c>
      <c r="Q2880" s="26"/>
      <c r="R2880" s="28" t="s">
        <v>3044</v>
      </c>
      <c r="S2880" s="24">
        <v>320</v>
      </c>
      <c r="T2880" s="371">
        <v>28.571428571428569</v>
      </c>
      <c r="U2880" s="371">
        <v>24.150000000000002</v>
      </c>
      <c r="V2880" s="371">
        <v>36.75</v>
      </c>
      <c r="W2880" s="21"/>
      <c r="X2880" s="25">
        <f t="shared" si="526"/>
        <v>29.823809523809526</v>
      </c>
      <c r="Y2880" s="26">
        <f t="shared" si="527"/>
        <v>6.472180886243388E-2</v>
      </c>
      <c r="Z2880" s="428"/>
      <c r="AA2880" s="673"/>
      <c r="AB2880" s="672"/>
    </row>
    <row r="2881" spans="1:28" ht="13.15" customHeight="1" x14ac:dyDescent="0.2">
      <c r="A2881" s="265"/>
      <c r="B2881" s="405"/>
      <c r="C2881" s="448"/>
      <c r="D2881" s="266"/>
      <c r="E2881" s="266"/>
      <c r="F2881" s="182"/>
      <c r="G2881" s="24"/>
      <c r="H2881" s="241">
        <v>472</v>
      </c>
      <c r="I2881" s="22" t="s">
        <v>3659</v>
      </c>
      <c r="J2881" s="34">
        <v>400</v>
      </c>
      <c r="K2881" s="371">
        <v>18.900000000000002</v>
      </c>
      <c r="L2881" s="371">
        <v>42.857142857142854</v>
      </c>
      <c r="M2881" s="371">
        <v>16.8</v>
      </c>
      <c r="N2881" s="21"/>
      <c r="O2881" s="25">
        <f t="shared" si="524"/>
        <v>26.185714285714283</v>
      </c>
      <c r="P2881" s="26">
        <f t="shared" si="525"/>
        <v>4.5461309523809522E-2</v>
      </c>
      <c r="Q2881" s="26"/>
      <c r="R2881" s="28" t="s">
        <v>742</v>
      </c>
      <c r="S2881" s="24">
        <v>320</v>
      </c>
      <c r="T2881" s="371">
        <v>10.476190476190476</v>
      </c>
      <c r="U2881" s="371">
        <v>14.700000000000001</v>
      </c>
      <c r="V2881" s="371">
        <v>15.75</v>
      </c>
      <c r="W2881" s="21"/>
      <c r="X2881" s="25">
        <f t="shared" si="526"/>
        <v>13.642063492063492</v>
      </c>
      <c r="Y2881" s="26">
        <f t="shared" si="527"/>
        <v>2.9605172508818344E-2</v>
      </c>
      <c r="Z2881" s="428"/>
      <c r="AA2881" s="673"/>
      <c r="AB2881" s="672"/>
    </row>
    <row r="2882" spans="1:28" ht="13.15" customHeight="1" x14ac:dyDescent="0.2">
      <c r="A2882" s="265"/>
      <c r="B2882" s="405"/>
      <c r="C2882" s="448"/>
      <c r="D2882" s="266"/>
      <c r="E2882" s="266"/>
      <c r="F2882" s="182"/>
      <c r="G2882" s="24"/>
      <c r="H2882" s="241">
        <v>472</v>
      </c>
      <c r="I2882" s="22" t="s">
        <v>3662</v>
      </c>
      <c r="J2882" s="34">
        <v>400</v>
      </c>
      <c r="K2882" s="371">
        <v>69.3</v>
      </c>
      <c r="L2882" s="371">
        <v>46.666666666666664</v>
      </c>
      <c r="M2882" s="371">
        <v>89.25</v>
      </c>
      <c r="N2882" s="21"/>
      <c r="O2882" s="25">
        <f t="shared" si="524"/>
        <v>68.405555555555551</v>
      </c>
      <c r="P2882" s="26">
        <f t="shared" si="525"/>
        <v>0.1187596450617284</v>
      </c>
      <c r="Q2882" s="26"/>
      <c r="R2882" s="28" t="s">
        <v>3663</v>
      </c>
      <c r="S2882" s="24">
        <v>320</v>
      </c>
      <c r="T2882" s="371">
        <v>0</v>
      </c>
      <c r="U2882" s="371">
        <v>0</v>
      </c>
      <c r="V2882" s="371">
        <v>0</v>
      </c>
      <c r="W2882" s="21"/>
      <c r="X2882" s="25">
        <f t="shared" si="526"/>
        <v>0</v>
      </c>
      <c r="Y2882" s="26">
        <f t="shared" si="527"/>
        <v>0</v>
      </c>
      <c r="Z2882" s="428"/>
      <c r="AA2882" s="673"/>
      <c r="AB2882" s="672"/>
    </row>
    <row r="2883" spans="1:28" ht="13.15" customHeight="1" x14ac:dyDescent="0.2">
      <c r="A2883" s="265"/>
      <c r="B2883" s="405"/>
      <c r="C2883" s="448"/>
      <c r="D2883" s="266"/>
      <c r="E2883" s="266"/>
      <c r="F2883" s="182"/>
      <c r="G2883" s="24"/>
      <c r="H2883" s="241">
        <v>472</v>
      </c>
      <c r="I2883" s="22" t="s">
        <v>1176</v>
      </c>
      <c r="J2883" s="34">
        <v>400</v>
      </c>
      <c r="K2883" s="371">
        <v>25.200000000000003</v>
      </c>
      <c r="L2883" s="371">
        <v>23.80952380952381</v>
      </c>
      <c r="M2883" s="371">
        <v>16.8</v>
      </c>
      <c r="N2883" s="21"/>
      <c r="O2883" s="25">
        <f t="shared" si="524"/>
        <v>21.936507936507937</v>
      </c>
      <c r="P2883" s="26">
        <f t="shared" si="525"/>
        <v>3.8084215167548501E-2</v>
      </c>
      <c r="Q2883" s="26"/>
      <c r="R2883" s="28" t="s">
        <v>3043</v>
      </c>
      <c r="S2883" s="24">
        <v>320</v>
      </c>
      <c r="T2883" s="371">
        <v>0</v>
      </c>
      <c r="U2883" s="371">
        <v>0</v>
      </c>
      <c r="V2883" s="371">
        <v>0</v>
      </c>
      <c r="W2883" s="21"/>
      <c r="X2883" s="25">
        <f t="shared" si="526"/>
        <v>0</v>
      </c>
      <c r="Y2883" s="26">
        <f t="shared" si="527"/>
        <v>0</v>
      </c>
      <c r="Z2883" s="428"/>
      <c r="AA2883" s="673"/>
      <c r="AB2883" s="672"/>
    </row>
    <row r="2884" spans="1:28" ht="13.15" customHeight="1" x14ac:dyDescent="0.2">
      <c r="A2884" s="265"/>
      <c r="B2884" s="405"/>
      <c r="C2884" s="448"/>
      <c r="D2884" s="266"/>
      <c r="E2884" s="266"/>
      <c r="F2884" s="182"/>
      <c r="G2884" s="24"/>
      <c r="H2884" s="241">
        <v>472</v>
      </c>
      <c r="I2884" s="22" t="s">
        <v>3661</v>
      </c>
      <c r="J2884" s="34">
        <v>400</v>
      </c>
      <c r="K2884" s="371">
        <v>60.900000000000006</v>
      </c>
      <c r="L2884" s="371">
        <v>64.761904761904759</v>
      </c>
      <c r="M2884" s="371">
        <v>73.5</v>
      </c>
      <c r="N2884" s="21"/>
      <c r="O2884" s="25">
        <f t="shared" si="524"/>
        <v>66.387301587301593</v>
      </c>
      <c r="P2884" s="26">
        <f t="shared" si="525"/>
        <v>0.1152557319223986</v>
      </c>
      <c r="Q2884" s="26"/>
      <c r="R2884" s="28" t="s">
        <v>1411</v>
      </c>
      <c r="S2884" s="24">
        <v>320</v>
      </c>
      <c r="T2884" s="371">
        <v>29.523809523809522</v>
      </c>
      <c r="U2884" s="371">
        <v>31.5</v>
      </c>
      <c r="V2884" s="371">
        <v>34.65</v>
      </c>
      <c r="W2884" s="21"/>
      <c r="X2884" s="25">
        <f t="shared" si="526"/>
        <v>31.891269841269843</v>
      </c>
      <c r="Y2884" s="26">
        <f t="shared" si="527"/>
        <v>6.9208484898589065E-2</v>
      </c>
      <c r="Z2884" s="428"/>
      <c r="AA2884" s="673"/>
      <c r="AB2884" s="672"/>
    </row>
    <row r="2885" spans="1:28" ht="13.15" customHeight="1" x14ac:dyDescent="0.2">
      <c r="A2885" s="265"/>
      <c r="B2885" s="405"/>
      <c r="C2885" s="448"/>
      <c r="D2885" s="266"/>
      <c r="E2885" s="266"/>
      <c r="F2885" s="182"/>
      <c r="G2885" s="24"/>
      <c r="H2885" s="241">
        <v>472</v>
      </c>
      <c r="I2885" s="22" t="s">
        <v>3660</v>
      </c>
      <c r="J2885" s="34">
        <v>400</v>
      </c>
      <c r="K2885" s="371">
        <v>51.45</v>
      </c>
      <c r="L2885" s="371">
        <v>51.428571428571423</v>
      </c>
      <c r="M2885" s="371">
        <v>57.75</v>
      </c>
      <c r="N2885" s="21"/>
      <c r="O2885" s="25">
        <f t="shared" si="524"/>
        <v>53.542857142857144</v>
      </c>
      <c r="P2885" s="26">
        <f t="shared" si="525"/>
        <v>9.2956349206349223E-2</v>
      </c>
      <c r="Q2885" s="26"/>
      <c r="R2885" s="28" t="s">
        <v>4385</v>
      </c>
      <c r="S2885" s="24">
        <v>320</v>
      </c>
      <c r="T2885" s="371">
        <v>18.095238095238095</v>
      </c>
      <c r="U2885" s="371">
        <v>30.450000000000003</v>
      </c>
      <c r="V2885" s="371">
        <v>17.850000000000001</v>
      </c>
      <c r="W2885" s="21"/>
      <c r="X2885" s="25">
        <f t="shared" si="526"/>
        <v>22.131746031746033</v>
      </c>
      <c r="Y2885" s="26">
        <f t="shared" si="527"/>
        <v>4.8028962742504407E-2</v>
      </c>
      <c r="Z2885" s="428"/>
      <c r="AA2885" s="673"/>
      <c r="AB2885" s="672"/>
    </row>
    <row r="2886" spans="1:28" ht="13.15" customHeight="1" x14ac:dyDescent="0.2">
      <c r="A2886" s="265"/>
      <c r="B2886" s="405"/>
      <c r="C2886" s="448"/>
      <c r="D2886" s="266"/>
      <c r="E2886" s="266"/>
      <c r="F2886" s="182"/>
      <c r="G2886" s="24"/>
      <c r="H2886" s="241">
        <v>472</v>
      </c>
      <c r="I2886" s="22" t="s">
        <v>4384</v>
      </c>
      <c r="J2886" s="34">
        <v>400</v>
      </c>
      <c r="K2886" s="371">
        <v>0</v>
      </c>
      <c r="L2886" s="371">
        <v>0</v>
      </c>
      <c r="M2886" s="371">
        <v>0</v>
      </c>
      <c r="N2886" s="21"/>
      <c r="O2886" s="25">
        <f t="shared" si="524"/>
        <v>0</v>
      </c>
      <c r="P2886" s="26">
        <f t="shared" si="525"/>
        <v>0</v>
      </c>
      <c r="Q2886" s="26"/>
      <c r="R2886" s="28" t="s">
        <v>2163</v>
      </c>
      <c r="S2886" s="24">
        <v>320</v>
      </c>
      <c r="T2886" s="371">
        <v>0</v>
      </c>
      <c r="U2886" s="371">
        <v>0</v>
      </c>
      <c r="V2886" s="371">
        <v>0</v>
      </c>
      <c r="W2886" s="21"/>
      <c r="X2886" s="25">
        <f t="shared" si="526"/>
        <v>0</v>
      </c>
      <c r="Y2886" s="26">
        <f t="shared" si="527"/>
        <v>0</v>
      </c>
      <c r="Z2886" s="428"/>
      <c r="AA2886" s="673"/>
      <c r="AB2886" s="672"/>
    </row>
    <row r="2887" spans="1:28" ht="13.15" customHeight="1" x14ac:dyDescent="0.2">
      <c r="A2887" s="265"/>
      <c r="B2887" s="405"/>
      <c r="C2887" s="448"/>
      <c r="D2887" s="266"/>
      <c r="E2887" s="266"/>
      <c r="F2887" s="182"/>
      <c r="G2887" s="24"/>
      <c r="H2887" s="241">
        <v>472</v>
      </c>
      <c r="I2887" s="22" t="s">
        <v>4383</v>
      </c>
      <c r="J2887" s="34">
        <v>400</v>
      </c>
      <c r="K2887" s="371">
        <v>28.35</v>
      </c>
      <c r="L2887" s="371">
        <v>56.19047619047619</v>
      </c>
      <c r="M2887" s="371">
        <v>66.150000000000006</v>
      </c>
      <c r="N2887" s="21"/>
      <c r="O2887" s="25">
        <f t="shared" si="524"/>
        <v>50.230158730158735</v>
      </c>
      <c r="P2887" s="26">
        <f t="shared" si="525"/>
        <v>8.7205136684303367E-2</v>
      </c>
      <c r="Q2887" s="26"/>
      <c r="R2887" s="28" t="s">
        <v>3664</v>
      </c>
      <c r="S2887" s="24">
        <v>320</v>
      </c>
      <c r="T2887" s="371">
        <v>0</v>
      </c>
      <c r="U2887" s="371">
        <v>0</v>
      </c>
      <c r="V2887" s="371">
        <v>0</v>
      </c>
      <c r="W2887" s="21"/>
      <c r="X2887" s="25">
        <f t="shared" si="526"/>
        <v>0</v>
      </c>
      <c r="Y2887" s="26">
        <f t="shared" si="527"/>
        <v>0</v>
      </c>
      <c r="Z2887" s="428"/>
      <c r="AA2887" s="673"/>
      <c r="AB2887" s="672"/>
    </row>
    <row r="2888" spans="1:28" ht="13.15" customHeight="1" x14ac:dyDescent="0.2">
      <c r="A2888" s="265"/>
      <c r="B2888" s="405"/>
      <c r="C2888" s="448"/>
      <c r="D2888" s="266"/>
      <c r="E2888" s="266"/>
      <c r="F2888" s="182"/>
      <c r="G2888" s="24"/>
      <c r="H2888" s="241">
        <v>472</v>
      </c>
      <c r="I2888" s="22" t="s">
        <v>3040</v>
      </c>
      <c r="J2888" s="34">
        <v>400</v>
      </c>
      <c r="K2888" s="371">
        <v>5.25</v>
      </c>
      <c r="L2888" s="371">
        <v>0</v>
      </c>
      <c r="M2888" s="371">
        <v>6.3000000000000007</v>
      </c>
      <c r="N2888" s="21"/>
      <c r="O2888" s="25">
        <f t="shared" si="524"/>
        <v>3.85</v>
      </c>
      <c r="P2888" s="26">
        <f t="shared" si="525"/>
        <v>6.6840277777777783E-3</v>
      </c>
      <c r="Q2888" s="26"/>
      <c r="R2888" s="28"/>
      <c r="S2888" s="24"/>
      <c r="T2888" s="371"/>
      <c r="U2888" s="371"/>
      <c r="V2888" s="371"/>
      <c r="W2888" s="21"/>
      <c r="X2888" s="25"/>
      <c r="Y2888" s="26"/>
      <c r="Z2888" s="428"/>
      <c r="AA2888" s="673"/>
      <c r="AB2888" s="672"/>
    </row>
    <row r="2889" spans="1:28" ht="13.15" customHeight="1" x14ac:dyDescent="0.2">
      <c r="A2889" s="265"/>
      <c r="B2889" s="405"/>
      <c r="C2889" s="448"/>
      <c r="D2889" s="266"/>
      <c r="E2889" s="266"/>
      <c r="F2889" s="182"/>
      <c r="G2889" s="24"/>
      <c r="H2889" s="241">
        <v>472</v>
      </c>
      <c r="I2889" s="22" t="s">
        <v>3041</v>
      </c>
      <c r="J2889" s="34">
        <v>400</v>
      </c>
      <c r="K2889" s="371">
        <v>3.1500000000000004</v>
      </c>
      <c r="L2889" s="371">
        <v>16.19047619047619</v>
      </c>
      <c r="M2889" s="371">
        <v>3.1500000000000004</v>
      </c>
      <c r="N2889" s="21"/>
      <c r="O2889" s="25">
        <f t="shared" si="524"/>
        <v>7.4968253968253959</v>
      </c>
      <c r="P2889" s="26">
        <f t="shared" si="525"/>
        <v>1.3015321869488535E-2</v>
      </c>
      <c r="Q2889" s="26"/>
      <c r="R2889" s="28"/>
      <c r="S2889" s="24"/>
      <c r="T2889" s="371"/>
      <c r="U2889" s="371"/>
      <c r="V2889" s="371"/>
      <c r="W2889" s="21"/>
      <c r="X2889" s="25"/>
      <c r="Y2889" s="26"/>
      <c r="Z2889" s="428"/>
      <c r="AA2889" s="673"/>
      <c r="AB2889" s="672"/>
    </row>
    <row r="2890" spans="1:28" ht="13.9" customHeight="1" thickBot="1" x14ac:dyDescent="0.25">
      <c r="A2890" s="267"/>
      <c r="B2890" s="406"/>
      <c r="C2890" s="449"/>
      <c r="D2890" s="268"/>
      <c r="E2890" s="269"/>
      <c r="F2890" s="184"/>
      <c r="G2890" s="70"/>
      <c r="H2890" s="242">
        <v>472</v>
      </c>
      <c r="I2890" s="76" t="s">
        <v>3042</v>
      </c>
      <c r="J2890" s="70">
        <v>400</v>
      </c>
      <c r="K2890" s="559">
        <v>7.3500000000000005</v>
      </c>
      <c r="L2890" s="559">
        <v>40</v>
      </c>
      <c r="M2890" s="559">
        <v>6.3000000000000007</v>
      </c>
      <c r="N2890" s="72"/>
      <c r="O2890" s="73">
        <f t="shared" ref="O2890:O2900" si="528">(K2890+L2890+M2890)/3</f>
        <v>17.883333333333336</v>
      </c>
      <c r="P2890" s="74">
        <f t="shared" si="525"/>
        <v>3.1047453703703713E-2</v>
      </c>
      <c r="Q2890" s="74"/>
      <c r="R2890" s="75"/>
      <c r="S2890" s="70"/>
      <c r="T2890" s="559"/>
      <c r="U2890" s="559"/>
      <c r="V2890" s="559"/>
      <c r="W2890" s="72"/>
      <c r="X2890" s="73"/>
      <c r="Y2890" s="74"/>
      <c r="Z2890" s="646"/>
      <c r="AA2890" s="676"/>
      <c r="AB2890" s="674"/>
    </row>
    <row r="2891" spans="1:28" s="7" customFormat="1" ht="13.9" customHeight="1" x14ac:dyDescent="0.2">
      <c r="A2891" s="270">
        <v>43046</v>
      </c>
      <c r="B2891" s="407">
        <v>0.82638888888888884</v>
      </c>
      <c r="C2891" s="450">
        <v>0</v>
      </c>
      <c r="D2891" s="263">
        <f>(MAX(K2891:M2891))/J2891/1.44</f>
        <v>0.40651041666666665</v>
      </c>
      <c r="E2891" s="264">
        <f>(MAX(T2891:V2891))/S2891/1.44</f>
        <v>0.52864583333333337</v>
      </c>
      <c r="F2891" s="181" t="s">
        <v>1909</v>
      </c>
      <c r="G2891" s="69" t="s">
        <v>3136</v>
      </c>
      <c r="H2891" s="240">
        <v>473</v>
      </c>
      <c r="I2891" s="35" t="s">
        <v>685</v>
      </c>
      <c r="J2891" s="34">
        <v>400</v>
      </c>
      <c r="K2891" s="367">
        <v>234.15</v>
      </c>
      <c r="L2891" s="367">
        <v>171.42857142857142</v>
      </c>
      <c r="M2891" s="367">
        <v>223.65</v>
      </c>
      <c r="N2891" s="36" t="s">
        <v>3954</v>
      </c>
      <c r="O2891" s="37">
        <f t="shared" si="528"/>
        <v>209.74285714285713</v>
      </c>
      <c r="P2891" s="38">
        <f t="shared" ref="P2891:P2943" si="529">O2891/J2891/1.44</f>
        <v>0.3641369047619048</v>
      </c>
      <c r="Q2891" s="39" t="s">
        <v>494</v>
      </c>
      <c r="R2891" s="40" t="s">
        <v>686</v>
      </c>
      <c r="S2891" s="34">
        <v>400</v>
      </c>
      <c r="T2891" s="367">
        <v>259.04761904761904</v>
      </c>
      <c r="U2891" s="367">
        <v>304.5</v>
      </c>
      <c r="V2891" s="367">
        <v>236.25</v>
      </c>
      <c r="W2891" s="36" t="s">
        <v>4466</v>
      </c>
      <c r="X2891" s="37">
        <f t="shared" si="526"/>
        <v>266.59920634920633</v>
      </c>
      <c r="Y2891" s="38">
        <f t="shared" si="527"/>
        <v>0.46284584435626103</v>
      </c>
      <c r="Z2891" s="653" t="s">
        <v>657</v>
      </c>
      <c r="AA2891" s="672">
        <f>P2891+Y2891</f>
        <v>0.82698274911816583</v>
      </c>
      <c r="AB2891" s="672">
        <f t="shared" si="519"/>
        <v>92.045177469135808</v>
      </c>
    </row>
    <row r="2892" spans="1:28" ht="13.15" customHeight="1" x14ac:dyDescent="0.2">
      <c r="A2892" s="265"/>
      <c r="B2892" s="405"/>
      <c r="C2892" s="448"/>
      <c r="D2892" s="266"/>
      <c r="E2892" s="266"/>
      <c r="F2892" s="182"/>
      <c r="G2892" s="24"/>
      <c r="H2892" s="241">
        <v>473</v>
      </c>
      <c r="I2892" s="22" t="s">
        <v>3294</v>
      </c>
      <c r="J2892" s="24">
        <v>400</v>
      </c>
      <c r="K2892" s="371">
        <v>0</v>
      </c>
      <c r="L2892" s="371">
        <v>0</v>
      </c>
      <c r="M2892" s="371">
        <v>0</v>
      </c>
      <c r="N2892" s="21"/>
      <c r="O2892" s="25">
        <f t="shared" si="528"/>
        <v>0</v>
      </c>
      <c r="P2892" s="26">
        <f t="shared" si="529"/>
        <v>0</v>
      </c>
      <c r="Q2892" s="26"/>
      <c r="R2892" s="28" t="s">
        <v>2289</v>
      </c>
      <c r="S2892" s="24">
        <v>400</v>
      </c>
      <c r="T2892" s="371">
        <v>27.619047619047617</v>
      </c>
      <c r="U2892" s="371">
        <v>45.15</v>
      </c>
      <c r="V2892" s="371">
        <v>29.400000000000002</v>
      </c>
      <c r="W2892" s="21"/>
      <c r="X2892" s="25">
        <f t="shared" si="526"/>
        <v>34.056349206349203</v>
      </c>
      <c r="Y2892" s="26">
        <f t="shared" si="527"/>
        <v>5.9125606261022923E-2</v>
      </c>
      <c r="Z2892" s="428"/>
      <c r="AA2892" s="673"/>
      <c r="AB2892" s="672"/>
    </row>
    <row r="2893" spans="1:28" ht="13.15" customHeight="1" x14ac:dyDescent="0.2">
      <c r="A2893" s="265"/>
      <c r="B2893" s="405"/>
      <c r="C2893" s="448"/>
      <c r="D2893" s="266"/>
      <c r="E2893" s="266"/>
      <c r="F2893" s="182"/>
      <c r="G2893" s="24"/>
      <c r="H2893" s="241">
        <v>473</v>
      </c>
      <c r="I2893" s="22" t="s">
        <v>3293</v>
      </c>
      <c r="J2893" s="24">
        <v>400</v>
      </c>
      <c r="K2893" s="371">
        <v>0</v>
      </c>
      <c r="L2893" s="371">
        <v>0</v>
      </c>
      <c r="M2893" s="371">
        <v>0</v>
      </c>
      <c r="N2893" s="21"/>
      <c r="O2893" s="25">
        <f t="shared" si="528"/>
        <v>0</v>
      </c>
      <c r="P2893" s="26">
        <f t="shared" si="529"/>
        <v>0</v>
      </c>
      <c r="Q2893" s="26"/>
      <c r="R2893" s="33" t="s">
        <v>1370</v>
      </c>
      <c r="S2893" s="24">
        <v>400</v>
      </c>
      <c r="T2893" s="371">
        <v>7.6190476190476186</v>
      </c>
      <c r="U2893" s="371">
        <v>27.3</v>
      </c>
      <c r="V2893" s="371">
        <v>16.8</v>
      </c>
      <c r="W2893" s="21"/>
      <c r="X2893" s="25">
        <f t="shared" si="526"/>
        <v>17.239682539682537</v>
      </c>
      <c r="Y2893" s="26">
        <f t="shared" si="527"/>
        <v>2.9930004409171075E-2</v>
      </c>
      <c r="Z2893" s="428"/>
      <c r="AA2893" s="673"/>
      <c r="AB2893" s="672"/>
    </row>
    <row r="2894" spans="1:28" ht="13.15" customHeight="1" x14ac:dyDescent="0.2">
      <c r="A2894" s="265"/>
      <c r="B2894" s="405"/>
      <c r="C2894" s="448"/>
      <c r="D2894" s="266"/>
      <c r="E2894" s="266"/>
      <c r="F2894" s="182"/>
      <c r="G2894" s="24"/>
      <c r="H2894" s="241">
        <v>473</v>
      </c>
      <c r="I2894" s="22" t="s">
        <v>2400</v>
      </c>
      <c r="J2894" s="24">
        <v>400</v>
      </c>
      <c r="K2894" s="371">
        <v>1.05</v>
      </c>
      <c r="L2894" s="371">
        <v>0.95238095238095233</v>
      </c>
      <c r="M2894" s="371">
        <v>2.1</v>
      </c>
      <c r="N2894" s="21"/>
      <c r="O2894" s="25">
        <f t="shared" si="528"/>
        <v>1.3674603174603177</v>
      </c>
      <c r="P2894" s="26">
        <f t="shared" si="529"/>
        <v>2.3740630511463853E-3</v>
      </c>
      <c r="Q2894" s="26"/>
      <c r="R2894" s="28" t="s">
        <v>2887</v>
      </c>
      <c r="S2894" s="24">
        <v>400</v>
      </c>
      <c r="T2894" s="371">
        <v>24.761904761904759</v>
      </c>
      <c r="U2894" s="371">
        <v>26.25</v>
      </c>
      <c r="V2894" s="371">
        <v>19.95</v>
      </c>
      <c r="W2894" s="21"/>
      <c r="X2894" s="25">
        <f t="shared" si="526"/>
        <v>23.653968253968255</v>
      </c>
      <c r="Y2894" s="26">
        <f t="shared" si="527"/>
        <v>4.1065917107583776E-2</v>
      </c>
      <c r="Z2894" s="428"/>
      <c r="AA2894" s="673"/>
      <c r="AB2894" s="672"/>
    </row>
    <row r="2895" spans="1:28" ht="13.15" customHeight="1" x14ac:dyDescent="0.2">
      <c r="A2895" s="265"/>
      <c r="B2895" s="405"/>
      <c r="C2895" s="448"/>
      <c r="D2895" s="266"/>
      <c r="E2895" s="266"/>
      <c r="F2895" s="182"/>
      <c r="G2895" s="24"/>
      <c r="H2895" s="241">
        <v>473</v>
      </c>
      <c r="I2895" s="23" t="s">
        <v>3775</v>
      </c>
      <c r="J2895" s="24">
        <v>400</v>
      </c>
      <c r="K2895" s="371">
        <v>0</v>
      </c>
      <c r="L2895" s="371">
        <v>0</v>
      </c>
      <c r="M2895" s="371">
        <v>0</v>
      </c>
      <c r="N2895" s="21"/>
      <c r="O2895" s="25">
        <f t="shared" si="528"/>
        <v>0</v>
      </c>
      <c r="P2895" s="26">
        <f t="shared" si="529"/>
        <v>0</v>
      </c>
      <c r="Q2895" s="26"/>
      <c r="R2895" s="33" t="s">
        <v>2888</v>
      </c>
      <c r="S2895" s="24">
        <v>400</v>
      </c>
      <c r="T2895" s="371">
        <v>4.7619047619047619</v>
      </c>
      <c r="U2895" s="371">
        <v>13.65</v>
      </c>
      <c r="V2895" s="371">
        <v>14.700000000000001</v>
      </c>
      <c r="W2895" s="21"/>
      <c r="X2895" s="25">
        <f t="shared" si="526"/>
        <v>11.037301587301586</v>
      </c>
      <c r="Y2895" s="26">
        <f t="shared" si="527"/>
        <v>1.9161981922398586E-2</v>
      </c>
      <c r="Z2895" s="428"/>
      <c r="AA2895" s="673"/>
      <c r="AB2895" s="672"/>
    </row>
    <row r="2896" spans="1:28" ht="13.15" customHeight="1" x14ac:dyDescent="0.2">
      <c r="A2896" s="265"/>
      <c r="B2896" s="405"/>
      <c r="C2896" s="448"/>
      <c r="D2896" s="266"/>
      <c r="E2896" s="266"/>
      <c r="F2896" s="182"/>
      <c r="G2896" s="24"/>
      <c r="H2896" s="241">
        <v>473</v>
      </c>
      <c r="I2896" s="22" t="s">
        <v>1309</v>
      </c>
      <c r="J2896" s="24">
        <v>400</v>
      </c>
      <c r="K2896" s="371">
        <v>40.950000000000003</v>
      </c>
      <c r="L2896" s="371">
        <v>22.857142857142858</v>
      </c>
      <c r="M2896" s="371">
        <v>28.35</v>
      </c>
      <c r="N2896" s="21"/>
      <c r="O2896" s="25">
        <f t="shared" si="528"/>
        <v>30.719047619047625</v>
      </c>
      <c r="P2896" s="26">
        <f t="shared" si="529"/>
        <v>5.3331679894179904E-2</v>
      </c>
      <c r="Q2896" s="26"/>
      <c r="R2896" s="28" t="s">
        <v>2883</v>
      </c>
      <c r="S2896" s="24">
        <v>400</v>
      </c>
      <c r="T2896" s="371">
        <v>0</v>
      </c>
      <c r="U2896" s="371">
        <v>0</v>
      </c>
      <c r="V2896" s="371">
        <v>0</v>
      </c>
      <c r="W2896" s="21"/>
      <c r="X2896" s="25">
        <f t="shared" si="526"/>
        <v>0</v>
      </c>
      <c r="Y2896" s="26">
        <f t="shared" si="527"/>
        <v>0</v>
      </c>
      <c r="Z2896" s="428"/>
      <c r="AA2896" s="673"/>
      <c r="AB2896" s="672"/>
    </row>
    <row r="2897" spans="1:28" ht="13.15" customHeight="1" x14ac:dyDescent="0.2">
      <c r="A2897" s="265"/>
      <c r="B2897" s="405"/>
      <c r="C2897" s="448"/>
      <c r="D2897" s="266"/>
      <c r="E2897" s="266"/>
      <c r="F2897" s="182"/>
      <c r="G2897" s="24"/>
      <c r="H2897" s="241">
        <v>473</v>
      </c>
      <c r="I2897" s="22" t="s">
        <v>41</v>
      </c>
      <c r="J2897" s="24">
        <v>400</v>
      </c>
      <c r="K2897" s="371">
        <v>38.85</v>
      </c>
      <c r="L2897" s="371">
        <v>30.476190476190474</v>
      </c>
      <c r="M2897" s="371">
        <v>36.75</v>
      </c>
      <c r="N2897" s="21"/>
      <c r="O2897" s="25">
        <f t="shared" si="528"/>
        <v>35.358730158730161</v>
      </c>
      <c r="P2897" s="26">
        <f t="shared" si="529"/>
        <v>6.138668430335098E-2</v>
      </c>
      <c r="Q2897" s="26"/>
      <c r="R2897" s="28" t="s">
        <v>1933</v>
      </c>
      <c r="S2897" s="24">
        <v>400</v>
      </c>
      <c r="T2897" s="371">
        <v>0</v>
      </c>
      <c r="U2897" s="371">
        <v>0</v>
      </c>
      <c r="V2897" s="371">
        <v>0</v>
      </c>
      <c r="W2897" s="21"/>
      <c r="X2897" s="25">
        <f t="shared" si="526"/>
        <v>0</v>
      </c>
      <c r="Y2897" s="26">
        <f t="shared" si="527"/>
        <v>0</v>
      </c>
      <c r="Z2897" s="428"/>
      <c r="AA2897" s="673"/>
      <c r="AB2897" s="672"/>
    </row>
    <row r="2898" spans="1:28" ht="13.15" customHeight="1" x14ac:dyDescent="0.2">
      <c r="A2898" s="265"/>
      <c r="B2898" s="405"/>
      <c r="C2898" s="448"/>
      <c r="D2898" s="266"/>
      <c r="E2898" s="266"/>
      <c r="F2898" s="182"/>
      <c r="G2898" s="24"/>
      <c r="H2898" s="241">
        <v>473</v>
      </c>
      <c r="I2898" s="22" t="s">
        <v>2285</v>
      </c>
      <c r="J2898" s="24">
        <v>400</v>
      </c>
      <c r="K2898" s="371">
        <v>44.1</v>
      </c>
      <c r="L2898" s="371">
        <v>21.904761904761905</v>
      </c>
      <c r="M2898" s="371">
        <v>42</v>
      </c>
      <c r="N2898" s="21"/>
      <c r="O2898" s="25">
        <f t="shared" si="528"/>
        <v>36.0015873015873</v>
      </c>
      <c r="P2898" s="26">
        <f t="shared" si="529"/>
        <v>6.2502755731922405E-2</v>
      </c>
      <c r="Q2898" s="26"/>
      <c r="R2898" s="28" t="s">
        <v>2886</v>
      </c>
      <c r="S2898" s="24">
        <v>400</v>
      </c>
      <c r="T2898" s="371">
        <v>18.095238095238095</v>
      </c>
      <c r="U2898" s="371">
        <v>47.25</v>
      </c>
      <c r="V2898" s="371">
        <v>28.35</v>
      </c>
      <c r="W2898" s="21"/>
      <c r="X2898" s="25">
        <f t="shared" si="526"/>
        <v>31.231746031746031</v>
      </c>
      <c r="Y2898" s="26">
        <f t="shared" si="527"/>
        <v>5.4221781305114645E-2</v>
      </c>
      <c r="Z2898" s="428"/>
      <c r="AA2898" s="673"/>
      <c r="AB2898" s="672"/>
    </row>
    <row r="2899" spans="1:28" ht="13.15" customHeight="1" x14ac:dyDescent="0.2">
      <c r="A2899" s="265"/>
      <c r="B2899" s="405"/>
      <c r="C2899" s="448"/>
      <c r="D2899" s="266"/>
      <c r="E2899" s="266"/>
      <c r="F2899" s="182"/>
      <c r="G2899" s="24"/>
      <c r="H2899" s="241">
        <v>473</v>
      </c>
      <c r="I2899" s="22" t="s">
        <v>2286</v>
      </c>
      <c r="J2899" s="24">
        <v>400</v>
      </c>
      <c r="K2899" s="371">
        <v>7.3500000000000005</v>
      </c>
      <c r="L2899" s="371">
        <v>12.38095238095238</v>
      </c>
      <c r="M2899" s="371">
        <v>11.55</v>
      </c>
      <c r="N2899" s="21"/>
      <c r="O2899" s="25">
        <f t="shared" si="528"/>
        <v>10.426984126984127</v>
      </c>
      <c r="P2899" s="26">
        <f t="shared" si="529"/>
        <v>1.8102402998236334E-2</v>
      </c>
      <c r="Q2899" s="26"/>
      <c r="R2899" s="28" t="s">
        <v>2884</v>
      </c>
      <c r="S2899" s="24">
        <v>400</v>
      </c>
      <c r="T2899" s="371">
        <v>79.047619047619051</v>
      </c>
      <c r="U2899" s="371">
        <v>100.80000000000001</v>
      </c>
      <c r="V2899" s="371">
        <v>96.600000000000009</v>
      </c>
      <c r="W2899" s="21"/>
      <c r="X2899" s="25">
        <f t="shared" si="526"/>
        <v>92.149206349206352</v>
      </c>
      <c r="Y2899" s="26">
        <f t="shared" si="527"/>
        <v>0.1599812610229277</v>
      </c>
      <c r="Z2899" s="428"/>
      <c r="AA2899" s="673"/>
      <c r="AB2899" s="672"/>
    </row>
    <row r="2900" spans="1:28" ht="13.15" customHeight="1" x14ac:dyDescent="0.2">
      <c r="A2900" s="265"/>
      <c r="B2900" s="405"/>
      <c r="C2900" s="448"/>
      <c r="D2900" s="266"/>
      <c r="E2900" s="266"/>
      <c r="F2900" s="182"/>
      <c r="G2900" s="24"/>
      <c r="H2900" s="241">
        <v>473</v>
      </c>
      <c r="I2900" s="22" t="s">
        <v>2882</v>
      </c>
      <c r="J2900" s="24">
        <v>400</v>
      </c>
      <c r="K2900" s="371">
        <v>27.3</v>
      </c>
      <c r="L2900" s="371">
        <v>22.857142857142858</v>
      </c>
      <c r="M2900" s="371">
        <v>21</v>
      </c>
      <c r="N2900" s="21"/>
      <c r="O2900" s="25">
        <f t="shared" si="528"/>
        <v>23.719047619047618</v>
      </c>
      <c r="P2900" s="26">
        <f t="shared" si="529"/>
        <v>4.1178902116402114E-2</v>
      </c>
      <c r="Q2900" s="26"/>
      <c r="R2900" s="28" t="s">
        <v>2885</v>
      </c>
      <c r="S2900" s="24">
        <v>400</v>
      </c>
      <c r="T2900" s="371">
        <v>40.952380952380949</v>
      </c>
      <c r="U2900" s="371">
        <v>29.400000000000002</v>
      </c>
      <c r="V2900" s="371">
        <v>24.150000000000002</v>
      </c>
      <c r="W2900" s="21"/>
      <c r="X2900" s="25">
        <f t="shared" si="526"/>
        <v>31.500793650793653</v>
      </c>
      <c r="Y2900" s="26">
        <f t="shared" si="527"/>
        <v>5.4688877865961202E-2</v>
      </c>
      <c r="Z2900" s="428"/>
      <c r="AA2900" s="673"/>
      <c r="AB2900" s="672"/>
    </row>
    <row r="2901" spans="1:28" ht="13.15" customHeight="1" x14ac:dyDescent="0.2">
      <c r="A2901" s="265"/>
      <c r="B2901" s="405"/>
      <c r="C2901" s="448"/>
      <c r="D2901" s="277"/>
      <c r="E2901" s="278"/>
      <c r="F2901" s="182"/>
      <c r="G2901" s="24"/>
      <c r="H2901" s="241">
        <v>473</v>
      </c>
      <c r="I2901" s="22" t="s">
        <v>295</v>
      </c>
      <c r="J2901" s="24">
        <v>400</v>
      </c>
      <c r="K2901" s="371">
        <v>1.05</v>
      </c>
      <c r="L2901" s="371">
        <v>0.95238095238095233</v>
      </c>
      <c r="M2901" s="371">
        <v>1.05</v>
      </c>
      <c r="N2901" s="21"/>
      <c r="O2901" s="25">
        <f>(K2900+L2900+M2900)/3</f>
        <v>23.719047619047618</v>
      </c>
      <c r="P2901" s="26">
        <f t="shared" si="529"/>
        <v>4.1178902116402114E-2</v>
      </c>
      <c r="Q2901" s="26"/>
      <c r="R2901" s="28" t="s">
        <v>2288</v>
      </c>
      <c r="S2901" s="24">
        <v>400</v>
      </c>
      <c r="T2901" s="371">
        <v>18.095238095238095</v>
      </c>
      <c r="U2901" s="371">
        <v>8.4</v>
      </c>
      <c r="V2901" s="371">
        <v>15.75</v>
      </c>
      <c r="W2901" s="21"/>
      <c r="X2901" s="25">
        <f t="shared" si="526"/>
        <v>14.081746031746031</v>
      </c>
      <c r="Y2901" s="26">
        <f t="shared" si="527"/>
        <v>2.4447475749559085E-2</v>
      </c>
      <c r="Z2901" s="428"/>
      <c r="AA2901" s="673"/>
      <c r="AB2901" s="672"/>
    </row>
    <row r="2902" spans="1:28" ht="13.15" customHeight="1" x14ac:dyDescent="0.2">
      <c r="A2902" s="265"/>
      <c r="B2902" s="405"/>
      <c r="C2902" s="448"/>
      <c r="D2902" s="277"/>
      <c r="E2902" s="278"/>
      <c r="F2902" s="186"/>
      <c r="G2902" s="121"/>
      <c r="H2902" s="241">
        <v>473</v>
      </c>
      <c r="I2902" s="128" t="s">
        <v>2287</v>
      </c>
      <c r="J2902" s="24">
        <v>400</v>
      </c>
      <c r="K2902" s="548">
        <v>0</v>
      </c>
      <c r="L2902" s="548">
        <v>2.8571428571428572</v>
      </c>
      <c r="M2902" s="548">
        <v>0</v>
      </c>
      <c r="N2902" s="123"/>
      <c r="O2902" s="25">
        <f>(K2901+L2901+M2901)/3</f>
        <v>1.0174603174603174</v>
      </c>
      <c r="P2902" s="26">
        <f t="shared" si="529"/>
        <v>1.7664241622574956E-3</v>
      </c>
      <c r="Q2902" s="125"/>
      <c r="R2902" s="126"/>
      <c r="S2902" s="24">
        <v>400</v>
      </c>
      <c r="T2902" s="548">
        <v>0</v>
      </c>
      <c r="U2902" s="548">
        <v>0</v>
      </c>
      <c r="V2902" s="548">
        <v>0</v>
      </c>
      <c r="W2902" s="123"/>
      <c r="X2902" s="25">
        <f t="shared" si="526"/>
        <v>0</v>
      </c>
      <c r="Y2902" s="26">
        <f t="shared" si="527"/>
        <v>0</v>
      </c>
      <c r="Z2902" s="634"/>
      <c r="AA2902" s="673"/>
      <c r="AB2902" s="672"/>
    </row>
    <row r="2903" spans="1:28" ht="13.9" customHeight="1" thickBot="1" x14ac:dyDescent="0.25">
      <c r="A2903" s="267"/>
      <c r="B2903" s="406"/>
      <c r="C2903" s="449"/>
      <c r="D2903" s="268"/>
      <c r="E2903" s="269"/>
      <c r="F2903" s="184"/>
      <c r="G2903" s="70"/>
      <c r="H2903" s="242">
        <v>473</v>
      </c>
      <c r="I2903" s="75" t="s">
        <v>2401</v>
      </c>
      <c r="J2903" s="70">
        <v>400</v>
      </c>
      <c r="K2903" s="559">
        <v>60.900000000000006</v>
      </c>
      <c r="L2903" s="559">
        <v>84.761904761904759</v>
      </c>
      <c r="M2903" s="559">
        <v>91.350000000000009</v>
      </c>
      <c r="N2903" s="72"/>
      <c r="O2903" s="73">
        <f>(K2901+L2901+M2901)/3</f>
        <v>1.0174603174603174</v>
      </c>
      <c r="P2903" s="74">
        <f t="shared" si="529"/>
        <v>1.7664241622574956E-3</v>
      </c>
      <c r="Q2903" s="74"/>
      <c r="R2903" s="75" t="s">
        <v>1623</v>
      </c>
      <c r="S2903" s="70">
        <v>400</v>
      </c>
      <c r="T2903" s="559">
        <v>4.7619047619047619</v>
      </c>
      <c r="U2903" s="559">
        <v>16.8</v>
      </c>
      <c r="V2903" s="559">
        <v>8.4</v>
      </c>
      <c r="W2903" s="72"/>
      <c r="X2903" s="73">
        <f t="shared" si="526"/>
        <v>9.9873015873015873</v>
      </c>
      <c r="Y2903" s="74">
        <f t="shared" si="527"/>
        <v>1.7339065255731922E-2</v>
      </c>
      <c r="Z2903" s="646"/>
      <c r="AA2903" s="673"/>
      <c r="AB2903" s="672"/>
    </row>
    <row r="2904" spans="1:28" s="7" customFormat="1" ht="14.45" customHeight="1" thickBot="1" x14ac:dyDescent="0.25">
      <c r="A2904" s="270">
        <v>43040</v>
      </c>
      <c r="B2904" s="407">
        <v>0.50347222222222221</v>
      </c>
      <c r="C2904" s="450">
        <v>0</v>
      </c>
      <c r="D2904" s="282">
        <f>(MAX(K2904:M2904))/J2904/1.44</f>
        <v>0.54833333333333334</v>
      </c>
      <c r="E2904" s="283">
        <f>(MAX(T2904:V2904))/S2904/1.44</f>
        <v>0.12433862433862433</v>
      </c>
      <c r="F2904" s="189" t="s">
        <v>1909</v>
      </c>
      <c r="G2904" s="102" t="s">
        <v>3136</v>
      </c>
      <c r="H2904" s="242">
        <v>474</v>
      </c>
      <c r="I2904" s="76" t="s">
        <v>4467</v>
      </c>
      <c r="J2904" s="70">
        <v>250</v>
      </c>
      <c r="K2904" s="559">
        <v>193.20000000000002</v>
      </c>
      <c r="L2904" s="559">
        <v>177.14285714285714</v>
      </c>
      <c r="M2904" s="559">
        <v>197.4</v>
      </c>
      <c r="N2904" s="72" t="s">
        <v>4135</v>
      </c>
      <c r="O2904" s="73">
        <f t="shared" ref="O2904:O2943" si="530">(K2904+L2904+M2904)/3</f>
        <v>189.24761904761905</v>
      </c>
      <c r="P2904" s="74">
        <f t="shared" si="529"/>
        <v>0.52568783068783076</v>
      </c>
      <c r="Q2904" s="80" t="s">
        <v>495</v>
      </c>
      <c r="R2904" s="75" t="s">
        <v>4468</v>
      </c>
      <c r="S2904" s="70">
        <v>250</v>
      </c>
      <c r="T2904" s="559">
        <v>44.761904761904759</v>
      </c>
      <c r="U2904" s="559">
        <v>35.700000000000003</v>
      </c>
      <c r="V2904" s="559">
        <v>30.450000000000003</v>
      </c>
      <c r="W2904" s="72" t="s">
        <v>4176</v>
      </c>
      <c r="X2904" s="73">
        <f t="shared" si="526"/>
        <v>36.970634920634922</v>
      </c>
      <c r="Y2904" s="74">
        <f t="shared" si="527"/>
        <v>0.10269620811287479</v>
      </c>
      <c r="Z2904" s="655" t="s">
        <v>983</v>
      </c>
      <c r="AA2904" s="675">
        <f>P2904+Y2904</f>
        <v>0.62838403880070559</v>
      </c>
      <c r="AB2904" s="675">
        <f t="shared" ref="AB2904:AB2954" si="531">IF(AA2904 &gt;1,0,(((J2904+S2904)*0.95)-((J2904+S2904)*0.95)*AA2904)*0.7)</f>
        <v>123.56230709876539</v>
      </c>
    </row>
    <row r="2905" spans="1:28" s="7" customFormat="1" ht="13.9" customHeight="1" x14ac:dyDescent="0.2">
      <c r="A2905" s="270">
        <v>43022</v>
      </c>
      <c r="B2905" s="407">
        <v>0.5854166666666667</v>
      </c>
      <c r="C2905" s="450">
        <v>3</v>
      </c>
      <c r="D2905" s="291">
        <f>(MAX(K2905:M2905))/J2905/1.44</f>
        <v>0.55708333333333337</v>
      </c>
      <c r="E2905" s="272"/>
      <c r="F2905" s="181" t="s">
        <v>569</v>
      </c>
      <c r="G2905" s="69" t="s">
        <v>3136</v>
      </c>
      <c r="H2905" s="240">
        <v>475</v>
      </c>
      <c r="I2905" s="35" t="s">
        <v>685</v>
      </c>
      <c r="J2905" s="34">
        <v>250</v>
      </c>
      <c r="K2905" s="367">
        <v>200.55</v>
      </c>
      <c r="L2905" s="367">
        <v>169.52380952380952</v>
      </c>
      <c r="M2905" s="367">
        <v>193.20000000000002</v>
      </c>
      <c r="N2905" s="36" t="s">
        <v>3943</v>
      </c>
      <c r="O2905" s="37">
        <f t="shared" si="530"/>
        <v>187.75793650793651</v>
      </c>
      <c r="P2905" s="38">
        <f t="shared" si="529"/>
        <v>0.52154982363315705</v>
      </c>
      <c r="Q2905" s="39" t="s">
        <v>492</v>
      </c>
      <c r="R2905" s="40"/>
      <c r="S2905" s="81"/>
      <c r="T2905" s="367"/>
      <c r="U2905" s="367"/>
      <c r="V2905" s="367"/>
      <c r="W2905" s="36"/>
      <c r="X2905" s="37"/>
      <c r="Y2905" s="38"/>
      <c r="Z2905" s="645"/>
      <c r="AA2905" s="672">
        <f>P2905+Y2905</f>
        <v>0.52154982363315705</v>
      </c>
      <c r="AB2905" s="672">
        <f t="shared" si="531"/>
        <v>79.54234182098763</v>
      </c>
    </row>
    <row r="2906" spans="1:28" ht="13.15" customHeight="1" x14ac:dyDescent="0.2">
      <c r="A2906" s="265"/>
      <c r="B2906" s="405"/>
      <c r="C2906" s="448"/>
      <c r="D2906" s="326"/>
      <c r="E2906" s="327"/>
      <c r="F2906" s="182"/>
      <c r="G2906" s="24"/>
      <c r="H2906" s="241">
        <v>475</v>
      </c>
      <c r="I2906" s="22" t="s">
        <v>1934</v>
      </c>
      <c r="J2906" s="24">
        <v>250</v>
      </c>
      <c r="K2906" s="371">
        <v>98.7</v>
      </c>
      <c r="L2906" s="371">
        <v>85.714285714285708</v>
      </c>
      <c r="M2906" s="371">
        <v>122.85000000000001</v>
      </c>
      <c r="N2906" s="21"/>
      <c r="O2906" s="25">
        <f t="shared" si="530"/>
        <v>102.42142857142858</v>
      </c>
      <c r="P2906" s="26">
        <f t="shared" si="529"/>
        <v>0.28450396825396829</v>
      </c>
      <c r="Q2906" s="26"/>
      <c r="R2906" s="28"/>
      <c r="S2906" s="30"/>
      <c r="T2906" s="371"/>
      <c r="U2906" s="371"/>
      <c r="V2906" s="371"/>
      <c r="W2906" s="21"/>
      <c r="X2906" s="25"/>
      <c r="Y2906" s="26"/>
      <c r="Z2906" s="428"/>
      <c r="AA2906" s="673"/>
      <c r="AB2906" s="672"/>
    </row>
    <row r="2907" spans="1:28" ht="13.15" customHeight="1" x14ac:dyDescent="0.2">
      <c r="A2907" s="265"/>
      <c r="B2907" s="405"/>
      <c r="C2907" s="448"/>
      <c r="D2907" s="266"/>
      <c r="E2907" s="296"/>
      <c r="F2907" s="182"/>
      <c r="G2907" s="24"/>
      <c r="H2907" s="241">
        <v>475</v>
      </c>
      <c r="I2907" s="22" t="s">
        <v>1935</v>
      </c>
      <c r="J2907" s="24">
        <v>250</v>
      </c>
      <c r="K2907" s="371">
        <v>53.550000000000004</v>
      </c>
      <c r="L2907" s="371">
        <v>37.142857142857139</v>
      </c>
      <c r="M2907" s="371">
        <v>22.05</v>
      </c>
      <c r="N2907" s="21"/>
      <c r="O2907" s="25">
        <f t="shared" si="530"/>
        <v>37.580952380952382</v>
      </c>
      <c r="P2907" s="26">
        <f t="shared" si="529"/>
        <v>0.1043915343915344</v>
      </c>
      <c r="Q2907" s="26"/>
      <c r="R2907" s="28"/>
      <c r="S2907" s="30"/>
      <c r="T2907" s="371"/>
      <c r="U2907" s="371"/>
      <c r="V2907" s="371"/>
      <c r="W2907" s="21"/>
      <c r="X2907" s="25"/>
      <c r="Y2907" s="26"/>
      <c r="Z2907" s="428"/>
      <c r="AA2907" s="673"/>
      <c r="AB2907" s="672"/>
    </row>
    <row r="2908" spans="1:28" ht="13.15" customHeight="1" x14ac:dyDescent="0.2">
      <c r="A2908" s="265"/>
      <c r="B2908" s="405"/>
      <c r="C2908" s="448"/>
      <c r="D2908" s="266"/>
      <c r="E2908" s="296"/>
      <c r="F2908" s="186"/>
      <c r="G2908" s="121"/>
      <c r="H2908" s="241">
        <v>475</v>
      </c>
      <c r="I2908" s="128" t="s">
        <v>2889</v>
      </c>
      <c r="J2908" s="24">
        <v>250</v>
      </c>
      <c r="K2908" s="548">
        <v>37.800000000000004</v>
      </c>
      <c r="L2908" s="548">
        <v>29.523809523809522</v>
      </c>
      <c r="M2908" s="548">
        <v>42</v>
      </c>
      <c r="N2908" s="123"/>
      <c r="O2908" s="25">
        <f t="shared" si="530"/>
        <v>36.441269841269843</v>
      </c>
      <c r="P2908" s="26">
        <f t="shared" si="529"/>
        <v>0.10122574955908291</v>
      </c>
      <c r="Q2908" s="125"/>
      <c r="R2908" s="126"/>
      <c r="S2908" s="127"/>
      <c r="T2908" s="548"/>
      <c r="U2908" s="548"/>
      <c r="V2908" s="548"/>
      <c r="W2908" s="123"/>
      <c r="X2908" s="124"/>
      <c r="Y2908" s="125"/>
      <c r="Z2908" s="634"/>
      <c r="AA2908" s="673"/>
      <c r="AB2908" s="672"/>
    </row>
    <row r="2909" spans="1:28" ht="13.15" customHeight="1" x14ac:dyDescent="0.2">
      <c r="A2909" s="265"/>
      <c r="B2909" s="405"/>
      <c r="C2909" s="448"/>
      <c r="D2909" s="266"/>
      <c r="E2909" s="296"/>
      <c r="F2909" s="186"/>
      <c r="G2909" s="121"/>
      <c r="H2909" s="244">
        <v>475</v>
      </c>
      <c r="I2909" s="128" t="s">
        <v>2890</v>
      </c>
      <c r="J2909" s="121">
        <v>250</v>
      </c>
      <c r="K2909" s="548">
        <v>0</v>
      </c>
      <c r="L2909" s="548">
        <v>0</v>
      </c>
      <c r="M2909" s="548">
        <v>3.1500000000000004</v>
      </c>
      <c r="N2909" s="123"/>
      <c r="O2909" s="124">
        <f t="shared" si="530"/>
        <v>1.05</v>
      </c>
      <c r="P2909" s="125">
        <f t="shared" si="529"/>
        <v>2.9166666666666672E-3</v>
      </c>
      <c r="Q2909" s="125"/>
      <c r="R2909" s="126"/>
      <c r="S2909" s="127"/>
      <c r="T2909" s="548"/>
      <c r="U2909" s="548"/>
      <c r="V2909" s="548"/>
      <c r="W2909" s="123"/>
      <c r="X2909" s="124"/>
      <c r="Y2909" s="125"/>
      <c r="Z2909" s="634"/>
      <c r="AA2909" s="673"/>
      <c r="AB2909" s="672"/>
    </row>
    <row r="2910" spans="1:28" ht="13.9" customHeight="1" thickBot="1" x14ac:dyDescent="0.25">
      <c r="A2910" s="267"/>
      <c r="B2910" s="406"/>
      <c r="C2910" s="449"/>
      <c r="D2910" s="268"/>
      <c r="E2910" s="297"/>
      <c r="F2910" s="184"/>
      <c r="G2910" s="70"/>
      <c r="H2910" s="242">
        <v>475</v>
      </c>
      <c r="I2910" s="76" t="s">
        <v>2891</v>
      </c>
      <c r="J2910" s="70">
        <v>250</v>
      </c>
      <c r="K2910" s="559">
        <v>16.8</v>
      </c>
      <c r="L2910" s="559">
        <v>14.285714285714285</v>
      </c>
      <c r="M2910" s="559">
        <v>15.75</v>
      </c>
      <c r="N2910" s="72"/>
      <c r="O2910" s="73">
        <f t="shared" si="530"/>
        <v>15.611904761904762</v>
      </c>
      <c r="P2910" s="74">
        <f t="shared" si="529"/>
        <v>4.3366402116402122E-2</v>
      </c>
      <c r="Q2910" s="74"/>
      <c r="R2910" s="75"/>
      <c r="S2910" s="78"/>
      <c r="T2910" s="559"/>
      <c r="U2910" s="559"/>
      <c r="V2910" s="559"/>
      <c r="W2910" s="72"/>
      <c r="X2910" s="73"/>
      <c r="Y2910" s="74"/>
      <c r="Z2910" s="646"/>
      <c r="AA2910" s="673"/>
      <c r="AB2910" s="672"/>
    </row>
    <row r="2911" spans="1:28" s="7" customFormat="1" ht="13.9" customHeight="1" x14ac:dyDescent="0.2">
      <c r="A2911" s="270">
        <v>43050</v>
      </c>
      <c r="B2911" s="407">
        <v>0.80902777777777779</v>
      </c>
      <c r="C2911" s="450">
        <v>-1</v>
      </c>
      <c r="D2911" s="263">
        <f>(MAX(K2911:M2911))/J2911/1.44</f>
        <v>0.60083333333333344</v>
      </c>
      <c r="E2911" s="264">
        <f>(MAX(T2911:V2911))/S2911/1.44</f>
        <v>0.53958333333333341</v>
      </c>
      <c r="F2911" s="181" t="s">
        <v>1909</v>
      </c>
      <c r="G2911" s="69" t="s">
        <v>3136</v>
      </c>
      <c r="H2911" s="240">
        <v>476</v>
      </c>
      <c r="I2911" s="35" t="s">
        <v>685</v>
      </c>
      <c r="J2911" s="34">
        <v>250</v>
      </c>
      <c r="K2911" s="367">
        <v>216.3</v>
      </c>
      <c r="L2911" s="367">
        <v>135.23809523809524</v>
      </c>
      <c r="M2911" s="367">
        <v>203.70000000000002</v>
      </c>
      <c r="N2911" s="36" t="s">
        <v>4295</v>
      </c>
      <c r="O2911" s="37">
        <f t="shared" si="530"/>
        <v>185.07936507936509</v>
      </c>
      <c r="P2911" s="38">
        <f t="shared" si="529"/>
        <v>0.51410934744268089</v>
      </c>
      <c r="Q2911" s="39" t="s">
        <v>658</v>
      </c>
      <c r="R2911" s="40" t="s">
        <v>686</v>
      </c>
      <c r="S2911" s="34">
        <v>250</v>
      </c>
      <c r="T2911" s="367">
        <v>193.33333333333331</v>
      </c>
      <c r="U2911" s="367">
        <v>184.8</v>
      </c>
      <c r="V2911" s="367">
        <v>194.25</v>
      </c>
      <c r="W2911" s="36" t="s">
        <v>4014</v>
      </c>
      <c r="X2911" s="37">
        <f t="shared" ref="X2911:X2917" si="532">(T2911+U2911+V2911)/3</f>
        <v>190.79444444444445</v>
      </c>
      <c r="Y2911" s="38">
        <f t="shared" ref="Y2911:Y2917" si="533">X2911/S2911/1.44</f>
        <v>0.5299845679012346</v>
      </c>
      <c r="Z2911" s="653" t="s">
        <v>983</v>
      </c>
      <c r="AA2911" s="671">
        <f>P2911+Y2911</f>
        <v>1.0440939153439155</v>
      </c>
      <c r="AB2911" s="671">
        <f t="shared" si="531"/>
        <v>0</v>
      </c>
    </row>
    <row r="2912" spans="1:28" ht="13.9" customHeight="1" x14ac:dyDescent="0.2">
      <c r="A2912" s="265"/>
      <c r="B2912" s="405"/>
      <c r="C2912" s="448"/>
      <c r="D2912" s="266"/>
      <c r="E2912" s="266"/>
      <c r="F2912" s="182"/>
      <c r="G2912" s="24"/>
      <c r="H2912" s="241">
        <v>476</v>
      </c>
      <c r="I2912" s="22" t="s">
        <v>4469</v>
      </c>
      <c r="J2912" s="34">
        <v>250</v>
      </c>
      <c r="K2912" s="371">
        <v>72.45</v>
      </c>
      <c r="L2912" s="371">
        <v>49.523809523809518</v>
      </c>
      <c r="M2912" s="371">
        <v>93.45</v>
      </c>
      <c r="N2912" s="21"/>
      <c r="O2912" s="25">
        <f t="shared" si="530"/>
        <v>71.807936507936503</v>
      </c>
      <c r="P2912" s="26">
        <f t="shared" si="529"/>
        <v>0.19946649029982363</v>
      </c>
      <c r="Q2912" s="26"/>
      <c r="R2912" s="33" t="s">
        <v>204</v>
      </c>
      <c r="S2912" s="34">
        <v>250</v>
      </c>
      <c r="T2912" s="371">
        <v>14.285714285714285</v>
      </c>
      <c r="U2912" s="371">
        <v>10.5</v>
      </c>
      <c r="V2912" s="371">
        <v>8.4</v>
      </c>
      <c r="W2912" s="21"/>
      <c r="X2912" s="25">
        <f t="shared" si="532"/>
        <v>11.061904761904762</v>
      </c>
      <c r="Y2912" s="26">
        <f t="shared" si="533"/>
        <v>3.0727513227513228E-2</v>
      </c>
      <c r="Z2912" s="428"/>
      <c r="AA2912" s="673"/>
      <c r="AB2912" s="672"/>
    </row>
    <row r="2913" spans="1:28" ht="13.9" customHeight="1" x14ac:dyDescent="0.2">
      <c r="A2913" s="265"/>
      <c r="B2913" s="405"/>
      <c r="C2913" s="448"/>
      <c r="D2913" s="266"/>
      <c r="E2913" s="266"/>
      <c r="F2913" s="182"/>
      <c r="G2913" s="24"/>
      <c r="H2913" s="241">
        <v>476</v>
      </c>
      <c r="I2913" s="22" t="s">
        <v>2238</v>
      </c>
      <c r="J2913" s="34">
        <v>250</v>
      </c>
      <c r="K2913" s="371">
        <v>36.75</v>
      </c>
      <c r="L2913" s="371">
        <v>25.714285714285712</v>
      </c>
      <c r="M2913" s="371">
        <v>46.2</v>
      </c>
      <c r="N2913" s="21"/>
      <c r="O2913" s="25">
        <f t="shared" si="530"/>
        <v>36.221428571428568</v>
      </c>
      <c r="P2913" s="26">
        <f t="shared" si="529"/>
        <v>0.10061507936507937</v>
      </c>
      <c r="Q2913" s="26"/>
      <c r="R2913" s="28" t="s">
        <v>1936</v>
      </c>
      <c r="S2913" s="34">
        <v>250</v>
      </c>
      <c r="T2913" s="371">
        <v>0</v>
      </c>
      <c r="U2913" s="371">
        <v>8.4</v>
      </c>
      <c r="V2913" s="371">
        <v>10.5</v>
      </c>
      <c r="W2913" s="21"/>
      <c r="X2913" s="25">
        <f t="shared" si="532"/>
        <v>6.3</v>
      </c>
      <c r="Y2913" s="26">
        <f t="shared" si="533"/>
        <v>1.7500000000000002E-2</v>
      </c>
      <c r="Z2913" s="428"/>
      <c r="AA2913" s="673"/>
      <c r="AB2913" s="672"/>
    </row>
    <row r="2914" spans="1:28" ht="13.9" customHeight="1" x14ac:dyDescent="0.2">
      <c r="A2914" s="265"/>
      <c r="B2914" s="405"/>
      <c r="C2914" s="448"/>
      <c r="D2914" s="266"/>
      <c r="E2914" s="266"/>
      <c r="F2914" s="182"/>
      <c r="G2914" s="24"/>
      <c r="H2914" s="241">
        <v>476</v>
      </c>
      <c r="I2914" s="22" t="s">
        <v>2107</v>
      </c>
      <c r="J2914" s="34">
        <v>250</v>
      </c>
      <c r="K2914" s="371">
        <v>32.550000000000004</v>
      </c>
      <c r="L2914" s="371">
        <v>16.19047619047619</v>
      </c>
      <c r="M2914" s="371">
        <v>13.65</v>
      </c>
      <c r="N2914" s="21"/>
      <c r="O2914" s="25">
        <f t="shared" si="530"/>
        <v>20.796825396825398</v>
      </c>
      <c r="P2914" s="26">
        <f t="shared" si="529"/>
        <v>5.7768959435626106E-2</v>
      </c>
      <c r="Q2914" s="26"/>
      <c r="R2914" s="28" t="s">
        <v>2241</v>
      </c>
      <c r="S2914" s="34">
        <v>250</v>
      </c>
      <c r="T2914" s="371">
        <v>80</v>
      </c>
      <c r="U2914" s="371">
        <v>84</v>
      </c>
      <c r="V2914" s="371">
        <v>92.4</v>
      </c>
      <c r="W2914" s="21"/>
      <c r="X2914" s="25">
        <f t="shared" si="532"/>
        <v>85.466666666666654</v>
      </c>
      <c r="Y2914" s="26">
        <f t="shared" si="533"/>
        <v>0.23740740740740737</v>
      </c>
      <c r="Z2914" s="428"/>
      <c r="AA2914" s="673"/>
      <c r="AB2914" s="672"/>
    </row>
    <row r="2915" spans="1:28" ht="13.9" customHeight="1" x14ac:dyDescent="0.2">
      <c r="A2915" s="265"/>
      <c r="B2915" s="405"/>
      <c r="C2915" s="448"/>
      <c r="D2915" s="266"/>
      <c r="E2915" s="266"/>
      <c r="F2915" s="182"/>
      <c r="G2915" s="24"/>
      <c r="H2915" s="241">
        <v>476</v>
      </c>
      <c r="I2915" s="22" t="s">
        <v>805</v>
      </c>
      <c r="J2915" s="34">
        <v>250</v>
      </c>
      <c r="K2915" s="371">
        <v>60.900000000000006</v>
      </c>
      <c r="L2915" s="371">
        <v>40.952380952380949</v>
      </c>
      <c r="M2915" s="371">
        <v>32.550000000000004</v>
      </c>
      <c r="N2915" s="21"/>
      <c r="O2915" s="25">
        <f>(K2915+L2915+M2915)/3</f>
        <v>44.800793650793651</v>
      </c>
      <c r="P2915" s="26">
        <f>O2915/J2915/1.44</f>
        <v>0.12444664902998237</v>
      </c>
      <c r="Q2915" s="26"/>
      <c r="R2915" s="28" t="s">
        <v>403</v>
      </c>
      <c r="S2915" s="34">
        <v>250</v>
      </c>
      <c r="T2915" s="371">
        <v>38.095238095238095</v>
      </c>
      <c r="U2915" s="371">
        <v>26.25</v>
      </c>
      <c r="V2915" s="371">
        <v>35.700000000000003</v>
      </c>
      <c r="W2915" s="21"/>
      <c r="X2915" s="25">
        <f t="shared" si="532"/>
        <v>33.348412698412702</v>
      </c>
      <c r="Y2915" s="26">
        <f t="shared" si="533"/>
        <v>9.2634479717813065E-2</v>
      </c>
      <c r="Z2915" s="428"/>
      <c r="AA2915" s="673"/>
      <c r="AB2915" s="672"/>
    </row>
    <row r="2916" spans="1:28" ht="13.9" customHeight="1" x14ac:dyDescent="0.2">
      <c r="A2916" s="265"/>
      <c r="B2916" s="405"/>
      <c r="C2916" s="448"/>
      <c r="D2916" s="266"/>
      <c r="E2916" s="266"/>
      <c r="F2916" s="182"/>
      <c r="G2916" s="24"/>
      <c r="H2916" s="241">
        <v>476</v>
      </c>
      <c r="I2916" s="22" t="s">
        <v>2984</v>
      </c>
      <c r="J2916" s="34">
        <v>250</v>
      </c>
      <c r="K2916" s="371">
        <v>0</v>
      </c>
      <c r="L2916" s="371">
        <v>0</v>
      </c>
      <c r="M2916" s="371">
        <v>0</v>
      </c>
      <c r="N2916" s="21"/>
      <c r="O2916" s="25">
        <f>(K2916+L2916+M2916)/3</f>
        <v>0</v>
      </c>
      <c r="P2916" s="26">
        <f>O2916/J2916/1.44</f>
        <v>0</v>
      </c>
      <c r="Q2916" s="26"/>
      <c r="R2916" s="28" t="s">
        <v>4470</v>
      </c>
      <c r="S2916" s="34">
        <v>250</v>
      </c>
      <c r="T2916" s="371">
        <v>46.666666666666664</v>
      </c>
      <c r="U2916" s="371">
        <v>32.550000000000004</v>
      </c>
      <c r="V2916" s="371">
        <v>30.450000000000003</v>
      </c>
      <c r="W2916" s="21"/>
      <c r="X2916" s="25">
        <f t="shared" si="532"/>
        <v>36.555555555555557</v>
      </c>
      <c r="Y2916" s="26">
        <f t="shared" si="533"/>
        <v>0.10154320987654322</v>
      </c>
      <c r="Z2916" s="428"/>
      <c r="AA2916" s="673"/>
      <c r="AB2916" s="672"/>
    </row>
    <row r="2917" spans="1:28" ht="13.9" customHeight="1" x14ac:dyDescent="0.2">
      <c r="A2917" s="265"/>
      <c r="B2917" s="405"/>
      <c r="C2917" s="448"/>
      <c r="D2917" s="266"/>
      <c r="E2917" s="266"/>
      <c r="F2917" s="182"/>
      <c r="G2917" s="24"/>
      <c r="H2917" s="241">
        <v>476</v>
      </c>
      <c r="I2917" s="22" t="s">
        <v>2239</v>
      </c>
      <c r="J2917" s="34">
        <v>250</v>
      </c>
      <c r="K2917" s="371">
        <v>0</v>
      </c>
      <c r="L2917" s="371">
        <v>0</v>
      </c>
      <c r="M2917" s="371">
        <v>0</v>
      </c>
      <c r="N2917" s="21"/>
      <c r="O2917" s="25">
        <f t="shared" si="530"/>
        <v>0</v>
      </c>
      <c r="P2917" s="26">
        <f t="shared" si="529"/>
        <v>0</v>
      </c>
      <c r="Q2917" s="26"/>
      <c r="R2917" s="4" t="s">
        <v>512</v>
      </c>
      <c r="S2917" s="34">
        <v>250</v>
      </c>
      <c r="T2917" s="371">
        <v>0</v>
      </c>
      <c r="U2917" s="371">
        <v>11.55</v>
      </c>
      <c r="V2917" s="371">
        <v>5.25</v>
      </c>
      <c r="W2917" s="21"/>
      <c r="X2917" s="25">
        <f t="shared" si="532"/>
        <v>5.6000000000000005</v>
      </c>
      <c r="Y2917" s="26">
        <f t="shared" si="533"/>
        <v>1.5555555555555559E-2</v>
      </c>
      <c r="Z2917" s="428"/>
      <c r="AA2917" s="673"/>
      <c r="AB2917" s="672"/>
    </row>
    <row r="2918" spans="1:28" ht="13.9" customHeight="1" thickBot="1" x14ac:dyDescent="0.25">
      <c r="A2918" s="267"/>
      <c r="B2918" s="406"/>
      <c r="C2918" s="449"/>
      <c r="D2918" s="268"/>
      <c r="E2918" s="269"/>
      <c r="F2918" s="184"/>
      <c r="G2918" s="70"/>
      <c r="H2918" s="242">
        <v>476</v>
      </c>
      <c r="I2918" s="71" t="s">
        <v>2240</v>
      </c>
      <c r="J2918" s="70">
        <v>250</v>
      </c>
      <c r="K2918" s="559">
        <v>0</v>
      </c>
      <c r="L2918" s="559">
        <v>0</v>
      </c>
      <c r="M2918" s="559">
        <v>0</v>
      </c>
      <c r="N2918" s="72"/>
      <c r="O2918" s="73">
        <f t="shared" si="530"/>
        <v>0</v>
      </c>
      <c r="P2918" s="74">
        <f t="shared" si="529"/>
        <v>0</v>
      </c>
      <c r="Q2918" s="74"/>
      <c r="R2918" s="75"/>
      <c r="S2918" s="70"/>
      <c r="T2918" s="559"/>
      <c r="U2918" s="559"/>
      <c r="V2918" s="559"/>
      <c r="W2918" s="72"/>
      <c r="X2918" s="73"/>
      <c r="Y2918" s="74"/>
      <c r="Z2918" s="646"/>
      <c r="AA2918" s="676"/>
      <c r="AB2918" s="674"/>
    </row>
    <row r="2919" spans="1:28" s="7" customFormat="1" ht="14.45" customHeight="1" thickBot="1" x14ac:dyDescent="0.25">
      <c r="A2919" s="270">
        <v>43022</v>
      </c>
      <c r="B2919" s="407">
        <v>0.61111111111111105</v>
      </c>
      <c r="C2919" s="450">
        <v>3</v>
      </c>
      <c r="D2919" s="282">
        <f>(MAX(K2919:M2919))/J2919/1.44</f>
        <v>0.72369791666666672</v>
      </c>
      <c r="E2919" s="283"/>
      <c r="F2919" s="179" t="s">
        <v>1909</v>
      </c>
      <c r="G2919" s="91" t="s">
        <v>3136</v>
      </c>
      <c r="H2919" s="239">
        <v>477</v>
      </c>
      <c r="I2919" s="90" t="s">
        <v>685</v>
      </c>
      <c r="J2919" s="92">
        <v>400</v>
      </c>
      <c r="K2919" s="620">
        <v>416.85</v>
      </c>
      <c r="L2919" s="620">
        <v>245.71428571428569</v>
      </c>
      <c r="M2919" s="620">
        <v>285.60000000000002</v>
      </c>
      <c r="N2919" s="93" t="s">
        <v>3836</v>
      </c>
      <c r="O2919" s="94">
        <f t="shared" si="530"/>
        <v>316.0547619047619</v>
      </c>
      <c r="P2919" s="95">
        <f t="shared" si="529"/>
        <v>0.54870618386243386</v>
      </c>
      <c r="Q2919" s="109" t="s">
        <v>495</v>
      </c>
      <c r="R2919" s="97"/>
      <c r="S2919" s="98"/>
      <c r="T2919" s="620"/>
      <c r="U2919" s="620"/>
      <c r="V2919" s="620"/>
      <c r="W2919" s="93"/>
      <c r="X2919" s="94"/>
      <c r="Y2919" s="95"/>
      <c r="Z2919" s="635"/>
      <c r="AA2919" s="672">
        <f>P2919+Y2919</f>
        <v>0.54870618386243386</v>
      </c>
      <c r="AB2919" s="672">
        <f t="shared" si="531"/>
        <v>120.04415509259259</v>
      </c>
    </row>
    <row r="2920" spans="1:28" s="7" customFormat="1" ht="13.9" customHeight="1" x14ac:dyDescent="0.2">
      <c r="A2920" s="270">
        <v>43026</v>
      </c>
      <c r="B2920" s="407">
        <v>0.43055555555555558</v>
      </c>
      <c r="C2920" s="450">
        <v>5</v>
      </c>
      <c r="D2920" s="263">
        <f>(MAX(K2920:M2920))/J2920/1.44</f>
        <v>0.27708333333333329</v>
      </c>
      <c r="E2920" s="264"/>
      <c r="F2920" s="181" t="s">
        <v>1909</v>
      </c>
      <c r="G2920" s="69" t="s">
        <v>3126</v>
      </c>
      <c r="H2920" s="240">
        <v>478</v>
      </c>
      <c r="I2920" s="35" t="s">
        <v>685</v>
      </c>
      <c r="J2920" s="34">
        <v>400</v>
      </c>
      <c r="K2920" s="367">
        <v>139.65</v>
      </c>
      <c r="L2920" s="367">
        <v>140</v>
      </c>
      <c r="M2920" s="367">
        <v>159.6</v>
      </c>
      <c r="N2920" s="36" t="s">
        <v>4013</v>
      </c>
      <c r="O2920" s="37">
        <f t="shared" si="530"/>
        <v>146.41666666666666</v>
      </c>
      <c r="P2920" s="38">
        <f t="shared" si="529"/>
        <v>0.25419560185185186</v>
      </c>
      <c r="Q2920" s="39" t="s">
        <v>492</v>
      </c>
      <c r="R2920" s="40"/>
      <c r="S2920" s="81"/>
      <c r="T2920" s="367"/>
      <c r="U2920" s="367"/>
      <c r="V2920" s="367"/>
      <c r="W2920" s="36"/>
      <c r="X2920" s="37"/>
      <c r="Y2920" s="38"/>
      <c r="Z2920" s="645"/>
      <c r="AA2920" s="671">
        <f>P2920+Y2920</f>
        <v>0.25419560185185186</v>
      </c>
      <c r="AB2920" s="671">
        <f t="shared" si="531"/>
        <v>198.38396990740739</v>
      </c>
    </row>
    <row r="2921" spans="1:28" ht="13.15" customHeight="1" x14ac:dyDescent="0.2">
      <c r="A2921" s="265"/>
      <c r="B2921" s="405"/>
      <c r="C2921" s="448"/>
      <c r="D2921" s="266"/>
      <c r="E2921" s="266"/>
      <c r="F2921" s="182"/>
      <c r="G2921" s="24"/>
      <c r="H2921" s="241">
        <v>478</v>
      </c>
      <c r="I2921" s="22" t="s">
        <v>3117</v>
      </c>
      <c r="J2921" s="34">
        <v>400</v>
      </c>
      <c r="K2921" s="371">
        <v>0</v>
      </c>
      <c r="L2921" s="371">
        <v>0</v>
      </c>
      <c r="M2921" s="371">
        <v>0</v>
      </c>
      <c r="N2921" s="21"/>
      <c r="O2921" s="25">
        <f t="shared" si="530"/>
        <v>0</v>
      </c>
      <c r="P2921" s="26">
        <f t="shared" si="529"/>
        <v>0</v>
      </c>
      <c r="Q2921" s="26"/>
      <c r="R2921" s="28"/>
      <c r="S2921" s="30"/>
      <c r="T2921" s="371"/>
      <c r="U2921" s="371"/>
      <c r="V2921" s="371"/>
      <c r="W2921" s="21"/>
      <c r="X2921" s="25"/>
      <c r="Y2921" s="26"/>
      <c r="Z2921" s="428"/>
      <c r="AA2921" s="673"/>
      <c r="AB2921" s="672"/>
    </row>
    <row r="2922" spans="1:28" ht="13.15" customHeight="1" x14ac:dyDescent="0.2">
      <c r="A2922" s="265"/>
      <c r="B2922" s="405"/>
      <c r="C2922" s="448"/>
      <c r="D2922" s="266"/>
      <c r="E2922" s="266"/>
      <c r="F2922" s="182"/>
      <c r="G2922" s="24"/>
      <c r="H2922" s="241">
        <v>478</v>
      </c>
      <c r="I2922" s="22" t="s">
        <v>3118</v>
      </c>
      <c r="J2922" s="34">
        <v>400</v>
      </c>
      <c r="K2922" s="371">
        <v>52.5</v>
      </c>
      <c r="L2922" s="371">
        <v>41.904761904761905</v>
      </c>
      <c r="M2922" s="371">
        <v>29.400000000000002</v>
      </c>
      <c r="N2922" s="21"/>
      <c r="O2922" s="25">
        <f t="shared" si="530"/>
        <v>41.268253968253966</v>
      </c>
      <c r="P2922" s="26">
        <f t="shared" si="529"/>
        <v>7.1646274250440914E-2</v>
      </c>
      <c r="Q2922" s="26"/>
      <c r="R2922" s="28"/>
      <c r="S2922" s="30"/>
      <c r="T2922" s="371"/>
      <c r="U2922" s="371"/>
      <c r="V2922" s="371"/>
      <c r="W2922" s="21"/>
      <c r="X2922" s="25"/>
      <c r="Y2922" s="26"/>
      <c r="Z2922" s="428"/>
      <c r="AA2922" s="673"/>
      <c r="AB2922" s="672"/>
    </row>
    <row r="2923" spans="1:28" ht="13.15" customHeight="1" x14ac:dyDescent="0.2">
      <c r="A2923" s="265"/>
      <c r="B2923" s="405"/>
      <c r="C2923" s="448"/>
      <c r="D2923" s="266"/>
      <c r="E2923" s="266"/>
      <c r="F2923" s="182"/>
      <c r="G2923" s="24"/>
      <c r="H2923" s="241">
        <v>478</v>
      </c>
      <c r="I2923" s="22" t="s">
        <v>3119</v>
      </c>
      <c r="J2923" s="34">
        <v>400</v>
      </c>
      <c r="K2923" s="371">
        <v>8.4</v>
      </c>
      <c r="L2923" s="371">
        <v>7.6190476190476186</v>
      </c>
      <c r="M2923" s="371">
        <v>0</v>
      </c>
      <c r="N2923" s="21"/>
      <c r="O2923" s="25">
        <f t="shared" si="530"/>
        <v>5.3396825396825394</v>
      </c>
      <c r="P2923" s="26">
        <f t="shared" si="529"/>
        <v>9.2702821869488534E-3</v>
      </c>
      <c r="Q2923" s="26"/>
      <c r="R2923" s="28"/>
      <c r="S2923" s="30"/>
      <c r="T2923" s="371"/>
      <c r="U2923" s="371"/>
      <c r="V2923" s="371"/>
      <c r="W2923" s="21"/>
      <c r="X2923" s="25"/>
      <c r="Y2923" s="26"/>
      <c r="Z2923" s="428"/>
      <c r="AA2923" s="673"/>
      <c r="AB2923" s="672"/>
    </row>
    <row r="2924" spans="1:28" ht="13.15" customHeight="1" x14ac:dyDescent="0.2">
      <c r="A2924" s="265"/>
      <c r="B2924" s="405"/>
      <c r="C2924" s="448"/>
      <c r="D2924" s="266"/>
      <c r="E2924" s="266"/>
      <c r="F2924" s="182"/>
      <c r="G2924" s="24"/>
      <c r="H2924" s="241">
        <v>478</v>
      </c>
      <c r="I2924" s="22" t="s">
        <v>4075</v>
      </c>
      <c r="J2924" s="34">
        <v>400</v>
      </c>
      <c r="K2924" s="371">
        <v>31.5</v>
      </c>
      <c r="L2924" s="371">
        <v>29.523809523809522</v>
      </c>
      <c r="M2924" s="371">
        <v>33.6</v>
      </c>
      <c r="N2924" s="21"/>
      <c r="O2924" s="25">
        <f t="shared" si="530"/>
        <v>31.541269841269838</v>
      </c>
      <c r="P2924" s="26">
        <f t="shared" si="529"/>
        <v>5.4759149029982357E-2</v>
      </c>
      <c r="Q2924" s="26"/>
      <c r="R2924" s="28"/>
      <c r="S2924" s="30"/>
      <c r="T2924" s="371"/>
      <c r="U2924" s="371"/>
      <c r="V2924" s="371"/>
      <c r="W2924" s="21"/>
      <c r="X2924" s="25"/>
      <c r="Y2924" s="26"/>
      <c r="Z2924" s="428"/>
      <c r="AA2924" s="673"/>
      <c r="AB2924" s="672"/>
    </row>
    <row r="2925" spans="1:28" ht="13.15" customHeight="1" x14ac:dyDescent="0.2">
      <c r="A2925" s="265"/>
      <c r="B2925" s="405"/>
      <c r="C2925" s="448"/>
      <c r="D2925" s="266"/>
      <c r="E2925" s="266"/>
      <c r="F2925" s="182"/>
      <c r="G2925" s="24"/>
      <c r="H2925" s="241">
        <v>478</v>
      </c>
      <c r="I2925" s="22" t="s">
        <v>4071</v>
      </c>
      <c r="J2925" s="34">
        <v>400</v>
      </c>
      <c r="K2925" s="371">
        <v>0</v>
      </c>
      <c r="L2925" s="371">
        <v>0</v>
      </c>
      <c r="M2925" s="371">
        <v>0</v>
      </c>
      <c r="N2925" s="21"/>
      <c r="O2925" s="25">
        <f t="shared" si="530"/>
        <v>0</v>
      </c>
      <c r="P2925" s="26">
        <f t="shared" si="529"/>
        <v>0</v>
      </c>
      <c r="Q2925" s="26"/>
      <c r="R2925" s="28"/>
      <c r="S2925" s="30"/>
      <c r="T2925" s="371"/>
      <c r="U2925" s="371"/>
      <c r="V2925" s="371"/>
      <c r="W2925" s="21"/>
      <c r="X2925" s="25"/>
      <c r="Y2925" s="26"/>
      <c r="Z2925" s="428"/>
      <c r="AA2925" s="673"/>
      <c r="AB2925" s="672"/>
    </row>
    <row r="2926" spans="1:28" ht="13.15" customHeight="1" x14ac:dyDescent="0.2">
      <c r="A2926" s="265"/>
      <c r="B2926" s="405"/>
      <c r="C2926" s="448"/>
      <c r="D2926" s="266"/>
      <c r="E2926" s="266"/>
      <c r="F2926" s="182"/>
      <c r="G2926" s="24"/>
      <c r="H2926" s="241">
        <v>478</v>
      </c>
      <c r="I2926" s="22" t="s">
        <v>3120</v>
      </c>
      <c r="J2926" s="34">
        <v>400</v>
      </c>
      <c r="K2926" s="371">
        <v>0</v>
      </c>
      <c r="L2926" s="371">
        <v>9.5238095238095237</v>
      </c>
      <c r="M2926" s="371">
        <v>3.1500000000000004</v>
      </c>
      <c r="N2926" s="21"/>
      <c r="O2926" s="25">
        <f t="shared" si="530"/>
        <v>4.2246031746031747</v>
      </c>
      <c r="P2926" s="26">
        <f t="shared" si="529"/>
        <v>7.334380511463845E-3</v>
      </c>
      <c r="Q2926" s="26"/>
      <c r="R2926" s="28"/>
      <c r="S2926" s="30"/>
      <c r="T2926" s="371"/>
      <c r="U2926" s="371"/>
      <c r="V2926" s="371"/>
      <c r="W2926" s="21"/>
      <c r="X2926" s="25"/>
      <c r="Y2926" s="26"/>
      <c r="Z2926" s="428"/>
      <c r="AA2926" s="673"/>
      <c r="AB2926" s="672"/>
    </row>
    <row r="2927" spans="1:28" ht="13.15" customHeight="1" x14ac:dyDescent="0.2">
      <c r="A2927" s="265"/>
      <c r="B2927" s="405"/>
      <c r="C2927" s="448"/>
      <c r="D2927" s="266"/>
      <c r="E2927" s="266"/>
      <c r="F2927" s="182"/>
      <c r="G2927" s="24"/>
      <c r="H2927" s="241">
        <v>478</v>
      </c>
      <c r="I2927" s="22" t="s">
        <v>3121</v>
      </c>
      <c r="J2927" s="34">
        <v>400</v>
      </c>
      <c r="K2927" s="371">
        <v>0</v>
      </c>
      <c r="L2927" s="371">
        <v>0</v>
      </c>
      <c r="M2927" s="371">
        <v>0</v>
      </c>
      <c r="N2927" s="21"/>
      <c r="O2927" s="25">
        <f t="shared" si="530"/>
        <v>0</v>
      </c>
      <c r="P2927" s="26">
        <f t="shared" si="529"/>
        <v>0</v>
      </c>
      <c r="Q2927" s="26"/>
      <c r="R2927" s="28"/>
      <c r="S2927" s="30"/>
      <c r="T2927" s="371"/>
      <c r="U2927" s="371"/>
      <c r="V2927" s="371"/>
      <c r="W2927" s="21"/>
      <c r="X2927" s="25"/>
      <c r="Y2927" s="26"/>
      <c r="Z2927" s="428"/>
      <c r="AA2927" s="673"/>
      <c r="AB2927" s="672"/>
    </row>
    <row r="2928" spans="1:28" ht="13.15" customHeight="1" x14ac:dyDescent="0.2">
      <c r="A2928" s="265"/>
      <c r="B2928" s="405"/>
      <c r="C2928" s="448"/>
      <c r="D2928" s="266"/>
      <c r="E2928" s="266"/>
      <c r="F2928" s="182"/>
      <c r="G2928" s="24"/>
      <c r="H2928" s="241">
        <v>478</v>
      </c>
      <c r="I2928" s="22" t="s">
        <v>3123</v>
      </c>
      <c r="J2928" s="34">
        <v>400</v>
      </c>
      <c r="K2928" s="371">
        <v>8.4</v>
      </c>
      <c r="L2928" s="371">
        <v>3.8095238095238093</v>
      </c>
      <c r="M2928" s="371">
        <v>6.3000000000000007</v>
      </c>
      <c r="N2928" s="21"/>
      <c r="O2928" s="25">
        <f t="shared" si="530"/>
        <v>6.1698412698412701</v>
      </c>
      <c r="P2928" s="26">
        <f t="shared" si="529"/>
        <v>1.0711529982363317E-2</v>
      </c>
      <c r="Q2928" s="26"/>
      <c r="R2928" s="28"/>
      <c r="S2928" s="30"/>
      <c r="T2928" s="371"/>
      <c r="U2928" s="371"/>
      <c r="V2928" s="371"/>
      <c r="W2928" s="21"/>
      <c r="X2928" s="25"/>
      <c r="Y2928" s="26"/>
      <c r="Z2928" s="428"/>
      <c r="AA2928" s="673"/>
      <c r="AB2928" s="672"/>
    </row>
    <row r="2929" spans="1:28" ht="13.15" customHeight="1" x14ac:dyDescent="0.2">
      <c r="A2929" s="265"/>
      <c r="B2929" s="405"/>
      <c r="C2929" s="448"/>
      <c r="D2929" s="266"/>
      <c r="E2929" s="266"/>
      <c r="F2929" s="182"/>
      <c r="G2929" s="24"/>
      <c r="H2929" s="241">
        <v>478</v>
      </c>
      <c r="I2929" s="22" t="s">
        <v>3124</v>
      </c>
      <c r="J2929" s="34">
        <v>400</v>
      </c>
      <c r="K2929" s="371">
        <v>0</v>
      </c>
      <c r="L2929" s="371">
        <v>1.9047619047619047</v>
      </c>
      <c r="M2929" s="371">
        <v>1.05</v>
      </c>
      <c r="N2929" s="21"/>
      <c r="O2929" s="25">
        <f t="shared" si="530"/>
        <v>0.98492063492063497</v>
      </c>
      <c r="P2929" s="26">
        <f t="shared" si="529"/>
        <v>1.7099316578483249E-3</v>
      </c>
      <c r="Q2929" s="26"/>
      <c r="R2929" s="28"/>
      <c r="S2929" s="30"/>
      <c r="T2929" s="371"/>
      <c r="U2929" s="371"/>
      <c r="V2929" s="371"/>
      <c r="W2929" s="21"/>
      <c r="X2929" s="25"/>
      <c r="Y2929" s="26"/>
      <c r="Z2929" s="428"/>
      <c r="AA2929" s="673"/>
      <c r="AB2929" s="672"/>
    </row>
    <row r="2930" spans="1:28" ht="13.15" customHeight="1" x14ac:dyDescent="0.2">
      <c r="A2930" s="265"/>
      <c r="B2930" s="405"/>
      <c r="C2930" s="448"/>
      <c r="D2930" s="266"/>
      <c r="E2930" s="266"/>
      <c r="F2930" s="182"/>
      <c r="G2930" s="24"/>
      <c r="H2930" s="241">
        <v>478</v>
      </c>
      <c r="I2930" s="22" t="s">
        <v>4070</v>
      </c>
      <c r="J2930" s="34">
        <v>400</v>
      </c>
      <c r="K2930" s="371">
        <v>10.5</v>
      </c>
      <c r="L2930" s="371">
        <v>18.095238095238095</v>
      </c>
      <c r="M2930" s="371">
        <v>19.95</v>
      </c>
      <c r="N2930" s="21"/>
      <c r="O2930" s="25">
        <f t="shared" si="530"/>
        <v>16.18174603174603</v>
      </c>
      <c r="P2930" s="26">
        <f t="shared" si="529"/>
        <v>2.8093309082892415E-2</v>
      </c>
      <c r="Q2930" s="26"/>
      <c r="R2930" s="28"/>
      <c r="S2930" s="30"/>
      <c r="T2930" s="371"/>
      <c r="U2930" s="371"/>
      <c r="V2930" s="371"/>
      <c r="W2930" s="21"/>
      <c r="X2930" s="25"/>
      <c r="Y2930" s="26"/>
      <c r="Z2930" s="428"/>
      <c r="AA2930" s="673"/>
      <c r="AB2930" s="672"/>
    </row>
    <row r="2931" spans="1:28" ht="13.15" customHeight="1" x14ac:dyDescent="0.2">
      <c r="A2931" s="265"/>
      <c r="B2931" s="405"/>
      <c r="C2931" s="448"/>
      <c r="D2931" s="266"/>
      <c r="E2931" s="266"/>
      <c r="F2931" s="182"/>
      <c r="G2931" s="24"/>
      <c r="H2931" s="241">
        <v>478</v>
      </c>
      <c r="I2931" s="22" t="s">
        <v>3122</v>
      </c>
      <c r="J2931" s="34">
        <v>400</v>
      </c>
      <c r="K2931" s="371">
        <v>8.4</v>
      </c>
      <c r="L2931" s="371">
        <v>20.952380952380953</v>
      </c>
      <c r="M2931" s="371">
        <v>16.8</v>
      </c>
      <c r="N2931" s="21"/>
      <c r="O2931" s="25">
        <f t="shared" si="530"/>
        <v>15.384126984126985</v>
      </c>
      <c r="P2931" s="26">
        <f t="shared" si="529"/>
        <v>2.6708553791887125E-2</v>
      </c>
      <c r="Q2931" s="26"/>
      <c r="R2931" s="28"/>
      <c r="S2931" s="30"/>
      <c r="T2931" s="371"/>
      <c r="U2931" s="371"/>
      <c r="V2931" s="371"/>
      <c r="W2931" s="21"/>
      <c r="X2931" s="25"/>
      <c r="Y2931" s="26"/>
      <c r="Z2931" s="428"/>
      <c r="AA2931" s="673"/>
      <c r="AB2931" s="672"/>
    </row>
    <row r="2932" spans="1:28" ht="13.15" customHeight="1" x14ac:dyDescent="0.2">
      <c r="A2932" s="265"/>
      <c r="B2932" s="405"/>
      <c r="C2932" s="448"/>
      <c r="D2932" s="266"/>
      <c r="E2932" s="266"/>
      <c r="F2932" s="182"/>
      <c r="G2932" s="24"/>
      <c r="H2932" s="241">
        <v>478</v>
      </c>
      <c r="I2932" s="22" t="s">
        <v>4074</v>
      </c>
      <c r="J2932" s="34">
        <v>400</v>
      </c>
      <c r="K2932" s="371">
        <v>0</v>
      </c>
      <c r="L2932" s="371">
        <v>0</v>
      </c>
      <c r="M2932" s="371">
        <v>0</v>
      </c>
      <c r="N2932" s="21"/>
      <c r="O2932" s="25">
        <f t="shared" ref="O2932" si="534">(K2932+L2932+M2932)/3</f>
        <v>0</v>
      </c>
      <c r="P2932" s="26">
        <f t="shared" ref="P2932" si="535">O2932/J2932/1.44</f>
        <v>0</v>
      </c>
      <c r="Q2932" s="26"/>
      <c r="R2932" s="28"/>
      <c r="S2932" s="30"/>
      <c r="T2932" s="371"/>
      <c r="U2932" s="371"/>
      <c r="V2932" s="371"/>
      <c r="W2932" s="21"/>
      <c r="X2932" s="25"/>
      <c r="Y2932" s="26"/>
      <c r="Z2932" s="428"/>
      <c r="AA2932" s="673"/>
      <c r="AB2932" s="672"/>
    </row>
    <row r="2933" spans="1:28" ht="13.15" customHeight="1" x14ac:dyDescent="0.2">
      <c r="A2933" s="265"/>
      <c r="B2933" s="405"/>
      <c r="C2933" s="448"/>
      <c r="D2933" s="266"/>
      <c r="E2933" s="266"/>
      <c r="F2933" s="182"/>
      <c r="G2933" s="24"/>
      <c r="H2933" s="241">
        <v>478</v>
      </c>
      <c r="I2933" s="22" t="s">
        <v>4072</v>
      </c>
      <c r="J2933" s="34">
        <v>400</v>
      </c>
      <c r="K2933" s="371">
        <v>1.05</v>
      </c>
      <c r="L2933" s="371">
        <v>14.285714285714285</v>
      </c>
      <c r="M2933" s="371">
        <v>16.8</v>
      </c>
      <c r="N2933" s="21"/>
      <c r="O2933" s="25">
        <f>(K2933+L2933+M2933)/3</f>
        <v>10.711904761904762</v>
      </c>
      <c r="P2933" s="26">
        <f t="shared" si="529"/>
        <v>1.8597056878306879E-2</v>
      </c>
      <c r="Q2933" s="26"/>
      <c r="R2933" s="28"/>
      <c r="S2933" s="30"/>
      <c r="T2933" s="371"/>
      <c r="U2933" s="371"/>
      <c r="V2933" s="371"/>
      <c r="W2933" s="21"/>
      <c r="X2933" s="25"/>
      <c r="Y2933" s="26"/>
      <c r="Z2933" s="428"/>
      <c r="AA2933" s="673"/>
      <c r="AB2933" s="672"/>
    </row>
    <row r="2934" spans="1:28" ht="13.9" customHeight="1" thickBot="1" x14ac:dyDescent="0.25">
      <c r="A2934" s="267"/>
      <c r="B2934" s="406"/>
      <c r="C2934" s="449"/>
      <c r="D2934" s="268"/>
      <c r="E2934" s="269"/>
      <c r="F2934" s="184"/>
      <c r="G2934" s="70"/>
      <c r="H2934" s="242">
        <v>478</v>
      </c>
      <c r="I2934" s="76" t="s">
        <v>4073</v>
      </c>
      <c r="J2934" s="70">
        <v>400</v>
      </c>
      <c r="K2934" s="559">
        <v>0</v>
      </c>
      <c r="L2934" s="559">
        <v>0</v>
      </c>
      <c r="M2934" s="559">
        <v>0</v>
      </c>
      <c r="N2934" s="72"/>
      <c r="O2934" s="73"/>
      <c r="P2934" s="87"/>
      <c r="Q2934" s="74"/>
      <c r="R2934" s="75"/>
      <c r="S2934" s="78"/>
      <c r="T2934" s="559"/>
      <c r="U2934" s="559"/>
      <c r="V2934" s="559"/>
      <c r="W2934" s="72"/>
      <c r="X2934" s="73"/>
      <c r="Y2934" s="74"/>
      <c r="Z2934" s="646"/>
      <c r="AA2934" s="676"/>
      <c r="AB2934" s="674"/>
    </row>
    <row r="2935" spans="1:28" s="7" customFormat="1" ht="13.9" customHeight="1" x14ac:dyDescent="0.2">
      <c r="A2935" s="270">
        <v>43048</v>
      </c>
      <c r="B2935" s="407">
        <v>0.81944444444444453</v>
      </c>
      <c r="C2935" s="450">
        <v>-2</v>
      </c>
      <c r="D2935" s="263">
        <f>(MAX(K2935:M2935))/J2935/1.44</f>
        <v>0.58789062500000011</v>
      </c>
      <c r="E2935" s="264">
        <f>(MAX(T2935:V2935))/S2935/1.44</f>
        <v>0.77701822916666674</v>
      </c>
      <c r="F2935" s="181" t="s">
        <v>1909</v>
      </c>
      <c r="G2935" s="69" t="s">
        <v>3126</v>
      </c>
      <c r="H2935" s="240">
        <v>479</v>
      </c>
      <c r="I2935" s="35" t="s">
        <v>685</v>
      </c>
      <c r="J2935" s="34">
        <v>320</v>
      </c>
      <c r="K2935" s="367">
        <v>270.90000000000003</v>
      </c>
      <c r="L2935" s="367">
        <v>260.95238095238096</v>
      </c>
      <c r="M2935" s="367">
        <v>232.05</v>
      </c>
      <c r="N2935" s="36" t="s">
        <v>3979</v>
      </c>
      <c r="O2935" s="37">
        <f t="shared" si="530"/>
        <v>254.63412698412699</v>
      </c>
      <c r="P2935" s="38">
        <f t="shared" si="529"/>
        <v>0.55259142140652562</v>
      </c>
      <c r="Q2935" s="77" t="s">
        <v>493</v>
      </c>
      <c r="R2935" s="40" t="s">
        <v>686</v>
      </c>
      <c r="S2935" s="34">
        <v>320</v>
      </c>
      <c r="T2935" s="367">
        <v>332.38095238095235</v>
      </c>
      <c r="U2935" s="367">
        <v>351.75</v>
      </c>
      <c r="V2935" s="367">
        <v>358.05</v>
      </c>
      <c r="W2935" s="36" t="s">
        <v>4278</v>
      </c>
      <c r="X2935" s="37">
        <f t="shared" ref="X2935:X2948" si="536">(T2935+U2935+V2935)/3</f>
        <v>347.39365079365075</v>
      </c>
      <c r="Y2935" s="38">
        <f t="shared" ref="Y2935:Y2948" si="537">X2935/S2935/1.44</f>
        <v>0.75389247134038784</v>
      </c>
      <c r="Z2935" s="645" t="s">
        <v>983</v>
      </c>
      <c r="AA2935" s="672">
        <f>P2935+Y2935</f>
        <v>1.3064838927469133</v>
      </c>
      <c r="AB2935" s="672">
        <f t="shared" si="531"/>
        <v>0</v>
      </c>
    </row>
    <row r="2936" spans="1:28" ht="13.15" customHeight="1" x14ac:dyDescent="0.2">
      <c r="A2936" s="265"/>
      <c r="B2936" s="405"/>
      <c r="C2936" s="448"/>
      <c r="D2936" s="266"/>
      <c r="E2936" s="266"/>
      <c r="F2936" s="182"/>
      <c r="G2936" s="24"/>
      <c r="H2936" s="241">
        <v>479</v>
      </c>
      <c r="I2936" s="22" t="s">
        <v>2164</v>
      </c>
      <c r="J2936" s="24">
        <v>320</v>
      </c>
      <c r="K2936" s="371">
        <v>61.95</v>
      </c>
      <c r="L2936" s="371">
        <v>50.476190476190474</v>
      </c>
      <c r="M2936" s="371">
        <v>73.5</v>
      </c>
      <c r="N2936" s="21"/>
      <c r="O2936" s="25">
        <f t="shared" si="530"/>
        <v>61.975396825396821</v>
      </c>
      <c r="P2936" s="26">
        <f t="shared" si="529"/>
        <v>0.13449521880511464</v>
      </c>
      <c r="Q2936" s="26"/>
      <c r="R2936" s="28" t="s">
        <v>1628</v>
      </c>
      <c r="S2936" s="24">
        <v>320</v>
      </c>
      <c r="T2936" s="371">
        <v>50.476190476190474</v>
      </c>
      <c r="U2936" s="371">
        <v>46.2</v>
      </c>
      <c r="V2936" s="371">
        <v>16.8</v>
      </c>
      <c r="W2936" s="21"/>
      <c r="X2936" s="25">
        <f t="shared" si="536"/>
        <v>37.825396825396822</v>
      </c>
      <c r="Y2936" s="26">
        <f t="shared" si="537"/>
        <v>8.208636463844797E-2</v>
      </c>
      <c r="Z2936" s="428"/>
      <c r="AA2936" s="673"/>
      <c r="AB2936" s="672"/>
    </row>
    <row r="2937" spans="1:28" ht="13.15" customHeight="1" x14ac:dyDescent="0.2">
      <c r="A2937" s="265"/>
      <c r="B2937" s="405"/>
      <c r="C2937" s="448"/>
      <c r="D2937" s="266"/>
      <c r="E2937" s="266"/>
      <c r="F2937" s="182"/>
      <c r="G2937" s="24"/>
      <c r="H2937" s="241">
        <v>479</v>
      </c>
      <c r="I2937" s="22" t="s">
        <v>2165</v>
      </c>
      <c r="J2937" s="24">
        <v>320</v>
      </c>
      <c r="K2937" s="371">
        <v>67.2</v>
      </c>
      <c r="L2937" s="371">
        <v>45.714285714285715</v>
      </c>
      <c r="M2937" s="371">
        <v>65.100000000000009</v>
      </c>
      <c r="N2937" s="21"/>
      <c r="O2937" s="25">
        <f t="shared" si="530"/>
        <v>59.338095238095242</v>
      </c>
      <c r="P2937" s="26">
        <f t="shared" si="529"/>
        <v>0.12877190806878308</v>
      </c>
      <c r="Q2937" s="26"/>
      <c r="R2937" s="28" t="s">
        <v>1629</v>
      </c>
      <c r="S2937" s="24">
        <v>320</v>
      </c>
      <c r="T2937" s="371">
        <v>35.238095238095234</v>
      </c>
      <c r="U2937" s="371">
        <v>6.3000000000000007</v>
      </c>
      <c r="V2937" s="371">
        <v>17.850000000000001</v>
      </c>
      <c r="W2937" s="21"/>
      <c r="X2937" s="25">
        <f t="shared" si="536"/>
        <v>19.796031746031748</v>
      </c>
      <c r="Y2937" s="26">
        <f t="shared" si="537"/>
        <v>4.2960138337742509E-2</v>
      </c>
      <c r="Z2937" s="428"/>
      <c r="AA2937" s="673"/>
      <c r="AB2937" s="672"/>
    </row>
    <row r="2938" spans="1:28" ht="13.15" customHeight="1" x14ac:dyDescent="0.2">
      <c r="A2938" s="265"/>
      <c r="B2938" s="405"/>
      <c r="C2938" s="448"/>
      <c r="D2938" s="266"/>
      <c r="E2938" s="266"/>
      <c r="F2938" s="182"/>
      <c r="G2938" s="24"/>
      <c r="H2938" s="241">
        <v>479</v>
      </c>
      <c r="I2938" s="44" t="s">
        <v>2166</v>
      </c>
      <c r="J2938" s="24">
        <v>320</v>
      </c>
      <c r="K2938" s="371">
        <v>66.150000000000006</v>
      </c>
      <c r="L2938" s="371">
        <v>55.238095238095234</v>
      </c>
      <c r="M2938" s="371">
        <v>87.15</v>
      </c>
      <c r="N2938" s="21"/>
      <c r="O2938" s="25">
        <f t="shared" si="530"/>
        <v>69.512698412698413</v>
      </c>
      <c r="P2938" s="26">
        <f t="shared" si="529"/>
        <v>0.15085221009700178</v>
      </c>
      <c r="Q2938" s="26"/>
      <c r="R2938" s="28" t="s">
        <v>570</v>
      </c>
      <c r="S2938" s="24">
        <v>320</v>
      </c>
      <c r="T2938" s="371">
        <v>55.238095238095234</v>
      </c>
      <c r="U2938" s="371">
        <v>71.400000000000006</v>
      </c>
      <c r="V2938" s="371">
        <v>54.6</v>
      </c>
      <c r="W2938" s="21"/>
      <c r="X2938" s="25">
        <f t="shared" si="536"/>
        <v>60.412698412698411</v>
      </c>
      <c r="Y2938" s="26">
        <f t="shared" si="537"/>
        <v>0.13110394620811289</v>
      </c>
      <c r="Z2938" s="428"/>
      <c r="AA2938" s="673"/>
      <c r="AB2938" s="672"/>
    </row>
    <row r="2939" spans="1:28" ht="13.15" customHeight="1" x14ac:dyDescent="0.2">
      <c r="A2939" s="265"/>
      <c r="B2939" s="405"/>
      <c r="C2939" s="448"/>
      <c r="D2939" s="266"/>
      <c r="E2939" s="266"/>
      <c r="F2939" s="182"/>
      <c r="G2939" s="24"/>
      <c r="H2939" s="241">
        <v>479</v>
      </c>
      <c r="I2939" s="22" t="s">
        <v>1627</v>
      </c>
      <c r="J2939" s="24">
        <v>320</v>
      </c>
      <c r="K2939" s="371">
        <v>0</v>
      </c>
      <c r="L2939" s="371">
        <v>0</v>
      </c>
      <c r="M2939" s="371">
        <v>0</v>
      </c>
      <c r="N2939" s="21"/>
      <c r="O2939" s="25">
        <f t="shared" si="530"/>
        <v>0</v>
      </c>
      <c r="P2939" s="26">
        <f t="shared" si="529"/>
        <v>0</v>
      </c>
      <c r="Q2939" s="26"/>
      <c r="R2939" s="33" t="s">
        <v>571</v>
      </c>
      <c r="S2939" s="24">
        <v>320</v>
      </c>
      <c r="T2939" s="371">
        <v>0</v>
      </c>
      <c r="U2939" s="371">
        <v>0</v>
      </c>
      <c r="V2939" s="371">
        <v>0</v>
      </c>
      <c r="W2939" s="21"/>
      <c r="X2939" s="25">
        <f t="shared" si="536"/>
        <v>0</v>
      </c>
      <c r="Y2939" s="26">
        <f t="shared" si="537"/>
        <v>0</v>
      </c>
      <c r="Z2939" s="428"/>
      <c r="AA2939" s="673"/>
      <c r="AB2939" s="672"/>
    </row>
    <row r="2940" spans="1:28" ht="13.15" customHeight="1" x14ac:dyDescent="0.2">
      <c r="A2940" s="265"/>
      <c r="B2940" s="405"/>
      <c r="C2940" s="448"/>
      <c r="D2940" s="266"/>
      <c r="E2940" s="266"/>
      <c r="F2940" s="182"/>
      <c r="G2940" s="24"/>
      <c r="H2940" s="241">
        <v>479</v>
      </c>
      <c r="I2940" s="33" t="s">
        <v>84</v>
      </c>
      <c r="J2940" s="24">
        <v>320</v>
      </c>
      <c r="K2940" s="371">
        <v>17.850000000000001</v>
      </c>
      <c r="L2940" s="371">
        <v>16.19047619047619</v>
      </c>
      <c r="M2940" s="371">
        <v>7.3500000000000005</v>
      </c>
      <c r="N2940" s="21"/>
      <c r="O2940" s="25">
        <f t="shared" si="530"/>
        <v>13.796825396825398</v>
      </c>
      <c r="P2940" s="26">
        <f t="shared" si="529"/>
        <v>2.9941027336860673E-2</v>
      </c>
      <c r="Q2940" s="26"/>
      <c r="R2940" s="28" t="s">
        <v>2168</v>
      </c>
      <c r="S2940" s="24">
        <v>320</v>
      </c>
      <c r="T2940" s="371">
        <v>54.285714285714285</v>
      </c>
      <c r="U2940" s="371">
        <v>53.550000000000004</v>
      </c>
      <c r="V2940" s="371">
        <v>56.7</v>
      </c>
      <c r="W2940" s="21"/>
      <c r="X2940" s="25">
        <f t="shared" si="536"/>
        <v>54.845238095238095</v>
      </c>
      <c r="Y2940" s="26">
        <f t="shared" si="537"/>
        <v>0.11902178406084656</v>
      </c>
      <c r="Z2940" s="428"/>
      <c r="AA2940" s="673"/>
      <c r="AB2940" s="672"/>
    </row>
    <row r="2941" spans="1:28" ht="13.15" customHeight="1" x14ac:dyDescent="0.2">
      <c r="A2941" s="265"/>
      <c r="B2941" s="405"/>
      <c r="C2941" s="448"/>
      <c r="D2941" s="266"/>
      <c r="E2941" s="266"/>
      <c r="F2941" s="182"/>
      <c r="G2941" s="24"/>
      <c r="H2941" s="241">
        <v>479</v>
      </c>
      <c r="I2941" s="22" t="s">
        <v>740</v>
      </c>
      <c r="J2941" s="24">
        <v>320</v>
      </c>
      <c r="K2941" s="371">
        <v>38.85</v>
      </c>
      <c r="L2941" s="371">
        <v>34.285714285714285</v>
      </c>
      <c r="M2941" s="371">
        <v>19.95</v>
      </c>
      <c r="N2941" s="21"/>
      <c r="O2941" s="25">
        <f t="shared" si="530"/>
        <v>31.028571428571428</v>
      </c>
      <c r="P2941" s="26">
        <f t="shared" si="529"/>
        <v>6.7336309523809521E-2</v>
      </c>
      <c r="Q2941" s="26"/>
      <c r="R2941" s="28" t="s">
        <v>2169</v>
      </c>
      <c r="S2941" s="24">
        <v>320</v>
      </c>
      <c r="T2941" s="371">
        <v>60.952380952380949</v>
      </c>
      <c r="U2941" s="371">
        <v>76.650000000000006</v>
      </c>
      <c r="V2941" s="371">
        <v>134.4</v>
      </c>
      <c r="W2941" s="21"/>
      <c r="X2941" s="25">
        <f t="shared" si="536"/>
        <v>90.667460317460311</v>
      </c>
      <c r="Y2941" s="26">
        <f t="shared" si="537"/>
        <v>0.19676098159171077</v>
      </c>
      <c r="Z2941" s="428"/>
      <c r="AA2941" s="673"/>
      <c r="AB2941" s="672"/>
    </row>
    <row r="2942" spans="1:28" ht="13.15" customHeight="1" x14ac:dyDescent="0.2">
      <c r="A2942" s="265"/>
      <c r="B2942" s="405"/>
      <c r="C2942" s="448"/>
      <c r="D2942" s="277"/>
      <c r="E2942" s="278"/>
      <c r="F2942" s="182"/>
      <c r="G2942" s="24"/>
      <c r="H2942" s="241">
        <v>479</v>
      </c>
      <c r="I2942" s="22" t="s">
        <v>741</v>
      </c>
      <c r="J2942" s="24">
        <v>320</v>
      </c>
      <c r="K2942" s="371">
        <v>32.550000000000004</v>
      </c>
      <c r="L2942" s="371">
        <v>29.523809523809522</v>
      </c>
      <c r="M2942" s="371">
        <v>15.75</v>
      </c>
      <c r="N2942" s="21"/>
      <c r="O2942" s="25">
        <f t="shared" si="530"/>
        <v>25.941269841269843</v>
      </c>
      <c r="P2942" s="26">
        <f t="shared" si="529"/>
        <v>5.6296158509700184E-2</v>
      </c>
      <c r="Q2942" s="26"/>
      <c r="R2942" s="33" t="s">
        <v>2170</v>
      </c>
      <c r="S2942" s="24">
        <v>320</v>
      </c>
      <c r="T2942" s="371">
        <v>44.761904761904759</v>
      </c>
      <c r="U2942" s="371">
        <v>57.75</v>
      </c>
      <c r="V2942" s="371">
        <v>48.300000000000004</v>
      </c>
      <c r="W2942" s="21"/>
      <c r="X2942" s="25">
        <f t="shared" si="536"/>
        <v>50.270634920634926</v>
      </c>
      <c r="Y2942" s="26">
        <f t="shared" si="537"/>
        <v>0.10909425981040566</v>
      </c>
      <c r="Z2942" s="428"/>
      <c r="AA2942" s="673"/>
      <c r="AB2942" s="672"/>
    </row>
    <row r="2943" spans="1:28" ht="13.9" customHeight="1" thickBot="1" x14ac:dyDescent="0.25">
      <c r="A2943" s="267"/>
      <c r="B2943" s="406"/>
      <c r="C2943" s="449"/>
      <c r="D2943" s="268"/>
      <c r="E2943" s="269"/>
      <c r="F2943" s="184"/>
      <c r="G2943" s="70"/>
      <c r="H2943" s="242">
        <v>479</v>
      </c>
      <c r="I2943" s="76" t="s">
        <v>2167</v>
      </c>
      <c r="J2943" s="70">
        <v>320</v>
      </c>
      <c r="K2943" s="559">
        <v>0</v>
      </c>
      <c r="L2943" s="559">
        <v>0</v>
      </c>
      <c r="M2943" s="559">
        <v>0</v>
      </c>
      <c r="N2943" s="72"/>
      <c r="O2943" s="73">
        <f t="shared" si="530"/>
        <v>0</v>
      </c>
      <c r="P2943" s="74">
        <f t="shared" si="529"/>
        <v>0</v>
      </c>
      <c r="Q2943" s="74"/>
      <c r="R2943" s="75" t="s">
        <v>2596</v>
      </c>
      <c r="S2943" s="70">
        <v>320</v>
      </c>
      <c r="T2943" s="559">
        <v>3.8095238095238093</v>
      </c>
      <c r="U2943" s="559">
        <v>31.5</v>
      </c>
      <c r="V2943" s="559">
        <v>25.200000000000003</v>
      </c>
      <c r="W2943" s="72"/>
      <c r="X2943" s="73">
        <f t="shared" si="536"/>
        <v>20.169841269841271</v>
      </c>
      <c r="Y2943" s="74">
        <f t="shared" si="537"/>
        <v>4.3771356922398592E-2</v>
      </c>
      <c r="Z2943" s="646"/>
      <c r="AA2943" s="673"/>
      <c r="AB2943" s="672"/>
    </row>
    <row r="2944" spans="1:28" s="7" customFormat="1" ht="13.9" customHeight="1" x14ac:dyDescent="0.2">
      <c r="A2944" s="270">
        <v>43041</v>
      </c>
      <c r="B2944" s="407">
        <v>0.77083333333333337</v>
      </c>
      <c r="C2944" s="450">
        <v>-2</v>
      </c>
      <c r="D2944" s="263">
        <f>(MAX(K2944:M2944))/J2944/1.44</f>
        <v>0.8130208333333333</v>
      </c>
      <c r="E2944" s="264">
        <f>(MAX(T2944:V2944))/S2944/1.44</f>
        <v>0.40833333333333338</v>
      </c>
      <c r="F2944" s="181" t="s">
        <v>1909</v>
      </c>
      <c r="G2944" s="69" t="s">
        <v>3136</v>
      </c>
      <c r="H2944" s="240">
        <v>480</v>
      </c>
      <c r="I2944" s="35" t="s">
        <v>685</v>
      </c>
      <c r="J2944" s="34">
        <v>400</v>
      </c>
      <c r="K2944" s="367">
        <v>322.35000000000002</v>
      </c>
      <c r="L2944" s="367">
        <v>288.57142857142856</v>
      </c>
      <c r="M2944" s="367">
        <v>468.3</v>
      </c>
      <c r="N2944" s="36" t="s">
        <v>3942</v>
      </c>
      <c r="O2944" s="37">
        <f t="shared" ref="O2944:O2984" si="538">(K2944+L2944+M2944)/3</f>
        <v>359.74047619047616</v>
      </c>
      <c r="P2944" s="38">
        <f t="shared" ref="P2944:P2979" si="539">O2944/J2944/1.44</f>
        <v>0.62454943783068784</v>
      </c>
      <c r="Q2944" s="39" t="s">
        <v>492</v>
      </c>
      <c r="R2944" s="40" t="s">
        <v>686</v>
      </c>
      <c r="S2944" s="34">
        <v>400</v>
      </c>
      <c r="T2944" s="367">
        <v>228.57142857142856</v>
      </c>
      <c r="U2944" s="367">
        <v>199.5</v>
      </c>
      <c r="V2944" s="367">
        <v>235.20000000000002</v>
      </c>
      <c r="W2944" s="36" t="s">
        <v>4471</v>
      </c>
      <c r="X2944" s="37">
        <f t="shared" si="536"/>
        <v>221.09047619047621</v>
      </c>
      <c r="Y2944" s="38">
        <f t="shared" si="537"/>
        <v>0.38383763227513235</v>
      </c>
      <c r="Z2944" s="653" t="s">
        <v>492</v>
      </c>
      <c r="AA2944" s="671">
        <f>P2944+Y2944</f>
        <v>1.0083870701058202</v>
      </c>
      <c r="AB2944" s="671">
        <f t="shared" si="531"/>
        <v>0</v>
      </c>
    </row>
    <row r="2945" spans="1:28" ht="13.15" customHeight="1" x14ac:dyDescent="0.2">
      <c r="A2945" s="265"/>
      <c r="B2945" s="405"/>
      <c r="C2945" s="448"/>
      <c r="D2945" s="266"/>
      <c r="E2945" s="266"/>
      <c r="F2945" s="182"/>
      <c r="G2945" s="24"/>
      <c r="H2945" s="241">
        <v>480</v>
      </c>
      <c r="I2945" s="22" t="s">
        <v>1420</v>
      </c>
      <c r="J2945" s="24">
        <v>400</v>
      </c>
      <c r="K2945" s="371">
        <v>108.15</v>
      </c>
      <c r="L2945" s="371">
        <v>104.76190476190476</v>
      </c>
      <c r="M2945" s="371">
        <v>90.3</v>
      </c>
      <c r="N2945" s="21"/>
      <c r="O2945" s="25">
        <f t="shared" si="538"/>
        <v>101.07063492063492</v>
      </c>
      <c r="P2945" s="26">
        <f t="shared" si="539"/>
        <v>0.17546985229276893</v>
      </c>
      <c r="Q2945" s="26"/>
      <c r="R2945" s="28" t="s">
        <v>1832</v>
      </c>
      <c r="S2945" s="24">
        <v>400</v>
      </c>
      <c r="T2945" s="371">
        <v>21.904761904761905</v>
      </c>
      <c r="U2945" s="371">
        <v>28.35</v>
      </c>
      <c r="V2945" s="371">
        <v>25.200000000000003</v>
      </c>
      <c r="W2945" s="21"/>
      <c r="X2945" s="25">
        <f t="shared" si="536"/>
        <v>25.151587301587302</v>
      </c>
      <c r="Y2945" s="26">
        <f t="shared" si="537"/>
        <v>4.3665950176366847E-2</v>
      </c>
      <c r="Z2945" s="428"/>
      <c r="AA2945" s="673"/>
      <c r="AB2945" s="672"/>
    </row>
    <row r="2946" spans="1:28" ht="13.15" customHeight="1" x14ac:dyDescent="0.2">
      <c r="A2946" s="265"/>
      <c r="B2946" s="405"/>
      <c r="C2946" s="448"/>
      <c r="D2946" s="266"/>
      <c r="E2946" s="266"/>
      <c r="F2946" s="182"/>
      <c r="G2946" s="24"/>
      <c r="H2946" s="241">
        <v>480</v>
      </c>
      <c r="I2946" s="22" t="s">
        <v>305</v>
      </c>
      <c r="J2946" s="24">
        <v>400</v>
      </c>
      <c r="K2946" s="371">
        <v>79.8</v>
      </c>
      <c r="L2946" s="371">
        <v>73.333333333333329</v>
      </c>
      <c r="M2946" s="371">
        <v>71.400000000000006</v>
      </c>
      <c r="N2946" s="21"/>
      <c r="O2946" s="25">
        <f t="shared" si="538"/>
        <v>74.844444444444449</v>
      </c>
      <c r="P2946" s="26">
        <f t="shared" si="539"/>
        <v>0.12993827160493829</v>
      </c>
      <c r="Q2946" s="26"/>
      <c r="R2946" s="28" t="s">
        <v>1885</v>
      </c>
      <c r="S2946" s="24">
        <v>400</v>
      </c>
      <c r="T2946" s="371">
        <v>119.04761904761904</v>
      </c>
      <c r="U2946" s="371">
        <v>117.60000000000001</v>
      </c>
      <c r="V2946" s="371">
        <v>135.45000000000002</v>
      </c>
      <c r="W2946" s="21"/>
      <c r="X2946" s="25">
        <f t="shared" si="536"/>
        <v>124.03253968253971</v>
      </c>
      <c r="Y2946" s="26">
        <f t="shared" si="537"/>
        <v>0.21533427028218702</v>
      </c>
      <c r="Z2946" s="428"/>
      <c r="AA2946" s="673"/>
      <c r="AB2946" s="672"/>
    </row>
    <row r="2947" spans="1:28" ht="13.15" customHeight="1" x14ac:dyDescent="0.2">
      <c r="A2947" s="265"/>
      <c r="B2947" s="405"/>
      <c r="C2947" s="448"/>
      <c r="D2947" s="266"/>
      <c r="E2947" s="266"/>
      <c r="F2947" s="182"/>
      <c r="G2947" s="24"/>
      <c r="H2947" s="241">
        <v>480</v>
      </c>
      <c r="I2947" s="22" t="s">
        <v>34</v>
      </c>
      <c r="J2947" s="24">
        <v>400</v>
      </c>
      <c r="K2947" s="371">
        <v>22.05</v>
      </c>
      <c r="L2947" s="371">
        <v>22.857142857142858</v>
      </c>
      <c r="M2947" s="371">
        <v>17.850000000000001</v>
      </c>
      <c r="N2947" s="21"/>
      <c r="O2947" s="25">
        <f t="shared" si="538"/>
        <v>20.919047619047621</v>
      </c>
      <c r="P2947" s="26">
        <f t="shared" si="539"/>
        <v>3.6317791005291006E-2</v>
      </c>
      <c r="Q2947" s="26"/>
      <c r="R2947" s="28" t="s">
        <v>1886</v>
      </c>
      <c r="S2947" s="24">
        <v>400</v>
      </c>
      <c r="T2947" s="371">
        <v>49.523809523809518</v>
      </c>
      <c r="U2947" s="371">
        <v>57.75</v>
      </c>
      <c r="V2947" s="371">
        <v>48.300000000000004</v>
      </c>
      <c r="W2947" s="21"/>
      <c r="X2947" s="25">
        <f t="shared" si="536"/>
        <v>51.857936507936508</v>
      </c>
      <c r="Y2947" s="26">
        <f t="shared" si="537"/>
        <v>9.0031139770723106E-2</v>
      </c>
      <c r="Z2947" s="428"/>
      <c r="AA2947" s="673"/>
      <c r="AB2947" s="672"/>
    </row>
    <row r="2948" spans="1:28" ht="13.15" customHeight="1" x14ac:dyDescent="0.2">
      <c r="A2948" s="265"/>
      <c r="B2948" s="405"/>
      <c r="C2948" s="448"/>
      <c r="D2948" s="266"/>
      <c r="E2948" s="266"/>
      <c r="F2948" s="182"/>
      <c r="G2948" s="24"/>
      <c r="H2948" s="241">
        <v>480</v>
      </c>
      <c r="I2948" s="23" t="s">
        <v>1887</v>
      </c>
      <c r="J2948" s="24">
        <v>400</v>
      </c>
      <c r="K2948" s="371">
        <v>55.650000000000006</v>
      </c>
      <c r="L2948" s="371">
        <v>51.428571428571423</v>
      </c>
      <c r="M2948" s="371">
        <v>51.45</v>
      </c>
      <c r="N2948" s="21"/>
      <c r="O2948" s="25">
        <f t="shared" si="538"/>
        <v>52.842857142857135</v>
      </c>
      <c r="P2948" s="26">
        <f t="shared" si="539"/>
        <v>9.1741071428571422E-2</v>
      </c>
      <c r="Q2948" s="26"/>
      <c r="R2948" s="28" t="s">
        <v>1683</v>
      </c>
      <c r="S2948" s="24">
        <v>400</v>
      </c>
      <c r="T2948" s="371">
        <v>14.285714285714285</v>
      </c>
      <c r="U2948" s="371">
        <v>4.2</v>
      </c>
      <c r="V2948" s="371">
        <v>4.2</v>
      </c>
      <c r="W2948" s="21"/>
      <c r="X2948" s="25">
        <f t="shared" si="536"/>
        <v>7.5619047619047608</v>
      </c>
      <c r="Y2948" s="26">
        <f t="shared" si="537"/>
        <v>1.3128306878306878E-2</v>
      </c>
      <c r="Z2948" s="428"/>
      <c r="AA2948" s="673"/>
      <c r="AB2948" s="672"/>
    </row>
    <row r="2949" spans="1:28" ht="13.15" customHeight="1" x14ac:dyDescent="0.2">
      <c r="A2949" s="265"/>
      <c r="B2949" s="405"/>
      <c r="C2949" s="448"/>
      <c r="D2949" s="266"/>
      <c r="E2949" s="266"/>
      <c r="F2949" s="182"/>
      <c r="G2949" s="24"/>
      <c r="H2949" s="241">
        <v>480</v>
      </c>
      <c r="I2949" s="22" t="s">
        <v>1684</v>
      </c>
      <c r="J2949" s="24">
        <v>400</v>
      </c>
      <c r="K2949" s="371">
        <v>21</v>
      </c>
      <c r="L2949" s="371">
        <v>22.857142857142858</v>
      </c>
      <c r="M2949" s="371">
        <v>38.85</v>
      </c>
      <c r="N2949" s="21"/>
      <c r="O2949" s="25">
        <f t="shared" si="538"/>
        <v>27.56904761904762</v>
      </c>
      <c r="P2949" s="26">
        <f t="shared" si="539"/>
        <v>4.7862929894179902E-2</v>
      </c>
      <c r="Q2949" s="26"/>
      <c r="R2949" s="28"/>
      <c r="S2949" s="24"/>
      <c r="T2949" s="371"/>
      <c r="U2949" s="371"/>
      <c r="V2949" s="371"/>
      <c r="W2949" s="21"/>
      <c r="X2949" s="25"/>
      <c r="Y2949" s="26"/>
      <c r="Z2949" s="428"/>
      <c r="AA2949" s="673"/>
      <c r="AB2949" s="672"/>
    </row>
    <row r="2950" spans="1:28" ht="13.15" customHeight="1" x14ac:dyDescent="0.2">
      <c r="A2950" s="265"/>
      <c r="B2950" s="405"/>
      <c r="C2950" s="448"/>
      <c r="D2950" s="266"/>
      <c r="E2950" s="266"/>
      <c r="F2950" s="182"/>
      <c r="G2950" s="24"/>
      <c r="H2950" s="241">
        <v>480</v>
      </c>
      <c r="I2950" s="22" t="s">
        <v>1685</v>
      </c>
      <c r="J2950" s="24">
        <v>400</v>
      </c>
      <c r="K2950" s="371">
        <v>12.600000000000001</v>
      </c>
      <c r="L2950" s="371">
        <v>9.5238095238095237</v>
      </c>
      <c r="M2950" s="371">
        <v>16.8</v>
      </c>
      <c r="N2950" s="21"/>
      <c r="O2950" s="25">
        <f t="shared" si="538"/>
        <v>12.974603174603175</v>
      </c>
      <c r="P2950" s="26">
        <f t="shared" si="539"/>
        <v>2.2525352733686069E-2</v>
      </c>
      <c r="Q2950" s="26"/>
      <c r="R2950" s="28"/>
      <c r="S2950" s="24"/>
      <c r="T2950" s="371"/>
      <c r="U2950" s="371"/>
      <c r="V2950" s="371"/>
      <c r="W2950" s="21"/>
      <c r="X2950" s="25"/>
      <c r="Y2950" s="26"/>
      <c r="Z2950" s="428"/>
      <c r="AA2950" s="673"/>
      <c r="AB2950" s="672"/>
    </row>
    <row r="2951" spans="1:28" ht="13.15" customHeight="1" x14ac:dyDescent="0.2">
      <c r="A2951" s="265"/>
      <c r="B2951" s="405"/>
      <c r="C2951" s="448"/>
      <c r="D2951" s="266"/>
      <c r="E2951" s="266"/>
      <c r="F2951" s="182"/>
      <c r="G2951" s="24"/>
      <c r="H2951" s="241">
        <v>480</v>
      </c>
      <c r="I2951" s="22" t="s">
        <v>4473</v>
      </c>
      <c r="J2951" s="24">
        <v>400</v>
      </c>
      <c r="K2951" s="371">
        <v>1.05</v>
      </c>
      <c r="L2951" s="371">
        <v>0.95238095238095233</v>
      </c>
      <c r="M2951" s="371">
        <v>13.65</v>
      </c>
      <c r="N2951" s="21"/>
      <c r="O2951" s="25">
        <f t="shared" ref="O2951" si="540">(K2951+L2951+M2951)/3</f>
        <v>5.2174603174603176</v>
      </c>
      <c r="P2951" s="26">
        <f t="shared" ref="P2951" si="541">O2951/J2951/1.44</f>
        <v>9.0580908289241632E-3</v>
      </c>
      <c r="Q2951" s="26"/>
      <c r="R2951" s="28"/>
      <c r="S2951" s="24"/>
      <c r="T2951" s="371"/>
      <c r="U2951" s="371"/>
      <c r="V2951" s="371"/>
      <c r="W2951" s="21"/>
      <c r="X2951" s="25"/>
      <c r="Y2951" s="26"/>
      <c r="Z2951" s="428"/>
      <c r="AA2951" s="673"/>
      <c r="AB2951" s="672"/>
    </row>
    <row r="2952" spans="1:28" ht="13.15" customHeight="1" x14ac:dyDescent="0.2">
      <c r="A2952" s="265"/>
      <c r="B2952" s="405"/>
      <c r="C2952" s="448"/>
      <c r="D2952" s="266"/>
      <c r="E2952" s="266"/>
      <c r="F2952" s="186"/>
      <c r="G2952" s="121"/>
      <c r="H2952" s="241">
        <v>480</v>
      </c>
      <c r="I2952" s="128" t="s">
        <v>4472</v>
      </c>
      <c r="J2952" s="121">
        <v>400</v>
      </c>
      <c r="K2952" s="548">
        <v>2.1</v>
      </c>
      <c r="L2952" s="548">
        <v>6.6666666666666661</v>
      </c>
      <c r="M2952" s="548">
        <v>21</v>
      </c>
      <c r="N2952" s="123"/>
      <c r="O2952" s="124">
        <f t="shared" si="538"/>
        <v>9.9222222222222225</v>
      </c>
      <c r="P2952" s="125">
        <f t="shared" si="539"/>
        <v>1.7226080246913581E-2</v>
      </c>
      <c r="Q2952" s="125"/>
      <c r="R2952" s="126"/>
      <c r="S2952" s="121"/>
      <c r="T2952" s="548"/>
      <c r="U2952" s="548"/>
      <c r="V2952" s="548"/>
      <c r="W2952" s="123"/>
      <c r="X2952" s="124"/>
      <c r="Y2952" s="125"/>
      <c r="Z2952" s="634"/>
      <c r="AA2952" s="673"/>
      <c r="AB2952" s="672"/>
    </row>
    <row r="2953" spans="1:28" ht="13.9" customHeight="1" thickBot="1" x14ac:dyDescent="0.25">
      <c r="A2953" s="267"/>
      <c r="B2953" s="406"/>
      <c r="C2953" s="449"/>
      <c r="D2953" s="268"/>
      <c r="E2953" s="269"/>
      <c r="F2953" s="184"/>
      <c r="G2953" s="70"/>
      <c r="H2953" s="242">
        <v>480</v>
      </c>
      <c r="I2953" s="76" t="s">
        <v>1943</v>
      </c>
      <c r="J2953" s="70">
        <v>400</v>
      </c>
      <c r="K2953" s="559">
        <v>2.1</v>
      </c>
      <c r="L2953" s="559">
        <v>2.8571428571428572</v>
      </c>
      <c r="M2953" s="559">
        <v>3.1500000000000004</v>
      </c>
      <c r="N2953" s="72"/>
      <c r="O2953" s="73">
        <f t="shared" si="538"/>
        <v>2.7023809523809526</v>
      </c>
      <c r="P2953" s="74">
        <f t="shared" si="539"/>
        <v>4.6916335978835983E-3</v>
      </c>
      <c r="Q2953" s="74"/>
      <c r="R2953" s="75"/>
      <c r="S2953" s="70"/>
      <c r="T2953" s="559"/>
      <c r="U2953" s="559"/>
      <c r="V2953" s="559"/>
      <c r="W2953" s="72"/>
      <c r="X2953" s="73"/>
      <c r="Y2953" s="74"/>
      <c r="Z2953" s="646"/>
      <c r="AA2953" s="676"/>
      <c r="AB2953" s="674"/>
    </row>
    <row r="2954" spans="1:28" s="7" customFormat="1" ht="13.9" customHeight="1" x14ac:dyDescent="0.2">
      <c r="A2954" s="270">
        <v>43041</v>
      </c>
      <c r="B2954" s="407">
        <v>0.75694444444444453</v>
      </c>
      <c r="C2954" s="450">
        <v>-2</v>
      </c>
      <c r="D2954" s="263">
        <f>(MAX(K2954:M2954))/J2954/1.44</f>
        <v>0.22453703703703706</v>
      </c>
      <c r="E2954" s="264">
        <f>(MAX(T2954:V2954))/S2954/1.44</f>
        <v>0.40972222222222221</v>
      </c>
      <c r="F2954" s="181" t="s">
        <v>1909</v>
      </c>
      <c r="G2954" s="69" t="s">
        <v>3136</v>
      </c>
      <c r="H2954" s="240">
        <v>481</v>
      </c>
      <c r="I2954" s="35" t="s">
        <v>685</v>
      </c>
      <c r="J2954" s="34">
        <v>630</v>
      </c>
      <c r="K2954" s="367">
        <v>203.70000000000002</v>
      </c>
      <c r="L2954" s="367">
        <v>168.57142857142856</v>
      </c>
      <c r="M2954" s="367">
        <v>180.6</v>
      </c>
      <c r="N2954" s="36" t="s">
        <v>4091</v>
      </c>
      <c r="O2954" s="37">
        <f t="shared" si="538"/>
        <v>184.2904761904762</v>
      </c>
      <c r="P2954" s="38">
        <f t="shared" si="539"/>
        <v>0.20314205929285295</v>
      </c>
      <c r="Q2954" s="39" t="s">
        <v>983</v>
      </c>
      <c r="R2954" s="40" t="s">
        <v>686</v>
      </c>
      <c r="S2954" s="34">
        <v>630</v>
      </c>
      <c r="T2954" s="367">
        <v>283.8095238095238</v>
      </c>
      <c r="U2954" s="367">
        <v>329.7</v>
      </c>
      <c r="V2954" s="367">
        <v>371.7</v>
      </c>
      <c r="W2954" s="36" t="s">
        <v>4110</v>
      </c>
      <c r="X2954" s="37">
        <f t="shared" ref="X2954:X2972" si="542">(T2954+U2954+V2954)/3</f>
        <v>328.40317460317459</v>
      </c>
      <c r="Y2954" s="38">
        <f t="shared" ref="Y2954:Y2972" si="543">X2954/S2954/1.44</f>
        <v>0.36199644466840236</v>
      </c>
      <c r="Z2954" s="653" t="s">
        <v>983</v>
      </c>
      <c r="AA2954" s="672">
        <f>P2954+Y2954</f>
        <v>0.56513850396125531</v>
      </c>
      <c r="AB2954" s="672">
        <f t="shared" si="531"/>
        <v>364.37044753086417</v>
      </c>
    </row>
    <row r="2955" spans="1:28" ht="13.15" customHeight="1" x14ac:dyDescent="0.2">
      <c r="A2955" s="265"/>
      <c r="B2955" s="405"/>
      <c r="C2955" s="448"/>
      <c r="D2955" s="266"/>
      <c r="E2955" s="266"/>
      <c r="F2955" s="182"/>
      <c r="G2955" s="24"/>
      <c r="H2955" s="241">
        <v>481</v>
      </c>
      <c r="I2955" s="22" t="s">
        <v>3156</v>
      </c>
      <c r="J2955" s="24">
        <v>630</v>
      </c>
      <c r="K2955" s="371">
        <v>70.350000000000009</v>
      </c>
      <c r="L2955" s="371">
        <v>55.238095238095234</v>
      </c>
      <c r="M2955" s="371">
        <v>93.45</v>
      </c>
      <c r="N2955" s="21"/>
      <c r="O2955" s="25">
        <f t="shared" si="538"/>
        <v>73.012698412698413</v>
      </c>
      <c r="P2955" s="26">
        <f t="shared" si="539"/>
        <v>8.0481369502533526E-2</v>
      </c>
      <c r="Q2955" s="26"/>
      <c r="R2955" s="28" t="s">
        <v>3157</v>
      </c>
      <c r="S2955" s="24">
        <v>630</v>
      </c>
      <c r="T2955" s="371">
        <v>15.238095238095237</v>
      </c>
      <c r="U2955" s="371">
        <v>32.550000000000004</v>
      </c>
      <c r="V2955" s="371">
        <v>32.550000000000004</v>
      </c>
      <c r="W2955" s="21"/>
      <c r="X2955" s="25">
        <f t="shared" si="542"/>
        <v>26.779365079365078</v>
      </c>
      <c r="Y2955" s="26">
        <f t="shared" si="543"/>
        <v>2.9518700484308949E-2</v>
      </c>
      <c r="Z2955" s="428"/>
      <c r="AA2955" s="673"/>
      <c r="AB2955" s="672"/>
    </row>
    <row r="2956" spans="1:28" ht="13.15" customHeight="1" x14ac:dyDescent="0.2">
      <c r="A2956" s="265"/>
      <c r="B2956" s="405"/>
      <c r="C2956" s="448"/>
      <c r="D2956" s="266"/>
      <c r="E2956" s="266"/>
      <c r="F2956" s="182"/>
      <c r="G2956" s="24"/>
      <c r="H2956" s="241">
        <v>481</v>
      </c>
      <c r="I2956" s="22" t="s">
        <v>101</v>
      </c>
      <c r="J2956" s="24">
        <v>630</v>
      </c>
      <c r="K2956" s="371">
        <v>73.5</v>
      </c>
      <c r="L2956" s="371">
        <v>82.857142857142847</v>
      </c>
      <c r="M2956" s="371">
        <v>52.5</v>
      </c>
      <c r="N2956" s="21"/>
      <c r="O2956" s="25">
        <f t="shared" si="538"/>
        <v>69.619047619047606</v>
      </c>
      <c r="P2956" s="26">
        <f t="shared" si="539"/>
        <v>7.6740572772318785E-2</v>
      </c>
      <c r="Q2956" s="26"/>
      <c r="R2956" s="28" t="s">
        <v>1686</v>
      </c>
      <c r="S2956" s="24">
        <v>630</v>
      </c>
      <c r="T2956" s="371">
        <v>139.04761904761904</v>
      </c>
      <c r="U2956" s="371">
        <v>168</v>
      </c>
      <c r="V2956" s="371">
        <v>194.25</v>
      </c>
      <c r="W2956" s="21"/>
      <c r="X2956" s="25">
        <f t="shared" si="542"/>
        <v>167.09920634920636</v>
      </c>
      <c r="Y2956" s="26">
        <f t="shared" si="543"/>
        <v>0.18419224685759078</v>
      </c>
      <c r="Z2956" s="428"/>
      <c r="AA2956" s="673"/>
      <c r="AB2956" s="672"/>
    </row>
    <row r="2957" spans="1:28" ht="13.15" customHeight="1" x14ac:dyDescent="0.2">
      <c r="A2957" s="265"/>
      <c r="B2957" s="405"/>
      <c r="C2957" s="448"/>
      <c r="D2957" s="266"/>
      <c r="E2957" s="266"/>
      <c r="F2957" s="182"/>
      <c r="G2957" s="24"/>
      <c r="H2957" s="241">
        <v>481</v>
      </c>
      <c r="I2957" s="22" t="s">
        <v>1687</v>
      </c>
      <c r="J2957" s="24">
        <v>630</v>
      </c>
      <c r="K2957" s="371">
        <v>0</v>
      </c>
      <c r="L2957" s="371">
        <v>0</v>
      </c>
      <c r="M2957" s="371">
        <v>0</v>
      </c>
      <c r="N2957" s="21"/>
      <c r="O2957" s="25">
        <f t="shared" si="538"/>
        <v>0</v>
      </c>
      <c r="P2957" s="26">
        <f t="shared" si="539"/>
        <v>0</v>
      </c>
      <c r="Q2957" s="26"/>
      <c r="R2957" s="33" t="s">
        <v>35</v>
      </c>
      <c r="S2957" s="24">
        <v>630</v>
      </c>
      <c r="T2957" s="371">
        <v>56.19047619047619</v>
      </c>
      <c r="U2957" s="371">
        <v>68.25</v>
      </c>
      <c r="V2957" s="371">
        <v>46.2</v>
      </c>
      <c r="W2957" s="21"/>
      <c r="X2957" s="25">
        <f t="shared" si="542"/>
        <v>56.880158730158733</v>
      </c>
      <c r="Y2957" s="26">
        <f t="shared" si="543"/>
        <v>6.269858766551889E-2</v>
      </c>
      <c r="Z2957" s="428"/>
      <c r="AA2957" s="673"/>
      <c r="AB2957" s="672"/>
    </row>
    <row r="2958" spans="1:28" ht="13.15" customHeight="1" x14ac:dyDescent="0.2">
      <c r="A2958" s="265"/>
      <c r="B2958" s="405"/>
      <c r="C2958" s="448"/>
      <c r="D2958" s="266"/>
      <c r="E2958" s="266"/>
      <c r="F2958" s="182"/>
      <c r="G2958" s="24"/>
      <c r="H2958" s="241">
        <v>481</v>
      </c>
      <c r="I2958" s="23" t="s">
        <v>2339</v>
      </c>
      <c r="J2958" s="24">
        <v>630</v>
      </c>
      <c r="K2958" s="371">
        <v>13.65</v>
      </c>
      <c r="L2958" s="371">
        <v>11.428571428571429</v>
      </c>
      <c r="M2958" s="371">
        <v>12.600000000000001</v>
      </c>
      <c r="N2958" s="21"/>
      <c r="O2958" s="25">
        <f t="shared" si="538"/>
        <v>12.55952380952381</v>
      </c>
      <c r="P2958" s="26">
        <f t="shared" si="539"/>
        <v>1.384427227681196E-2</v>
      </c>
      <c r="Q2958" s="26"/>
      <c r="R2958" s="28" t="s">
        <v>909</v>
      </c>
      <c r="S2958" s="24">
        <v>630</v>
      </c>
      <c r="T2958" s="371">
        <v>0</v>
      </c>
      <c r="U2958" s="371">
        <v>0</v>
      </c>
      <c r="V2958" s="371">
        <v>0</v>
      </c>
      <c r="W2958" s="21"/>
      <c r="X2958" s="25">
        <f t="shared" si="542"/>
        <v>0</v>
      </c>
      <c r="Y2958" s="26">
        <f t="shared" si="543"/>
        <v>0</v>
      </c>
      <c r="Z2958" s="428"/>
      <c r="AA2958" s="673"/>
      <c r="AB2958" s="672"/>
    </row>
    <row r="2959" spans="1:28" ht="13.15" customHeight="1" x14ac:dyDescent="0.2">
      <c r="A2959" s="265"/>
      <c r="B2959" s="405"/>
      <c r="C2959" s="448"/>
      <c r="D2959" s="266"/>
      <c r="E2959" s="266"/>
      <c r="F2959" s="182"/>
      <c r="G2959" s="24"/>
      <c r="H2959" s="241">
        <v>481</v>
      </c>
      <c r="I2959" s="22" t="s">
        <v>2338</v>
      </c>
      <c r="J2959" s="24">
        <v>630</v>
      </c>
      <c r="K2959" s="371">
        <v>4.2</v>
      </c>
      <c r="L2959" s="371">
        <v>2.8571428571428572</v>
      </c>
      <c r="M2959" s="371">
        <v>0</v>
      </c>
      <c r="N2959" s="21"/>
      <c r="O2959" s="25">
        <f t="shared" si="538"/>
        <v>2.3523809523809525</v>
      </c>
      <c r="P2959" s="26">
        <f t="shared" si="539"/>
        <v>2.5930125136474345E-3</v>
      </c>
      <c r="Q2959" s="26"/>
      <c r="R2959" s="28" t="s">
        <v>1688</v>
      </c>
      <c r="S2959" s="24">
        <v>630</v>
      </c>
      <c r="T2959" s="371">
        <v>37.142857142857139</v>
      </c>
      <c r="U2959" s="371">
        <v>36.75</v>
      </c>
      <c r="V2959" s="371">
        <v>16.8</v>
      </c>
      <c r="W2959" s="21"/>
      <c r="X2959" s="25">
        <f t="shared" si="542"/>
        <v>30.230952380952377</v>
      </c>
      <c r="Y2959" s="26">
        <f t="shared" si="543"/>
        <v>3.332336020828084E-2</v>
      </c>
      <c r="Z2959" s="428"/>
      <c r="AA2959" s="673"/>
      <c r="AB2959" s="672"/>
    </row>
    <row r="2960" spans="1:28" ht="13.15" customHeight="1" x14ac:dyDescent="0.2">
      <c r="A2960" s="265"/>
      <c r="B2960" s="405"/>
      <c r="C2960" s="448"/>
      <c r="D2960" s="266"/>
      <c r="E2960" s="266"/>
      <c r="F2960" s="182"/>
      <c r="G2960" s="24"/>
      <c r="H2960" s="241">
        <v>481</v>
      </c>
      <c r="I2960" s="23" t="s">
        <v>2337</v>
      </c>
      <c r="J2960" s="24">
        <v>630</v>
      </c>
      <c r="K2960" s="371">
        <v>0</v>
      </c>
      <c r="L2960" s="371">
        <v>0</v>
      </c>
      <c r="M2960" s="371">
        <v>0</v>
      </c>
      <c r="N2960" s="21"/>
      <c r="O2960" s="25">
        <f t="shared" si="538"/>
        <v>0</v>
      </c>
      <c r="P2960" s="26">
        <f t="shared" si="539"/>
        <v>0</v>
      </c>
      <c r="Q2960" s="26"/>
      <c r="R2960" s="28" t="s">
        <v>3158</v>
      </c>
      <c r="S2960" s="24">
        <v>630</v>
      </c>
      <c r="T2960" s="371">
        <v>47.61904761904762</v>
      </c>
      <c r="U2960" s="371">
        <v>44.1</v>
      </c>
      <c r="V2960" s="371">
        <v>81.900000000000006</v>
      </c>
      <c r="W2960" s="21"/>
      <c r="X2960" s="25">
        <f t="shared" si="542"/>
        <v>57.873015873015873</v>
      </c>
      <c r="Y2960" s="26">
        <f t="shared" si="543"/>
        <v>6.3793006914700037E-2</v>
      </c>
      <c r="Z2960" s="428"/>
      <c r="AA2960" s="673"/>
      <c r="AB2960" s="672"/>
    </row>
    <row r="2961" spans="1:28" ht="13.15" customHeight="1" x14ac:dyDescent="0.2">
      <c r="A2961" s="265"/>
      <c r="B2961" s="405"/>
      <c r="C2961" s="448"/>
      <c r="D2961" s="266"/>
      <c r="E2961" s="266"/>
      <c r="F2961" s="182"/>
      <c r="G2961" s="24"/>
      <c r="H2961" s="241">
        <v>481</v>
      </c>
      <c r="I2961" s="22" t="s">
        <v>1162</v>
      </c>
      <c r="J2961" s="24">
        <v>630</v>
      </c>
      <c r="K2961" s="371">
        <v>19.95</v>
      </c>
      <c r="L2961" s="371">
        <v>16.19047619047619</v>
      </c>
      <c r="M2961" s="371">
        <v>12.600000000000001</v>
      </c>
      <c r="N2961" s="21"/>
      <c r="O2961" s="25">
        <f t="shared" si="538"/>
        <v>16.246825396825397</v>
      </c>
      <c r="P2961" s="26">
        <f t="shared" si="539"/>
        <v>1.7908758153467149E-2</v>
      </c>
      <c r="Q2961" s="26"/>
      <c r="R2961" s="28" t="s">
        <v>3159</v>
      </c>
      <c r="S2961" s="24">
        <v>630</v>
      </c>
      <c r="T2961" s="371">
        <v>0.95238095238095233</v>
      </c>
      <c r="U2961" s="371">
        <v>1.05</v>
      </c>
      <c r="V2961" s="371">
        <v>0</v>
      </c>
      <c r="W2961" s="21"/>
      <c r="X2961" s="25">
        <f t="shared" si="542"/>
        <v>0.66746031746031742</v>
      </c>
      <c r="Y2961" s="26">
        <f t="shared" si="543"/>
        <v>7.3573668150387717E-4</v>
      </c>
      <c r="Z2961" s="428"/>
      <c r="AA2961" s="673"/>
      <c r="AB2961" s="672"/>
    </row>
    <row r="2962" spans="1:28" ht="13.15" customHeight="1" x14ac:dyDescent="0.2">
      <c r="A2962" s="265"/>
      <c r="B2962" s="405"/>
      <c r="C2962" s="448"/>
      <c r="D2962" s="266"/>
      <c r="E2962" s="266"/>
      <c r="F2962" s="182"/>
      <c r="G2962" s="24"/>
      <c r="H2962" s="241">
        <v>481</v>
      </c>
      <c r="I2962" s="23" t="s">
        <v>4474</v>
      </c>
      <c r="J2962" s="24">
        <v>630</v>
      </c>
      <c r="K2962" s="371">
        <v>0</v>
      </c>
      <c r="L2962" s="371">
        <v>0</v>
      </c>
      <c r="M2962" s="371">
        <v>0</v>
      </c>
      <c r="N2962" s="21"/>
      <c r="O2962" s="25">
        <f t="shared" si="538"/>
        <v>0</v>
      </c>
      <c r="P2962" s="26">
        <f t="shared" si="539"/>
        <v>0</v>
      </c>
      <c r="Q2962" s="26"/>
      <c r="R2962" s="28" t="s">
        <v>42</v>
      </c>
      <c r="S2962" s="24">
        <v>630</v>
      </c>
      <c r="T2962" s="371">
        <v>0</v>
      </c>
      <c r="U2962" s="371">
        <v>0</v>
      </c>
      <c r="V2962" s="371">
        <v>1.05</v>
      </c>
      <c r="W2962" s="21"/>
      <c r="X2962" s="25">
        <f t="shared" si="542"/>
        <v>0.35000000000000003</v>
      </c>
      <c r="Y2962" s="26">
        <f t="shared" si="543"/>
        <v>3.858024691358025E-4</v>
      </c>
      <c r="Z2962" s="428"/>
      <c r="AA2962" s="673"/>
      <c r="AB2962" s="672"/>
    </row>
    <row r="2963" spans="1:28" ht="13.9" customHeight="1" thickBot="1" x14ac:dyDescent="0.25">
      <c r="A2963" s="267"/>
      <c r="B2963" s="406"/>
      <c r="C2963" s="449"/>
      <c r="D2963" s="268"/>
      <c r="E2963" s="269"/>
      <c r="F2963" s="184"/>
      <c r="G2963" s="70"/>
      <c r="H2963" s="242">
        <v>481</v>
      </c>
      <c r="I2963" s="76" t="s">
        <v>908</v>
      </c>
      <c r="J2963" s="70">
        <v>630</v>
      </c>
      <c r="K2963" s="559">
        <v>25.200000000000003</v>
      </c>
      <c r="L2963" s="559">
        <v>15.238095238095237</v>
      </c>
      <c r="M2963" s="559">
        <v>14.700000000000001</v>
      </c>
      <c r="N2963" s="72"/>
      <c r="O2963" s="73">
        <f t="shared" si="538"/>
        <v>18.379365079365083</v>
      </c>
      <c r="P2963" s="74">
        <f t="shared" si="539"/>
        <v>2.0259441225049697E-2</v>
      </c>
      <c r="Q2963" s="74"/>
      <c r="R2963" s="75" t="s">
        <v>3153</v>
      </c>
      <c r="S2963" s="70">
        <v>630</v>
      </c>
      <c r="T2963" s="559">
        <v>0</v>
      </c>
      <c r="U2963" s="559">
        <v>0</v>
      </c>
      <c r="V2963" s="559">
        <v>0</v>
      </c>
      <c r="W2963" s="72"/>
      <c r="X2963" s="73">
        <f t="shared" si="542"/>
        <v>0</v>
      </c>
      <c r="Y2963" s="74">
        <f t="shared" si="543"/>
        <v>0</v>
      </c>
      <c r="Z2963" s="646"/>
      <c r="AA2963" s="673"/>
      <c r="AB2963" s="672"/>
    </row>
    <row r="2964" spans="1:28" s="7" customFormat="1" ht="13.9" customHeight="1" x14ac:dyDescent="0.2">
      <c r="A2964" s="270">
        <v>43041</v>
      </c>
      <c r="B2964" s="407">
        <v>0.79166666666666663</v>
      </c>
      <c r="C2964" s="450">
        <v>-2</v>
      </c>
      <c r="D2964" s="263">
        <f>(MAX(K2964:M2964))/J2964/1.44</f>
        <v>0.47453703703703709</v>
      </c>
      <c r="E2964" s="264">
        <f>(MAX(T2964:V2964))/S2964/1.44</f>
        <v>0.38078703703703703</v>
      </c>
      <c r="F2964" s="181" t="s">
        <v>1909</v>
      </c>
      <c r="G2964" s="69" t="s">
        <v>3136</v>
      </c>
      <c r="H2964" s="240">
        <v>482</v>
      </c>
      <c r="I2964" s="35" t="s">
        <v>685</v>
      </c>
      <c r="J2964" s="34">
        <v>630</v>
      </c>
      <c r="K2964" s="367">
        <v>430.5</v>
      </c>
      <c r="L2964" s="367">
        <v>347.61904761904759</v>
      </c>
      <c r="M2964" s="367">
        <v>353.85</v>
      </c>
      <c r="N2964" s="36" t="s">
        <v>3837</v>
      </c>
      <c r="O2964" s="37">
        <f t="shared" si="538"/>
        <v>377.32301587301589</v>
      </c>
      <c r="P2964" s="38">
        <f t="shared" si="539"/>
        <v>0.41592043195879175</v>
      </c>
      <c r="Q2964" s="39" t="s">
        <v>492</v>
      </c>
      <c r="R2964" s="40" t="s">
        <v>686</v>
      </c>
      <c r="S2964" s="34">
        <v>630</v>
      </c>
      <c r="T2964" s="367">
        <v>281.90476190476187</v>
      </c>
      <c r="U2964" s="367">
        <v>316.05</v>
      </c>
      <c r="V2964" s="367">
        <v>345.45</v>
      </c>
      <c r="W2964" s="36" t="s">
        <v>4475</v>
      </c>
      <c r="X2964" s="37">
        <f t="shared" si="542"/>
        <v>314.46825396825398</v>
      </c>
      <c r="Y2964" s="38">
        <f t="shared" si="543"/>
        <v>0.34663608241650573</v>
      </c>
      <c r="Z2964" s="653" t="s">
        <v>983</v>
      </c>
      <c r="AA2964" s="671">
        <f>P2964+Y2964</f>
        <v>0.76255651437529748</v>
      </c>
      <c r="AB2964" s="671">
        <f t="shared" ref="AB2964:AB3011" si="544">IF(AA2964 &gt;1,0,(((J2964+S2964)*0.95)-((J2964+S2964)*0.95)*AA2964)*0.7)</f>
        <v>198.95389660493822</v>
      </c>
    </row>
    <row r="2965" spans="1:28" ht="13.15" customHeight="1" x14ac:dyDescent="0.2">
      <c r="A2965" s="265"/>
      <c r="B2965" s="405"/>
      <c r="C2965" s="448"/>
      <c r="D2965" s="266"/>
      <c r="E2965" s="266"/>
      <c r="F2965" s="182"/>
      <c r="G2965" s="24"/>
      <c r="H2965" s="241">
        <v>482</v>
      </c>
      <c r="I2965" s="22" t="s">
        <v>1689</v>
      </c>
      <c r="J2965" s="24">
        <v>630</v>
      </c>
      <c r="K2965" s="371">
        <v>27.3</v>
      </c>
      <c r="L2965" s="371">
        <v>25.714285714285712</v>
      </c>
      <c r="M2965" s="371">
        <v>14.700000000000001</v>
      </c>
      <c r="N2965" s="21"/>
      <c r="O2965" s="25">
        <f t="shared" si="538"/>
        <v>22.571428571428569</v>
      </c>
      <c r="P2965" s="26">
        <f t="shared" si="539"/>
        <v>2.4880322499370118E-2</v>
      </c>
      <c r="Q2965" s="26"/>
      <c r="R2965" s="28" t="s">
        <v>3154</v>
      </c>
      <c r="S2965" s="24">
        <v>630</v>
      </c>
      <c r="T2965" s="371">
        <v>42.857142857142854</v>
      </c>
      <c r="U2965" s="371">
        <v>49.35</v>
      </c>
      <c r="V2965" s="371">
        <v>39.9</v>
      </c>
      <c r="W2965" s="21"/>
      <c r="X2965" s="25">
        <f t="shared" si="542"/>
        <v>44.035714285714285</v>
      </c>
      <c r="Y2965" s="26">
        <f t="shared" si="543"/>
        <v>4.8540249433106572E-2</v>
      </c>
      <c r="Z2965" s="428"/>
      <c r="AA2965" s="673"/>
      <c r="AB2965" s="672"/>
    </row>
    <row r="2966" spans="1:28" ht="13.15" customHeight="1" x14ac:dyDescent="0.2">
      <c r="A2966" s="265"/>
      <c r="B2966" s="405"/>
      <c r="C2966" s="448"/>
      <c r="D2966" s="266"/>
      <c r="E2966" s="266"/>
      <c r="F2966" s="182"/>
      <c r="G2966" s="24"/>
      <c r="H2966" s="241">
        <v>482</v>
      </c>
      <c r="I2966" s="22" t="s">
        <v>1690</v>
      </c>
      <c r="J2966" s="24">
        <v>630</v>
      </c>
      <c r="K2966" s="371">
        <v>120.75</v>
      </c>
      <c r="L2966" s="371">
        <v>86.666666666666657</v>
      </c>
      <c r="M2966" s="371">
        <v>90.3</v>
      </c>
      <c r="N2966" s="21"/>
      <c r="O2966" s="25">
        <f t="shared" si="538"/>
        <v>99.23888888888888</v>
      </c>
      <c r="P2966" s="26">
        <f t="shared" si="539"/>
        <v>0.10939030962179111</v>
      </c>
      <c r="Q2966" s="26"/>
      <c r="R2966" s="28" t="s">
        <v>305</v>
      </c>
      <c r="S2966" s="24">
        <v>630</v>
      </c>
      <c r="T2966" s="371">
        <v>32.38095238095238</v>
      </c>
      <c r="U2966" s="371">
        <v>34.65</v>
      </c>
      <c r="V2966" s="371">
        <v>34.65</v>
      </c>
      <c r="W2966" s="21"/>
      <c r="X2966" s="25">
        <f t="shared" si="542"/>
        <v>33.893650793650799</v>
      </c>
      <c r="Y2966" s="26">
        <f t="shared" si="543"/>
        <v>3.7360726183477515E-2</v>
      </c>
      <c r="Z2966" s="428"/>
      <c r="AA2966" s="673"/>
      <c r="AB2966" s="672"/>
    </row>
    <row r="2967" spans="1:28" ht="13.15" customHeight="1" x14ac:dyDescent="0.2">
      <c r="A2967" s="265"/>
      <c r="B2967" s="405"/>
      <c r="C2967" s="448"/>
      <c r="D2967" s="266"/>
      <c r="E2967" s="266"/>
      <c r="F2967" s="182"/>
      <c r="G2967" s="24"/>
      <c r="H2967" s="241">
        <v>482</v>
      </c>
      <c r="I2967" s="22" t="s">
        <v>3151</v>
      </c>
      <c r="J2967" s="24">
        <v>630</v>
      </c>
      <c r="K2967" s="371">
        <v>67.2</v>
      </c>
      <c r="L2967" s="371">
        <v>34.285714285714285</v>
      </c>
      <c r="M2967" s="371">
        <v>72.45</v>
      </c>
      <c r="N2967" s="21"/>
      <c r="O2967" s="25">
        <f t="shared" si="538"/>
        <v>57.978571428571435</v>
      </c>
      <c r="P2967" s="26">
        <f t="shared" si="539"/>
        <v>6.3909360040312432E-2</v>
      </c>
      <c r="Q2967" s="26"/>
      <c r="R2967" s="28" t="s">
        <v>237</v>
      </c>
      <c r="S2967" s="24">
        <v>630</v>
      </c>
      <c r="T2967" s="371">
        <v>0.95238095238095233</v>
      </c>
      <c r="U2967" s="371">
        <v>0</v>
      </c>
      <c r="V2967" s="371">
        <v>0</v>
      </c>
      <c r="W2967" s="21"/>
      <c r="X2967" s="25">
        <f t="shared" si="542"/>
        <v>0.31746031746031744</v>
      </c>
      <c r="Y2967" s="26">
        <f t="shared" si="543"/>
        <v>3.4993421236807477E-4</v>
      </c>
      <c r="Z2967" s="428"/>
      <c r="AA2967" s="673"/>
      <c r="AB2967" s="672"/>
    </row>
    <row r="2968" spans="1:28" ht="13.15" customHeight="1" x14ac:dyDescent="0.2">
      <c r="A2968" s="265"/>
      <c r="B2968" s="405"/>
      <c r="C2968" s="448"/>
      <c r="D2968" s="266"/>
      <c r="E2968" s="266"/>
      <c r="F2968" s="182"/>
      <c r="G2968" s="24"/>
      <c r="H2968" s="241">
        <v>482</v>
      </c>
      <c r="I2968" s="22" t="s">
        <v>1691</v>
      </c>
      <c r="J2968" s="24">
        <v>630</v>
      </c>
      <c r="K2968" s="371">
        <v>93.45</v>
      </c>
      <c r="L2968" s="371">
        <v>71.428571428571431</v>
      </c>
      <c r="M2968" s="371">
        <v>70.350000000000009</v>
      </c>
      <c r="N2968" s="21"/>
      <c r="O2968" s="25">
        <f t="shared" si="538"/>
        <v>78.409523809523819</v>
      </c>
      <c r="P2968" s="26">
        <f t="shared" si="539"/>
        <v>8.6430251112790818E-2</v>
      </c>
      <c r="Q2968" s="26"/>
      <c r="R2968" s="28" t="s">
        <v>2341</v>
      </c>
      <c r="S2968" s="24">
        <v>630</v>
      </c>
      <c r="T2968" s="371">
        <v>6.6666666666666661</v>
      </c>
      <c r="U2968" s="371">
        <v>5.25</v>
      </c>
      <c r="V2968" s="371">
        <v>4.2</v>
      </c>
      <c r="W2968" s="21"/>
      <c r="X2968" s="25">
        <f t="shared" si="542"/>
        <v>5.3722222222222227</v>
      </c>
      <c r="Y2968" s="26">
        <f t="shared" si="543"/>
        <v>5.9217617087987465E-3</v>
      </c>
      <c r="Z2968" s="428"/>
      <c r="AA2968" s="673"/>
      <c r="AB2968" s="672"/>
    </row>
    <row r="2969" spans="1:28" ht="13.15" customHeight="1" x14ac:dyDescent="0.2">
      <c r="A2969" s="265"/>
      <c r="B2969" s="405"/>
      <c r="C2969" s="448"/>
      <c r="D2969" s="266"/>
      <c r="E2969" s="266"/>
      <c r="F2969" s="182"/>
      <c r="G2969" s="24"/>
      <c r="H2969" s="241">
        <v>482</v>
      </c>
      <c r="I2969" s="22" t="s">
        <v>842</v>
      </c>
      <c r="J2969" s="24">
        <v>630</v>
      </c>
      <c r="K2969" s="371">
        <v>4.2</v>
      </c>
      <c r="L2969" s="371">
        <v>4.7619047619047619</v>
      </c>
      <c r="M2969" s="371">
        <v>5.25</v>
      </c>
      <c r="N2969" s="21"/>
      <c r="O2969" s="25">
        <f t="shared" si="538"/>
        <v>4.7373015873015873</v>
      </c>
      <c r="P2969" s="26">
        <f t="shared" si="539"/>
        <v>5.2218932840625964E-3</v>
      </c>
      <c r="Q2969" s="26"/>
      <c r="R2969" s="28" t="s">
        <v>4476</v>
      </c>
      <c r="S2969" s="24">
        <v>630</v>
      </c>
      <c r="T2969" s="371">
        <v>7.6190476190476186</v>
      </c>
      <c r="U2969" s="371">
        <v>11.55</v>
      </c>
      <c r="V2969" s="371">
        <v>7.3500000000000005</v>
      </c>
      <c r="W2969" s="21"/>
      <c r="X2969" s="25">
        <f t="shared" si="542"/>
        <v>8.8396825396825403</v>
      </c>
      <c r="Y2969" s="26">
        <f t="shared" si="543"/>
        <v>9.7439181433890444E-3</v>
      </c>
      <c r="Z2969" s="428"/>
      <c r="AA2969" s="673"/>
      <c r="AB2969" s="672"/>
    </row>
    <row r="2970" spans="1:28" ht="13.15" customHeight="1" x14ac:dyDescent="0.2">
      <c r="A2970" s="265"/>
      <c r="B2970" s="405"/>
      <c r="C2970" s="448"/>
      <c r="D2970" s="266"/>
      <c r="E2970" s="266"/>
      <c r="F2970" s="182"/>
      <c r="G2970" s="24"/>
      <c r="H2970" s="241">
        <v>482</v>
      </c>
      <c r="I2970" s="22" t="s">
        <v>2340</v>
      </c>
      <c r="J2970" s="24">
        <v>630</v>
      </c>
      <c r="K2970" s="371">
        <v>2.1</v>
      </c>
      <c r="L2970" s="371">
        <v>0</v>
      </c>
      <c r="M2970" s="371">
        <v>0</v>
      </c>
      <c r="N2970" s="21"/>
      <c r="O2970" s="25">
        <f t="shared" si="538"/>
        <v>0.70000000000000007</v>
      </c>
      <c r="P2970" s="26">
        <f t="shared" si="539"/>
        <v>7.71604938271605E-4</v>
      </c>
      <c r="Q2970" s="26"/>
      <c r="R2970" s="33" t="s">
        <v>931</v>
      </c>
      <c r="S2970" s="24">
        <v>630</v>
      </c>
      <c r="T2970" s="371">
        <v>147.61904761904762</v>
      </c>
      <c r="U2970" s="371">
        <v>171.15</v>
      </c>
      <c r="V2970" s="371">
        <v>216.3</v>
      </c>
      <c r="W2970" s="21"/>
      <c r="X2970" s="25">
        <f t="shared" si="542"/>
        <v>178.35634920634922</v>
      </c>
      <c r="Y2970" s="26">
        <f t="shared" si="543"/>
        <v>0.19660091402816274</v>
      </c>
      <c r="Z2970" s="428"/>
      <c r="AA2970" s="673"/>
      <c r="AB2970" s="672"/>
    </row>
    <row r="2971" spans="1:28" ht="13.15" customHeight="1" x14ac:dyDescent="0.2">
      <c r="A2971" s="265"/>
      <c r="B2971" s="405"/>
      <c r="C2971" s="448"/>
      <c r="D2971" s="266"/>
      <c r="E2971" s="266"/>
      <c r="F2971" s="182"/>
      <c r="G2971" s="24"/>
      <c r="H2971" s="241">
        <v>482</v>
      </c>
      <c r="I2971" s="22" t="s">
        <v>159</v>
      </c>
      <c r="J2971" s="24">
        <v>630</v>
      </c>
      <c r="K2971" s="371">
        <v>75.600000000000009</v>
      </c>
      <c r="L2971" s="371">
        <v>91.428571428571431</v>
      </c>
      <c r="M2971" s="371">
        <v>68.25</v>
      </c>
      <c r="N2971" s="21"/>
      <c r="O2971" s="25">
        <f t="shared" si="538"/>
        <v>78.426190476190484</v>
      </c>
      <c r="P2971" s="26">
        <f t="shared" si="539"/>
        <v>8.6448622658940141E-2</v>
      </c>
      <c r="Q2971" s="26"/>
      <c r="R2971" s="28" t="s">
        <v>1159</v>
      </c>
      <c r="S2971" s="24">
        <v>630</v>
      </c>
      <c r="T2971" s="371">
        <v>0</v>
      </c>
      <c r="U2971" s="371">
        <v>0</v>
      </c>
      <c r="V2971" s="371">
        <v>0</v>
      </c>
      <c r="W2971" s="21"/>
      <c r="X2971" s="25">
        <f t="shared" si="542"/>
        <v>0</v>
      </c>
      <c r="Y2971" s="26">
        <f t="shared" si="543"/>
        <v>0</v>
      </c>
      <c r="Z2971" s="428"/>
      <c r="AA2971" s="673"/>
      <c r="AB2971" s="672"/>
    </row>
    <row r="2972" spans="1:28" ht="13.15" customHeight="1" x14ac:dyDescent="0.2">
      <c r="A2972" s="265"/>
      <c r="B2972" s="405"/>
      <c r="C2972" s="448"/>
      <c r="D2972" s="266"/>
      <c r="E2972" s="266"/>
      <c r="F2972" s="186"/>
      <c r="G2972" s="121"/>
      <c r="H2972" s="241">
        <v>482</v>
      </c>
      <c r="I2972" s="128" t="s">
        <v>3152</v>
      </c>
      <c r="J2972" s="24">
        <v>630</v>
      </c>
      <c r="K2972" s="548">
        <v>33.6</v>
      </c>
      <c r="L2972" s="548">
        <v>30.476190476190474</v>
      </c>
      <c r="M2972" s="548">
        <v>24.150000000000002</v>
      </c>
      <c r="N2972" s="123"/>
      <c r="O2972" s="124">
        <f t="shared" si="538"/>
        <v>29.408730158730162</v>
      </c>
      <c r="P2972" s="26">
        <f t="shared" si="539"/>
        <v>3.2417030598247534E-2</v>
      </c>
      <c r="Q2972" s="125"/>
      <c r="R2972" s="126" t="s">
        <v>3155</v>
      </c>
      <c r="S2972" s="24">
        <v>630</v>
      </c>
      <c r="T2972" s="548">
        <v>47.61904761904762</v>
      </c>
      <c r="U2972" s="548">
        <v>50.400000000000006</v>
      </c>
      <c r="V2972" s="548">
        <v>45.15</v>
      </c>
      <c r="W2972" s="123"/>
      <c r="X2972" s="124">
        <f t="shared" si="542"/>
        <v>47.723015873015875</v>
      </c>
      <c r="Y2972" s="125">
        <f t="shared" si="543"/>
        <v>5.2604735309761771E-2</v>
      </c>
      <c r="Z2972" s="634"/>
      <c r="AA2972" s="673"/>
      <c r="AB2972" s="672"/>
    </row>
    <row r="2973" spans="1:28" ht="13.15" customHeight="1" x14ac:dyDescent="0.2">
      <c r="A2973" s="265"/>
      <c r="B2973" s="405"/>
      <c r="C2973" s="448"/>
      <c r="D2973" s="266"/>
      <c r="E2973" s="266"/>
      <c r="F2973" s="186"/>
      <c r="G2973" s="121"/>
      <c r="H2973" s="241">
        <v>482</v>
      </c>
      <c r="I2973" s="128" t="s">
        <v>3153</v>
      </c>
      <c r="J2973" s="24">
        <v>630</v>
      </c>
      <c r="K2973" s="548">
        <v>0</v>
      </c>
      <c r="L2973" s="548">
        <v>0</v>
      </c>
      <c r="M2973" s="548">
        <v>0</v>
      </c>
      <c r="N2973" s="123"/>
      <c r="O2973" s="124">
        <f t="shared" si="538"/>
        <v>0</v>
      </c>
      <c r="P2973" s="26">
        <f t="shared" si="539"/>
        <v>0</v>
      </c>
      <c r="Q2973" s="125"/>
      <c r="R2973" s="126"/>
      <c r="S2973" s="24"/>
      <c r="T2973" s="548"/>
      <c r="U2973" s="548"/>
      <c r="V2973" s="548"/>
      <c r="W2973" s="123"/>
      <c r="X2973" s="124"/>
      <c r="Y2973" s="125"/>
      <c r="Z2973" s="634"/>
      <c r="AA2973" s="673"/>
      <c r="AB2973" s="672"/>
    </row>
    <row r="2974" spans="1:28" ht="13.9" customHeight="1" thickBot="1" x14ac:dyDescent="0.25">
      <c r="A2974" s="267"/>
      <c r="B2974" s="406"/>
      <c r="C2974" s="449"/>
      <c r="D2974" s="268"/>
      <c r="E2974" s="269"/>
      <c r="F2974" s="184"/>
      <c r="G2974" s="70"/>
      <c r="H2974" s="242">
        <v>482</v>
      </c>
      <c r="I2974" s="76" t="s">
        <v>611</v>
      </c>
      <c r="J2974" s="70">
        <v>630</v>
      </c>
      <c r="K2974" s="559">
        <v>14.700000000000001</v>
      </c>
      <c r="L2974" s="559">
        <v>7.6190476190476186</v>
      </c>
      <c r="M2974" s="559">
        <v>9.4500000000000011</v>
      </c>
      <c r="N2974" s="72"/>
      <c r="O2974" s="73">
        <f t="shared" si="538"/>
        <v>10.58968253968254</v>
      </c>
      <c r="P2974" s="74">
        <f t="shared" si="539"/>
        <v>1.1672930489068057E-2</v>
      </c>
      <c r="Q2974" s="74"/>
      <c r="R2974" s="75"/>
      <c r="S2974" s="70"/>
      <c r="T2974" s="559"/>
      <c r="U2974" s="559"/>
      <c r="V2974" s="559"/>
      <c r="W2974" s="72"/>
      <c r="X2974" s="73"/>
      <c r="Y2974" s="74"/>
      <c r="Z2974" s="646"/>
      <c r="AA2974" s="676"/>
      <c r="AB2974" s="674"/>
    </row>
    <row r="2975" spans="1:28" s="7" customFormat="1" ht="13.9" customHeight="1" x14ac:dyDescent="0.2">
      <c r="A2975" s="270">
        <v>43050</v>
      </c>
      <c r="B2975" s="407">
        <v>0.79999999999999993</v>
      </c>
      <c r="C2975" s="450">
        <v>-1</v>
      </c>
      <c r="D2975" s="263">
        <f>(MAX(K2975:M2975))/J2975/1.44</f>
        <v>0.34416666666666673</v>
      </c>
      <c r="E2975" s="264">
        <f>(MAX(T2975:V2975))/S2975/1.44</f>
        <v>0.28291666666666671</v>
      </c>
      <c r="F2975" s="181" t="s">
        <v>1909</v>
      </c>
      <c r="G2975" s="69" t="s">
        <v>3136</v>
      </c>
      <c r="H2975" s="240">
        <v>483</v>
      </c>
      <c r="I2975" s="35" t="s">
        <v>685</v>
      </c>
      <c r="J2975" s="34">
        <v>250</v>
      </c>
      <c r="K2975" s="367">
        <v>123.9</v>
      </c>
      <c r="L2975" s="367">
        <v>120</v>
      </c>
      <c r="M2975" s="367">
        <v>118.65</v>
      </c>
      <c r="N2975" s="36" t="s">
        <v>3954</v>
      </c>
      <c r="O2975" s="37">
        <f t="shared" si="538"/>
        <v>120.85000000000001</v>
      </c>
      <c r="P2975" s="38">
        <f t="shared" si="539"/>
        <v>0.33569444444444452</v>
      </c>
      <c r="Q2975" s="77" t="s">
        <v>495</v>
      </c>
      <c r="R2975" s="40" t="s">
        <v>686</v>
      </c>
      <c r="S2975" s="34">
        <v>250</v>
      </c>
      <c r="T2975" s="367">
        <v>91.428571428571431</v>
      </c>
      <c r="U2975" s="367">
        <v>101.85000000000001</v>
      </c>
      <c r="V2975" s="367">
        <v>101.85000000000001</v>
      </c>
      <c r="W2975" s="36" t="s">
        <v>3846</v>
      </c>
      <c r="X2975" s="37">
        <f t="shared" ref="X2975:X2980" si="545">(T2975+U2975+V2975)/3</f>
        <v>98.376190476190473</v>
      </c>
      <c r="Y2975" s="38">
        <f t="shared" ref="Y2975:Y2980" si="546">X2975/S2975/1.44</f>
        <v>0.27326719576719577</v>
      </c>
      <c r="Z2975" s="653" t="s">
        <v>495</v>
      </c>
      <c r="AA2975" s="672">
        <f>P2975+Y2975</f>
        <v>0.60896164021164023</v>
      </c>
      <c r="AB2975" s="672">
        <f t="shared" si="544"/>
        <v>130.02025462962962</v>
      </c>
    </row>
    <row r="2976" spans="1:28" ht="13.15" customHeight="1" x14ac:dyDescent="0.2">
      <c r="A2976" s="265"/>
      <c r="B2976" s="405"/>
      <c r="C2976" s="448"/>
      <c r="D2976" s="266"/>
      <c r="E2976" s="266"/>
      <c r="F2976" s="182"/>
      <c r="G2976" s="24"/>
      <c r="H2976" s="241">
        <v>483</v>
      </c>
      <c r="I2976" s="22" t="s">
        <v>2986</v>
      </c>
      <c r="J2976" s="24">
        <v>250</v>
      </c>
      <c r="K2976" s="371">
        <v>6.3000000000000007</v>
      </c>
      <c r="L2976" s="371">
        <v>9.5238095238095237</v>
      </c>
      <c r="M2976" s="371">
        <v>16.8</v>
      </c>
      <c r="N2976" s="21"/>
      <c r="O2976" s="25">
        <f t="shared" si="538"/>
        <v>10.874603174603175</v>
      </c>
      <c r="P2976" s="26">
        <f t="shared" si="539"/>
        <v>3.0207231040564379E-2</v>
      </c>
      <c r="Q2976" s="26"/>
      <c r="R2976" s="28" t="s">
        <v>160</v>
      </c>
      <c r="S2976" s="24">
        <v>250</v>
      </c>
      <c r="T2976" s="371">
        <v>45.714285714285715</v>
      </c>
      <c r="U2976" s="371">
        <v>50.400000000000006</v>
      </c>
      <c r="V2976" s="371">
        <v>63</v>
      </c>
      <c r="W2976" s="21"/>
      <c r="X2976" s="25">
        <f t="shared" si="545"/>
        <v>53.038095238095245</v>
      </c>
      <c r="Y2976" s="26">
        <f t="shared" si="546"/>
        <v>0.14732804232804236</v>
      </c>
      <c r="Z2976" s="428"/>
      <c r="AA2976" s="673"/>
      <c r="AB2976" s="672"/>
    </row>
    <row r="2977" spans="1:28" ht="13.15" customHeight="1" x14ac:dyDescent="0.2">
      <c r="A2977" s="265"/>
      <c r="B2977" s="405"/>
      <c r="C2977" s="448"/>
      <c r="D2977" s="266"/>
      <c r="E2977" s="266"/>
      <c r="F2977" s="182"/>
      <c r="G2977" s="24"/>
      <c r="H2977" s="241">
        <v>483</v>
      </c>
      <c r="I2977" s="22" t="s">
        <v>1378</v>
      </c>
      <c r="J2977" s="24">
        <v>250</v>
      </c>
      <c r="K2977" s="371">
        <v>40.950000000000003</v>
      </c>
      <c r="L2977" s="371">
        <v>20.952380952380953</v>
      </c>
      <c r="M2977" s="371">
        <v>38.85</v>
      </c>
      <c r="N2977" s="21"/>
      <c r="O2977" s="25">
        <f t="shared" si="538"/>
        <v>33.584126984126982</v>
      </c>
      <c r="P2977" s="26">
        <f t="shared" si="539"/>
        <v>9.3289241622574945E-2</v>
      </c>
      <c r="Q2977" s="26"/>
      <c r="R2977" s="28" t="s">
        <v>1314</v>
      </c>
      <c r="S2977" s="24">
        <v>250</v>
      </c>
      <c r="T2977" s="371">
        <v>21.904761904761905</v>
      </c>
      <c r="U2977" s="371">
        <v>19.95</v>
      </c>
      <c r="V2977" s="371">
        <v>28.35</v>
      </c>
      <c r="W2977" s="21"/>
      <c r="X2977" s="25">
        <f t="shared" si="545"/>
        <v>23.401587301587302</v>
      </c>
      <c r="Y2977" s="26">
        <f t="shared" si="546"/>
        <v>6.5004409171075847E-2</v>
      </c>
      <c r="Z2977" s="428"/>
      <c r="AA2977" s="673"/>
      <c r="AB2977" s="672"/>
    </row>
    <row r="2978" spans="1:28" ht="13.15" customHeight="1" x14ac:dyDescent="0.2">
      <c r="A2978" s="265"/>
      <c r="B2978" s="405"/>
      <c r="C2978" s="448"/>
      <c r="D2978" s="266"/>
      <c r="E2978" s="266"/>
      <c r="F2978" s="182"/>
      <c r="G2978" s="24"/>
      <c r="H2978" s="241">
        <v>483</v>
      </c>
      <c r="I2978" s="22" t="s">
        <v>161</v>
      </c>
      <c r="J2978" s="24">
        <v>250</v>
      </c>
      <c r="K2978" s="371">
        <v>0</v>
      </c>
      <c r="L2978" s="371">
        <v>0</v>
      </c>
      <c r="M2978" s="371">
        <v>3.1500000000000004</v>
      </c>
      <c r="N2978" s="21"/>
      <c r="O2978" s="25">
        <f t="shared" si="538"/>
        <v>1.05</v>
      </c>
      <c r="P2978" s="26">
        <f t="shared" si="539"/>
        <v>2.9166666666666672E-3</v>
      </c>
      <c r="Q2978" s="26"/>
      <c r="R2978" s="33" t="s">
        <v>2985</v>
      </c>
      <c r="S2978" s="24">
        <v>250</v>
      </c>
      <c r="T2978" s="371">
        <v>12.38095238095238</v>
      </c>
      <c r="U2978" s="371">
        <v>14.700000000000001</v>
      </c>
      <c r="V2978" s="371">
        <v>7.3500000000000005</v>
      </c>
      <c r="W2978" s="21"/>
      <c r="X2978" s="25">
        <f t="shared" si="545"/>
        <v>11.476984126984128</v>
      </c>
      <c r="Y2978" s="26">
        <f t="shared" si="546"/>
        <v>3.1880511463844796E-2</v>
      </c>
      <c r="Z2978" s="428"/>
      <c r="AA2978" s="673"/>
      <c r="AB2978" s="672"/>
    </row>
    <row r="2979" spans="1:28" ht="13.15" customHeight="1" x14ac:dyDescent="0.2">
      <c r="A2979" s="265"/>
      <c r="B2979" s="405"/>
      <c r="C2979" s="448"/>
      <c r="D2979" s="266"/>
      <c r="E2979" s="266"/>
      <c r="F2979" s="182"/>
      <c r="G2979" s="24"/>
      <c r="H2979" s="241">
        <v>483</v>
      </c>
      <c r="I2979" s="22" t="s">
        <v>43</v>
      </c>
      <c r="J2979" s="24">
        <v>250</v>
      </c>
      <c r="K2979" s="371">
        <v>50.400000000000006</v>
      </c>
      <c r="L2979" s="371">
        <v>69.523809523809518</v>
      </c>
      <c r="M2979" s="371">
        <v>48.300000000000004</v>
      </c>
      <c r="N2979" s="21"/>
      <c r="O2979" s="25">
        <f t="shared" si="538"/>
        <v>56.074603174603176</v>
      </c>
      <c r="P2979" s="26">
        <f t="shared" si="539"/>
        <v>0.15576278659611992</v>
      </c>
      <c r="Q2979" s="26"/>
      <c r="R2979" s="28" t="s">
        <v>1244</v>
      </c>
      <c r="S2979" s="24">
        <v>250</v>
      </c>
      <c r="T2979" s="371">
        <v>0</v>
      </c>
      <c r="U2979" s="371">
        <v>0</v>
      </c>
      <c r="V2979" s="371">
        <v>0</v>
      </c>
      <c r="W2979" s="21"/>
      <c r="X2979" s="25">
        <f t="shared" si="545"/>
        <v>0</v>
      </c>
      <c r="Y2979" s="26">
        <f t="shared" si="546"/>
        <v>0</v>
      </c>
      <c r="Z2979" s="428"/>
      <c r="AA2979" s="673"/>
      <c r="AB2979" s="672"/>
    </row>
    <row r="2980" spans="1:28" ht="13.15" customHeight="1" x14ac:dyDescent="0.2">
      <c r="A2980" s="265"/>
      <c r="B2980" s="405"/>
      <c r="C2980" s="448"/>
      <c r="D2980" s="266"/>
      <c r="E2980" s="266"/>
      <c r="F2980" s="182"/>
      <c r="G2980" s="24"/>
      <c r="H2980" s="241">
        <v>483</v>
      </c>
      <c r="I2980" s="22" t="s">
        <v>1245</v>
      </c>
      <c r="J2980" s="24">
        <v>250</v>
      </c>
      <c r="K2980" s="371">
        <v>0</v>
      </c>
      <c r="L2980" s="371">
        <v>0</v>
      </c>
      <c r="M2980" s="371">
        <v>0</v>
      </c>
      <c r="N2980" s="21"/>
      <c r="O2980" s="25">
        <f t="shared" si="538"/>
        <v>0</v>
      </c>
      <c r="P2980" s="26">
        <f t="shared" ref="P2980:P3001" si="547">O2980/J2980/1.44</f>
        <v>0</v>
      </c>
      <c r="Q2980" s="26"/>
      <c r="R2980" s="28" t="s">
        <v>2292</v>
      </c>
      <c r="S2980" s="24">
        <v>250</v>
      </c>
      <c r="T2980" s="371">
        <v>0</v>
      </c>
      <c r="U2980" s="371">
        <v>0</v>
      </c>
      <c r="V2980" s="371">
        <v>0</v>
      </c>
      <c r="W2980" s="21"/>
      <c r="X2980" s="25">
        <f t="shared" si="545"/>
        <v>0</v>
      </c>
      <c r="Y2980" s="26">
        <f t="shared" si="546"/>
        <v>0</v>
      </c>
      <c r="Z2980" s="428"/>
      <c r="AA2980" s="673"/>
      <c r="AB2980" s="672"/>
    </row>
    <row r="2981" spans="1:28" ht="13.9" customHeight="1" thickBot="1" x14ac:dyDescent="0.25">
      <c r="A2981" s="267"/>
      <c r="B2981" s="406"/>
      <c r="C2981" s="449"/>
      <c r="D2981" s="268"/>
      <c r="E2981" s="269"/>
      <c r="F2981" s="184"/>
      <c r="G2981" s="70"/>
      <c r="H2981" s="242">
        <v>483</v>
      </c>
      <c r="I2981" s="76" t="s">
        <v>718</v>
      </c>
      <c r="J2981" s="70">
        <v>250</v>
      </c>
      <c r="K2981" s="559">
        <v>0</v>
      </c>
      <c r="L2981" s="559">
        <v>0</v>
      </c>
      <c r="M2981" s="559">
        <v>0</v>
      </c>
      <c r="N2981" s="72"/>
      <c r="O2981" s="73">
        <f t="shared" si="538"/>
        <v>0</v>
      </c>
      <c r="P2981" s="74">
        <f t="shared" si="547"/>
        <v>0</v>
      </c>
      <c r="Q2981" s="74"/>
      <c r="R2981" s="75"/>
      <c r="S2981" s="70"/>
      <c r="T2981" s="559"/>
      <c r="U2981" s="559"/>
      <c r="V2981" s="559"/>
      <c r="W2981" s="72"/>
      <c r="X2981" s="73"/>
      <c r="Y2981" s="74"/>
      <c r="Z2981" s="646"/>
      <c r="AA2981" s="673"/>
      <c r="AB2981" s="672"/>
    </row>
    <row r="2982" spans="1:28" s="7" customFormat="1" ht="13.9" customHeight="1" x14ac:dyDescent="0.2">
      <c r="A2982" s="270">
        <v>43041</v>
      </c>
      <c r="B2982" s="407">
        <v>0.77777777777777779</v>
      </c>
      <c r="C2982" s="450">
        <v>-2</v>
      </c>
      <c r="D2982" s="263">
        <f>(MAX(K2982:M2982))/J2982/1.44</f>
        <v>0.53240740740740744</v>
      </c>
      <c r="E2982" s="264">
        <f>(MAX(T2982:V2982))/S2982/1.44</f>
        <v>0.56944444444444453</v>
      </c>
      <c r="F2982" s="181" t="s">
        <v>1909</v>
      </c>
      <c r="G2982" s="69" t="s">
        <v>3136</v>
      </c>
      <c r="H2982" s="240">
        <v>484</v>
      </c>
      <c r="I2982" s="35" t="s">
        <v>685</v>
      </c>
      <c r="J2982" s="34">
        <v>630</v>
      </c>
      <c r="K2982" s="367">
        <v>483</v>
      </c>
      <c r="L2982" s="367">
        <v>320.95238095238096</v>
      </c>
      <c r="M2982" s="367">
        <v>346.5</v>
      </c>
      <c r="N2982" s="36" t="s">
        <v>4069</v>
      </c>
      <c r="O2982" s="37">
        <f t="shared" si="538"/>
        <v>383.48412698412699</v>
      </c>
      <c r="P2982" s="38">
        <f t="shared" si="547"/>
        <v>0.42271178018532518</v>
      </c>
      <c r="Q2982" s="39" t="s">
        <v>495</v>
      </c>
      <c r="R2982" s="40" t="s">
        <v>686</v>
      </c>
      <c r="S2982" s="34">
        <v>630</v>
      </c>
      <c r="T2982" s="367">
        <v>390.47619047619048</v>
      </c>
      <c r="U2982" s="367">
        <v>516.6</v>
      </c>
      <c r="V2982" s="367">
        <v>450.45000000000005</v>
      </c>
      <c r="W2982" s="36" t="s">
        <v>3954</v>
      </c>
      <c r="X2982" s="37">
        <f t="shared" ref="X2982:X2991" si="548">(T2982+U2982+V2982)/3</f>
        <v>452.5087301587302</v>
      </c>
      <c r="Y2982" s="38">
        <f t="shared" ref="Y2982:Y2991" si="549">X2982/S2982/1.44</f>
        <v>0.49879710114498482</v>
      </c>
      <c r="Z2982" s="645" t="s">
        <v>983</v>
      </c>
      <c r="AA2982" s="671">
        <f>P2982+Y2982</f>
        <v>0.92150888133031006</v>
      </c>
      <c r="AB2982" s="671">
        <f t="shared" si="544"/>
        <v>65.767708333333161</v>
      </c>
    </row>
    <row r="2983" spans="1:28" ht="13.15" customHeight="1" x14ac:dyDescent="0.2">
      <c r="A2983" s="265"/>
      <c r="B2983" s="405"/>
      <c r="C2983" s="448"/>
      <c r="D2983" s="266"/>
      <c r="E2983" s="266"/>
      <c r="F2983" s="182"/>
      <c r="G2983" s="24"/>
      <c r="H2983" s="241">
        <v>484</v>
      </c>
      <c r="I2983" s="22" t="s">
        <v>224</v>
      </c>
      <c r="J2983" s="24">
        <v>630</v>
      </c>
      <c r="K2983" s="371">
        <v>115.5</v>
      </c>
      <c r="L2983" s="371">
        <v>95.238095238095241</v>
      </c>
      <c r="M2983" s="371">
        <v>99.75</v>
      </c>
      <c r="N2983" s="21"/>
      <c r="O2983" s="25">
        <f t="shared" si="538"/>
        <v>103.49603174603175</v>
      </c>
      <c r="P2983" s="26">
        <f t="shared" si="547"/>
        <v>0.114082927409647</v>
      </c>
      <c r="Q2983" s="26"/>
      <c r="R2983" s="28" t="s">
        <v>225</v>
      </c>
      <c r="S2983" s="24">
        <v>630</v>
      </c>
      <c r="T2983" s="371">
        <v>176.19047619047618</v>
      </c>
      <c r="U2983" s="371">
        <v>241.5</v>
      </c>
      <c r="V2983" s="371">
        <v>177.45000000000002</v>
      </c>
      <c r="W2983" s="21"/>
      <c r="X2983" s="25">
        <f t="shared" si="548"/>
        <v>198.38015873015874</v>
      </c>
      <c r="Y2983" s="26">
        <f t="shared" si="549"/>
        <v>0.21867301447327905</v>
      </c>
      <c r="Z2983" s="428"/>
      <c r="AA2983" s="673"/>
      <c r="AB2983" s="672"/>
    </row>
    <row r="2984" spans="1:28" ht="13.15" customHeight="1" x14ac:dyDescent="0.2">
      <c r="A2984" s="265"/>
      <c r="B2984" s="405"/>
      <c r="C2984" s="448"/>
      <c r="D2984" s="266"/>
      <c r="E2984" s="266"/>
      <c r="F2984" s="182"/>
      <c r="G2984" s="24"/>
      <c r="H2984" s="241">
        <v>484</v>
      </c>
      <c r="I2984" s="22" t="s">
        <v>1378</v>
      </c>
      <c r="J2984" s="24">
        <v>630</v>
      </c>
      <c r="K2984" s="371">
        <v>84</v>
      </c>
      <c r="L2984" s="371">
        <v>34.285714285714285</v>
      </c>
      <c r="M2984" s="371">
        <v>28.35</v>
      </c>
      <c r="N2984" s="21"/>
      <c r="O2984" s="25">
        <f t="shared" si="538"/>
        <v>48.878571428571426</v>
      </c>
      <c r="P2984" s="26">
        <f t="shared" si="547"/>
        <v>5.3878495842781551E-2</v>
      </c>
      <c r="Q2984" s="26"/>
      <c r="R2984" s="28" t="s">
        <v>538</v>
      </c>
      <c r="S2984" s="24">
        <v>630</v>
      </c>
      <c r="T2984" s="371">
        <v>1.9047619047619047</v>
      </c>
      <c r="U2984" s="371">
        <v>10.5</v>
      </c>
      <c r="V2984" s="371">
        <v>2.1</v>
      </c>
      <c r="W2984" s="21"/>
      <c r="X2984" s="25">
        <f t="shared" si="548"/>
        <v>4.8349206349206346</v>
      </c>
      <c r="Y2984" s="26">
        <f t="shared" si="549"/>
        <v>5.3294980543657795E-3</v>
      </c>
      <c r="Z2984" s="428"/>
      <c r="AA2984" s="673"/>
      <c r="AB2984" s="672"/>
    </row>
    <row r="2985" spans="1:28" ht="13.15" customHeight="1" x14ac:dyDescent="0.2">
      <c r="A2985" s="265"/>
      <c r="B2985" s="405"/>
      <c r="C2985" s="448"/>
      <c r="D2985" s="266"/>
      <c r="E2985" s="266"/>
      <c r="F2985" s="182"/>
      <c r="G2985" s="24"/>
      <c r="H2985" s="241">
        <v>484</v>
      </c>
      <c r="I2985" s="22" t="s">
        <v>226</v>
      </c>
      <c r="J2985" s="24">
        <v>630</v>
      </c>
      <c r="K2985" s="371">
        <v>5.25</v>
      </c>
      <c r="L2985" s="371">
        <v>5.7142857142857144</v>
      </c>
      <c r="M2985" s="371">
        <v>3.1500000000000004</v>
      </c>
      <c r="N2985" s="21"/>
      <c r="O2985" s="25">
        <f t="shared" ref="O2985:O2991" si="550">(K2985+L2985+M2985)/3</f>
        <v>4.7047619047619049</v>
      </c>
      <c r="P2985" s="26">
        <f t="shared" si="547"/>
        <v>5.186025027294869E-3</v>
      </c>
      <c r="Q2985" s="26"/>
      <c r="R2985" s="28" t="s">
        <v>2342</v>
      </c>
      <c r="S2985" s="24">
        <v>630</v>
      </c>
      <c r="T2985" s="371">
        <v>55.238095238095234</v>
      </c>
      <c r="U2985" s="371">
        <v>55.650000000000006</v>
      </c>
      <c r="V2985" s="371">
        <v>45.15</v>
      </c>
      <c r="W2985" s="21"/>
      <c r="X2985" s="25">
        <f t="shared" si="548"/>
        <v>52.01269841269842</v>
      </c>
      <c r="Y2985" s="26">
        <f t="shared" si="549"/>
        <v>5.7333221354385379E-2</v>
      </c>
      <c r="Z2985" s="428"/>
      <c r="AA2985" s="673"/>
      <c r="AB2985" s="672"/>
    </row>
    <row r="2986" spans="1:28" ht="13.15" customHeight="1" x14ac:dyDescent="0.2">
      <c r="A2986" s="265"/>
      <c r="B2986" s="405"/>
      <c r="C2986" s="448"/>
      <c r="D2986" s="266"/>
      <c r="E2986" s="266"/>
      <c r="F2986" s="182"/>
      <c r="G2986" s="24"/>
      <c r="H2986" s="241">
        <v>484</v>
      </c>
      <c r="I2986" s="22" t="s">
        <v>629</v>
      </c>
      <c r="J2986" s="24">
        <v>630</v>
      </c>
      <c r="K2986" s="371">
        <v>0</v>
      </c>
      <c r="L2986" s="371">
        <v>0</v>
      </c>
      <c r="M2986" s="371">
        <v>0</v>
      </c>
      <c r="N2986" s="21"/>
      <c r="O2986" s="25">
        <f t="shared" si="550"/>
        <v>0</v>
      </c>
      <c r="P2986" s="26">
        <f t="shared" si="547"/>
        <v>0</v>
      </c>
      <c r="Q2986" s="26"/>
      <c r="R2986" s="28" t="s">
        <v>2102</v>
      </c>
      <c r="S2986" s="24">
        <v>630</v>
      </c>
      <c r="T2986" s="371">
        <v>40.952380952380949</v>
      </c>
      <c r="U2986" s="371">
        <v>32.550000000000004</v>
      </c>
      <c r="V2986" s="371">
        <v>72.45</v>
      </c>
      <c r="W2986" s="21"/>
      <c r="X2986" s="25">
        <f t="shared" si="548"/>
        <v>48.650793650793652</v>
      </c>
      <c r="Y2986" s="26">
        <f t="shared" si="549"/>
        <v>5.3627418045407473E-2</v>
      </c>
      <c r="Z2986" s="428"/>
      <c r="AA2986" s="673"/>
      <c r="AB2986" s="672"/>
    </row>
    <row r="2987" spans="1:28" ht="13.15" customHeight="1" x14ac:dyDescent="0.2">
      <c r="A2987" s="265"/>
      <c r="B2987" s="405"/>
      <c r="C2987" s="448"/>
      <c r="D2987" s="266"/>
      <c r="E2987" s="266"/>
      <c r="F2987" s="182"/>
      <c r="G2987" s="24"/>
      <c r="H2987" s="241">
        <v>484</v>
      </c>
      <c r="I2987" s="22" t="s">
        <v>227</v>
      </c>
      <c r="J2987" s="24">
        <v>630</v>
      </c>
      <c r="K2987" s="371">
        <v>2.1</v>
      </c>
      <c r="L2987" s="371">
        <v>8.5714285714285712</v>
      </c>
      <c r="M2987" s="371">
        <v>8.4</v>
      </c>
      <c r="N2987" s="21"/>
      <c r="O2987" s="25">
        <f t="shared" si="550"/>
        <v>6.3571428571428568</v>
      </c>
      <c r="P2987" s="26">
        <f t="shared" si="547"/>
        <v>7.0074326026706973E-3</v>
      </c>
      <c r="Q2987" s="26"/>
      <c r="R2987" s="28" t="s">
        <v>539</v>
      </c>
      <c r="S2987" s="24">
        <v>630</v>
      </c>
      <c r="T2987" s="371">
        <v>27.619047619047617</v>
      </c>
      <c r="U2987" s="371">
        <v>10.5</v>
      </c>
      <c r="V2987" s="371">
        <v>2.1</v>
      </c>
      <c r="W2987" s="21"/>
      <c r="X2987" s="25">
        <f t="shared" si="548"/>
        <v>13.406349206349207</v>
      </c>
      <c r="Y2987" s="26">
        <f t="shared" si="549"/>
        <v>1.4777721788303801E-2</v>
      </c>
      <c r="Z2987" s="428"/>
      <c r="AA2987" s="673"/>
      <c r="AB2987" s="672"/>
    </row>
    <row r="2988" spans="1:28" ht="13.15" customHeight="1" x14ac:dyDescent="0.2">
      <c r="A2988" s="265"/>
      <c r="B2988" s="405"/>
      <c r="C2988" s="448"/>
      <c r="D2988" s="266"/>
      <c r="E2988" s="266"/>
      <c r="F2988" s="182"/>
      <c r="G2988" s="24"/>
      <c r="H2988" s="241">
        <v>484</v>
      </c>
      <c r="I2988" s="23" t="s">
        <v>3003</v>
      </c>
      <c r="J2988" s="24">
        <v>630</v>
      </c>
      <c r="K2988" s="371">
        <v>61.95</v>
      </c>
      <c r="L2988" s="371">
        <v>39.047619047619044</v>
      </c>
      <c r="M2988" s="371">
        <v>39.9</v>
      </c>
      <c r="N2988" s="21"/>
      <c r="O2988" s="25">
        <f t="shared" si="550"/>
        <v>46.965873015873022</v>
      </c>
      <c r="P2988" s="26">
        <f t="shared" si="547"/>
        <v>5.1770142213263919E-2</v>
      </c>
      <c r="Q2988" s="26"/>
      <c r="R2988" s="28" t="s">
        <v>540</v>
      </c>
      <c r="S2988" s="24">
        <v>630</v>
      </c>
      <c r="T2988" s="371">
        <v>78.095238095238088</v>
      </c>
      <c r="U2988" s="371">
        <v>154.35</v>
      </c>
      <c r="V2988" s="371">
        <v>121.80000000000001</v>
      </c>
      <c r="W2988" s="21"/>
      <c r="X2988" s="25">
        <f t="shared" si="548"/>
        <v>118.08174603174604</v>
      </c>
      <c r="Y2988" s="26">
        <f t="shared" si="549"/>
        <v>0.1301606547968982</v>
      </c>
      <c r="Z2988" s="428"/>
      <c r="AA2988" s="673"/>
      <c r="AB2988" s="672"/>
    </row>
    <row r="2989" spans="1:28" ht="13.15" customHeight="1" x14ac:dyDescent="0.2">
      <c r="A2989" s="265"/>
      <c r="B2989" s="405"/>
      <c r="C2989" s="448"/>
      <c r="D2989" s="266"/>
      <c r="E2989" s="266"/>
      <c r="F2989" s="182"/>
      <c r="G2989" s="24"/>
      <c r="H2989" s="241">
        <v>484</v>
      </c>
      <c r="I2989" s="22" t="s">
        <v>228</v>
      </c>
      <c r="J2989" s="24">
        <v>630</v>
      </c>
      <c r="K2989" s="371">
        <v>0</v>
      </c>
      <c r="L2989" s="371">
        <v>0</v>
      </c>
      <c r="M2989" s="371">
        <v>0</v>
      </c>
      <c r="N2989" s="21"/>
      <c r="O2989" s="25">
        <f t="shared" si="550"/>
        <v>0</v>
      </c>
      <c r="P2989" s="26">
        <f t="shared" si="547"/>
        <v>0</v>
      </c>
      <c r="Q2989" s="26"/>
      <c r="R2989" s="28" t="s">
        <v>1162</v>
      </c>
      <c r="S2989" s="24">
        <v>630</v>
      </c>
      <c r="T2989" s="371">
        <v>9.5238095238095237</v>
      </c>
      <c r="U2989" s="371">
        <v>17.850000000000001</v>
      </c>
      <c r="V2989" s="371">
        <v>18.900000000000002</v>
      </c>
      <c r="W2989" s="21"/>
      <c r="X2989" s="25">
        <f t="shared" si="548"/>
        <v>15.424603174603178</v>
      </c>
      <c r="Y2989" s="26">
        <f t="shared" si="549"/>
        <v>1.700242854343384E-2</v>
      </c>
      <c r="Z2989" s="428"/>
      <c r="AA2989" s="673"/>
      <c r="AB2989" s="672"/>
    </row>
    <row r="2990" spans="1:28" ht="13.15" customHeight="1" x14ac:dyDescent="0.2">
      <c r="A2990" s="265"/>
      <c r="B2990" s="405"/>
      <c r="C2990" s="448"/>
      <c r="D2990" s="266"/>
      <c r="E2990" s="266"/>
      <c r="F2990" s="182"/>
      <c r="G2990" s="24"/>
      <c r="H2990" s="241">
        <v>484</v>
      </c>
      <c r="I2990" s="22" t="s">
        <v>1246</v>
      </c>
      <c r="J2990" s="24">
        <v>630</v>
      </c>
      <c r="K2990" s="371">
        <v>216.3</v>
      </c>
      <c r="L2990" s="371">
        <v>137.14285714285714</v>
      </c>
      <c r="M2990" s="371">
        <v>163.80000000000001</v>
      </c>
      <c r="N2990" s="21"/>
      <c r="O2990" s="25">
        <f t="shared" si="550"/>
        <v>172.41428571428574</v>
      </c>
      <c r="P2990" s="26">
        <f t="shared" si="547"/>
        <v>0.19005102040816332</v>
      </c>
      <c r="Q2990" s="26"/>
      <c r="R2990" s="28" t="s">
        <v>2103</v>
      </c>
      <c r="S2990" s="24">
        <v>630</v>
      </c>
      <c r="T2990" s="371">
        <v>0</v>
      </c>
      <c r="U2990" s="371">
        <v>0</v>
      </c>
      <c r="V2990" s="371">
        <v>0</v>
      </c>
      <c r="W2990" s="21"/>
      <c r="X2990" s="25">
        <f t="shared" si="548"/>
        <v>0</v>
      </c>
      <c r="Y2990" s="26">
        <f t="shared" si="549"/>
        <v>0</v>
      </c>
      <c r="Z2990" s="428"/>
      <c r="AA2990" s="673"/>
      <c r="AB2990" s="672"/>
    </row>
    <row r="2991" spans="1:28" ht="13.9" customHeight="1" thickBot="1" x14ac:dyDescent="0.25">
      <c r="A2991" s="267"/>
      <c r="B2991" s="406"/>
      <c r="C2991" s="449"/>
      <c r="D2991" s="268"/>
      <c r="E2991" s="269"/>
      <c r="F2991" s="184"/>
      <c r="G2991" s="70"/>
      <c r="H2991" s="242">
        <v>484</v>
      </c>
      <c r="I2991" s="76" t="s">
        <v>1379</v>
      </c>
      <c r="J2991" s="70">
        <v>630</v>
      </c>
      <c r="K2991" s="559">
        <v>1.05</v>
      </c>
      <c r="L2991" s="559">
        <v>0</v>
      </c>
      <c r="M2991" s="559">
        <v>0</v>
      </c>
      <c r="N2991" s="72"/>
      <c r="O2991" s="73">
        <f t="shared" si="550"/>
        <v>0.35000000000000003</v>
      </c>
      <c r="P2991" s="74">
        <f t="shared" si="547"/>
        <v>3.858024691358025E-4</v>
      </c>
      <c r="Q2991" s="74"/>
      <c r="R2991" s="75" t="s">
        <v>711</v>
      </c>
      <c r="S2991" s="70">
        <v>630</v>
      </c>
      <c r="T2991" s="559">
        <v>0</v>
      </c>
      <c r="U2991" s="559">
        <v>0</v>
      </c>
      <c r="V2991" s="559">
        <v>7.3500000000000005</v>
      </c>
      <c r="W2991" s="72"/>
      <c r="X2991" s="73">
        <f t="shared" si="548"/>
        <v>2.4500000000000002</v>
      </c>
      <c r="Y2991" s="74">
        <f t="shared" si="549"/>
        <v>2.7006172839506176E-3</v>
      </c>
      <c r="Z2991" s="646"/>
      <c r="AA2991" s="676"/>
      <c r="AB2991" s="674"/>
    </row>
    <row r="2992" spans="1:28" s="7" customFormat="1" ht="13.9" customHeight="1" x14ac:dyDescent="0.2">
      <c r="A2992" s="270">
        <v>43041</v>
      </c>
      <c r="B2992" s="407">
        <v>0.79861111111111116</v>
      </c>
      <c r="C2992" s="450">
        <v>-2</v>
      </c>
      <c r="D2992" s="263">
        <f>(MAX(K2992:M2992))/J2992/1.44</f>
        <v>0.71643518518518523</v>
      </c>
      <c r="E2992" s="264">
        <f>(MAX(T2992:V2992))/S2992/1.44</f>
        <v>0.69706895103720512</v>
      </c>
      <c r="F2992" s="181" t="s">
        <v>1909</v>
      </c>
      <c r="G2992" s="69" t="s">
        <v>3136</v>
      </c>
      <c r="H2992" s="240">
        <v>485</v>
      </c>
      <c r="I2992" s="35" t="s">
        <v>685</v>
      </c>
      <c r="J2992" s="34">
        <v>630</v>
      </c>
      <c r="K2992" s="367">
        <v>649.95000000000005</v>
      </c>
      <c r="L2992" s="367">
        <v>602.85714285714278</v>
      </c>
      <c r="M2992" s="367">
        <v>631.05000000000007</v>
      </c>
      <c r="N2992" s="36" t="s">
        <v>4138</v>
      </c>
      <c r="O2992" s="37">
        <f>(K2992+L2992+M2992)/3</f>
        <v>627.95238095238108</v>
      </c>
      <c r="P2992" s="38">
        <f t="shared" si="547"/>
        <v>0.69218736877467058</v>
      </c>
      <c r="Q2992" s="77" t="s">
        <v>983</v>
      </c>
      <c r="R2992" s="40" t="s">
        <v>686</v>
      </c>
      <c r="S2992" s="34">
        <v>630</v>
      </c>
      <c r="T2992" s="367">
        <v>632.38095238095241</v>
      </c>
      <c r="U2992" s="367">
        <v>610.05000000000007</v>
      </c>
      <c r="V2992" s="367">
        <v>527.1</v>
      </c>
      <c r="W2992" s="36" t="s">
        <v>4477</v>
      </c>
      <c r="X2992" s="37">
        <f t="shared" ref="X2992:X2999" si="551">(T2992+U2992+V2992)/3</f>
        <v>589.8436507936508</v>
      </c>
      <c r="Y2992" s="38">
        <f t="shared" ref="Y2992:Y2999" si="552">X2992/S2992/1.44</f>
        <v>0.65018039108647574</v>
      </c>
      <c r="Z2992" s="645" t="s">
        <v>983</v>
      </c>
      <c r="AA2992" s="672">
        <f>P2992+Y2992</f>
        <v>1.3423677598611463</v>
      </c>
      <c r="AB2992" s="672">
        <f t="shared" si="544"/>
        <v>0</v>
      </c>
    </row>
    <row r="2993" spans="1:28" ht="13.15" customHeight="1" x14ac:dyDescent="0.2">
      <c r="A2993" s="265"/>
      <c r="B2993" s="405"/>
      <c r="C2993" s="448"/>
      <c r="D2993" s="266"/>
      <c r="E2993" s="266"/>
      <c r="F2993" s="182"/>
      <c r="G2993" s="24"/>
      <c r="H2993" s="241">
        <v>485</v>
      </c>
      <c r="I2993" s="22" t="s">
        <v>229</v>
      </c>
      <c r="J2993" s="24">
        <v>630</v>
      </c>
      <c r="K2993" s="371">
        <v>210</v>
      </c>
      <c r="L2993" s="371">
        <v>167.61904761904762</v>
      </c>
      <c r="M2993" s="371">
        <v>176.4</v>
      </c>
      <c r="N2993" s="21"/>
      <c r="O2993" s="25">
        <f t="shared" ref="O2993:O3000" si="553">(K2993+L2993+M2993)/3</f>
        <v>184.67301587301586</v>
      </c>
      <c r="P2993" s="26">
        <f t="shared" si="547"/>
        <v>0.20356373001875647</v>
      </c>
      <c r="Q2993" s="26"/>
      <c r="R2993" s="28" t="s">
        <v>2343</v>
      </c>
      <c r="S2993" s="24">
        <v>630</v>
      </c>
      <c r="T2993" s="371">
        <v>0</v>
      </c>
      <c r="U2993" s="371">
        <v>0</v>
      </c>
      <c r="V2993" s="371">
        <v>0</v>
      </c>
      <c r="W2993" s="21"/>
      <c r="X2993" s="25">
        <f t="shared" si="551"/>
        <v>0</v>
      </c>
      <c r="Y2993" s="26">
        <f t="shared" si="552"/>
        <v>0</v>
      </c>
      <c r="Z2993" s="428"/>
      <c r="AA2993" s="673"/>
      <c r="AB2993" s="672"/>
    </row>
    <row r="2994" spans="1:28" ht="13.15" customHeight="1" x14ac:dyDescent="0.2">
      <c r="A2994" s="265"/>
      <c r="B2994" s="405"/>
      <c r="C2994" s="448"/>
      <c r="D2994" s="266"/>
      <c r="E2994" s="266"/>
      <c r="F2994" s="182"/>
      <c r="G2994" s="24"/>
      <c r="H2994" s="241">
        <v>485</v>
      </c>
      <c r="I2994" s="22" t="s">
        <v>3004</v>
      </c>
      <c r="J2994" s="24">
        <v>630</v>
      </c>
      <c r="K2994" s="371">
        <v>8.4</v>
      </c>
      <c r="L2994" s="371">
        <v>35.238095238095234</v>
      </c>
      <c r="M2994" s="371">
        <v>26.25</v>
      </c>
      <c r="N2994" s="21"/>
      <c r="O2994" s="25">
        <f t="shared" si="553"/>
        <v>23.296031746031744</v>
      </c>
      <c r="P2994" s="26">
        <f t="shared" si="547"/>
        <v>2.5679047339100248E-2</v>
      </c>
      <c r="Q2994" s="26"/>
      <c r="R2994" s="28" t="s">
        <v>230</v>
      </c>
      <c r="S2994" s="24">
        <v>630</v>
      </c>
      <c r="T2994" s="371">
        <v>46.666666666666664</v>
      </c>
      <c r="U2994" s="371">
        <v>80.850000000000009</v>
      </c>
      <c r="V2994" s="371">
        <v>50.400000000000006</v>
      </c>
      <c r="W2994" s="21"/>
      <c r="X2994" s="25">
        <f t="shared" si="551"/>
        <v>59.305555555555564</v>
      </c>
      <c r="Y2994" s="26">
        <f t="shared" si="552"/>
        <v>6.5372085048010981E-2</v>
      </c>
      <c r="Z2994" s="428"/>
      <c r="AA2994" s="673"/>
      <c r="AB2994" s="672"/>
    </row>
    <row r="2995" spans="1:28" ht="13.15" customHeight="1" x14ac:dyDescent="0.2">
      <c r="A2995" s="265"/>
      <c r="B2995" s="405"/>
      <c r="C2995" s="448"/>
      <c r="D2995" s="266"/>
      <c r="E2995" s="266"/>
      <c r="F2995" s="182"/>
      <c r="G2995" s="24"/>
      <c r="H2995" s="241">
        <v>485</v>
      </c>
      <c r="I2995" s="22" t="s">
        <v>249</v>
      </c>
      <c r="J2995" s="24">
        <v>630</v>
      </c>
      <c r="K2995" s="371">
        <v>346.5</v>
      </c>
      <c r="L2995" s="371">
        <v>251.42857142857142</v>
      </c>
      <c r="M2995" s="371">
        <v>332.85</v>
      </c>
      <c r="N2995" s="21"/>
      <c r="O2995" s="25">
        <f t="shared" si="553"/>
        <v>310.25952380952384</v>
      </c>
      <c r="P2995" s="26">
        <f t="shared" si="547"/>
        <v>0.341996829596036</v>
      </c>
      <c r="Q2995" s="26"/>
      <c r="R2995" s="28" t="s">
        <v>231</v>
      </c>
      <c r="S2995" s="24">
        <v>630</v>
      </c>
      <c r="T2995" s="371">
        <v>93.333333333333329</v>
      </c>
      <c r="U2995" s="371">
        <v>93.45</v>
      </c>
      <c r="V2995" s="371">
        <v>113.4</v>
      </c>
      <c r="W2995" s="21"/>
      <c r="X2995" s="25">
        <f t="shared" si="551"/>
        <v>100.06111111111112</v>
      </c>
      <c r="Y2995" s="26">
        <f t="shared" si="552"/>
        <v>0.11029663923182442</v>
      </c>
      <c r="Z2995" s="428"/>
      <c r="AA2995" s="673"/>
      <c r="AB2995" s="672"/>
    </row>
    <row r="2996" spans="1:28" ht="13.15" customHeight="1" x14ac:dyDescent="0.2">
      <c r="A2996" s="265"/>
      <c r="B2996" s="405"/>
      <c r="C2996" s="448"/>
      <c r="D2996" s="266"/>
      <c r="E2996" s="266"/>
      <c r="F2996" s="182"/>
      <c r="G2996" s="24"/>
      <c r="H2996" s="241">
        <v>485</v>
      </c>
      <c r="I2996" s="22" t="s">
        <v>232</v>
      </c>
      <c r="J2996" s="24">
        <v>630</v>
      </c>
      <c r="K2996" s="371">
        <v>1.05</v>
      </c>
      <c r="L2996" s="371">
        <v>0</v>
      </c>
      <c r="M2996" s="371">
        <v>0</v>
      </c>
      <c r="N2996" s="21"/>
      <c r="O2996" s="25">
        <f t="shared" si="553"/>
        <v>0.35000000000000003</v>
      </c>
      <c r="P2996" s="26">
        <f t="shared" si="547"/>
        <v>3.858024691358025E-4</v>
      </c>
      <c r="Q2996" s="26"/>
      <c r="R2996" s="28" t="s">
        <v>751</v>
      </c>
      <c r="S2996" s="24">
        <v>630</v>
      </c>
      <c r="T2996" s="371">
        <v>30.476190476190474</v>
      </c>
      <c r="U2996" s="371">
        <v>30.450000000000003</v>
      </c>
      <c r="V2996" s="371">
        <v>31.5</v>
      </c>
      <c r="W2996" s="21"/>
      <c r="X2996" s="25">
        <f t="shared" si="551"/>
        <v>30.808730158730157</v>
      </c>
      <c r="Y2996" s="26">
        <f t="shared" si="552"/>
        <v>3.3960240474790737E-2</v>
      </c>
      <c r="Z2996" s="428"/>
      <c r="AA2996" s="673"/>
      <c r="AB2996" s="672"/>
    </row>
    <row r="2997" spans="1:28" ht="13.15" customHeight="1" x14ac:dyDescent="0.2">
      <c r="A2997" s="265"/>
      <c r="B2997" s="405"/>
      <c r="C2997" s="448"/>
      <c r="D2997" s="266"/>
      <c r="E2997" s="266"/>
      <c r="F2997" s="182"/>
      <c r="G2997" s="24"/>
      <c r="H2997" s="241">
        <v>485</v>
      </c>
      <c r="I2997" s="22" t="s">
        <v>233</v>
      </c>
      <c r="J2997" s="24">
        <v>630</v>
      </c>
      <c r="K2997" s="371">
        <v>54.6</v>
      </c>
      <c r="L2997" s="371">
        <v>42.857142857142854</v>
      </c>
      <c r="M2997" s="371">
        <v>73.5</v>
      </c>
      <c r="N2997" s="21"/>
      <c r="O2997" s="25">
        <f t="shared" si="553"/>
        <v>56.985714285714288</v>
      </c>
      <c r="P2997" s="26">
        <f t="shared" si="547"/>
        <v>6.2814940791131271E-2</v>
      </c>
      <c r="Q2997" s="26"/>
      <c r="R2997" s="33" t="s">
        <v>1362</v>
      </c>
      <c r="S2997" s="24">
        <v>630</v>
      </c>
      <c r="T2997" s="371">
        <v>7.6190476190476186</v>
      </c>
      <c r="U2997" s="371">
        <v>12.600000000000001</v>
      </c>
      <c r="V2997" s="371">
        <v>9.4500000000000011</v>
      </c>
      <c r="W2997" s="21"/>
      <c r="X2997" s="25">
        <f t="shared" si="551"/>
        <v>9.889682539682541</v>
      </c>
      <c r="Y2997" s="26">
        <f t="shared" si="552"/>
        <v>1.0901325550796453E-2</v>
      </c>
      <c r="Z2997" s="428"/>
      <c r="AA2997" s="673"/>
      <c r="AB2997" s="672"/>
    </row>
    <row r="2998" spans="1:28" ht="13.15" customHeight="1" x14ac:dyDescent="0.2">
      <c r="A2998" s="265"/>
      <c r="B2998" s="405"/>
      <c r="C2998" s="448"/>
      <c r="D2998" s="266"/>
      <c r="E2998" s="266"/>
      <c r="F2998" s="182"/>
      <c r="G2998" s="24"/>
      <c r="H2998" s="241">
        <v>485</v>
      </c>
      <c r="I2998" s="22" t="s">
        <v>1380</v>
      </c>
      <c r="J2998" s="24">
        <v>630</v>
      </c>
      <c r="K2998" s="371">
        <v>0</v>
      </c>
      <c r="L2998" s="371">
        <v>0</v>
      </c>
      <c r="M2998" s="371">
        <v>0</v>
      </c>
      <c r="N2998" s="21"/>
      <c r="O2998" s="25">
        <f t="shared" si="553"/>
        <v>0</v>
      </c>
      <c r="P2998" s="26">
        <f t="shared" si="547"/>
        <v>0</v>
      </c>
      <c r="Q2998" s="26"/>
      <c r="R2998" s="28" t="s">
        <v>248</v>
      </c>
      <c r="S2998" s="24">
        <v>630</v>
      </c>
      <c r="T2998" s="371">
        <v>360</v>
      </c>
      <c r="U2998" s="371">
        <v>399</v>
      </c>
      <c r="V2998" s="371">
        <v>313.95</v>
      </c>
      <c r="W2998" s="21"/>
      <c r="X2998" s="25">
        <f t="shared" si="551"/>
        <v>357.65000000000003</v>
      </c>
      <c r="Y2998" s="26">
        <f t="shared" si="552"/>
        <v>0.39423500881834217</v>
      </c>
      <c r="Z2998" s="428"/>
      <c r="AA2998" s="673"/>
      <c r="AB2998" s="672"/>
    </row>
    <row r="2999" spans="1:28" ht="13.15" customHeight="1" x14ac:dyDescent="0.2">
      <c r="A2999" s="265"/>
      <c r="B2999" s="405"/>
      <c r="C2999" s="448"/>
      <c r="D2999" s="266"/>
      <c r="E2999" s="266"/>
      <c r="F2999" s="182"/>
      <c r="G2999" s="24"/>
      <c r="H2999" s="241">
        <v>485</v>
      </c>
      <c r="I2999" s="22" t="s">
        <v>725</v>
      </c>
      <c r="J2999" s="24">
        <v>630</v>
      </c>
      <c r="K2999" s="371">
        <v>0</v>
      </c>
      <c r="L2999" s="371">
        <v>0</v>
      </c>
      <c r="M2999" s="371">
        <v>0</v>
      </c>
      <c r="N2999" s="21"/>
      <c r="O2999" s="25">
        <f t="shared" si="553"/>
        <v>0</v>
      </c>
      <c r="P2999" s="26">
        <f t="shared" si="547"/>
        <v>0</v>
      </c>
      <c r="Q2999" s="26"/>
      <c r="R2999" s="28" t="s">
        <v>725</v>
      </c>
      <c r="S2999" s="24">
        <v>630</v>
      </c>
      <c r="T2999" s="371">
        <v>0</v>
      </c>
      <c r="U2999" s="371">
        <v>0</v>
      </c>
      <c r="V2999" s="371">
        <v>0</v>
      </c>
      <c r="W2999" s="21"/>
      <c r="X2999" s="25">
        <f t="shared" si="551"/>
        <v>0</v>
      </c>
      <c r="Y2999" s="26">
        <f t="shared" si="552"/>
        <v>0</v>
      </c>
      <c r="Z2999" s="428"/>
      <c r="AA2999" s="673"/>
      <c r="AB2999" s="672"/>
    </row>
    <row r="3000" spans="1:28" ht="13.9" customHeight="1" thickBot="1" x14ac:dyDescent="0.25">
      <c r="A3000" s="267"/>
      <c r="B3000" s="406"/>
      <c r="C3000" s="449"/>
      <c r="D3000" s="268"/>
      <c r="E3000" s="269"/>
      <c r="F3000" s="184"/>
      <c r="G3000" s="70"/>
      <c r="H3000" s="242">
        <v>485</v>
      </c>
      <c r="I3000" s="76" t="s">
        <v>1039</v>
      </c>
      <c r="J3000" s="70">
        <v>630</v>
      </c>
      <c r="K3000" s="559">
        <v>37.800000000000004</v>
      </c>
      <c r="L3000" s="559">
        <v>36.19047619047619</v>
      </c>
      <c r="M3000" s="559">
        <v>35.700000000000003</v>
      </c>
      <c r="N3000" s="72"/>
      <c r="O3000" s="73">
        <f t="shared" si="553"/>
        <v>36.563492063492063</v>
      </c>
      <c r="P3000" s="74">
        <f t="shared" si="547"/>
        <v>4.0303672909493014E-2</v>
      </c>
      <c r="Q3000" s="74"/>
      <c r="R3000" s="75" t="s">
        <v>1039</v>
      </c>
      <c r="S3000" s="70">
        <v>630</v>
      </c>
      <c r="T3000" s="559">
        <v>0</v>
      </c>
      <c r="U3000" s="559">
        <v>0</v>
      </c>
      <c r="V3000" s="559">
        <v>0</v>
      </c>
      <c r="W3000" s="72"/>
      <c r="X3000" s="73"/>
      <c r="Y3000" s="74"/>
      <c r="Z3000" s="646"/>
      <c r="AA3000" s="673"/>
      <c r="AB3000" s="672"/>
    </row>
    <row r="3001" spans="1:28" s="7" customFormat="1" ht="13.9" customHeight="1" x14ac:dyDescent="0.2">
      <c r="A3001" s="270">
        <v>43050</v>
      </c>
      <c r="B3001" s="407">
        <v>0.81944444444444453</v>
      </c>
      <c r="C3001" s="450">
        <v>-1</v>
      </c>
      <c r="D3001" s="263">
        <f>(MAX(K3001:M3001))/J3001/1.44</f>
        <v>0.48920802889056858</v>
      </c>
      <c r="E3001" s="264">
        <f>(MAX(T3001:V3001))/S3001/1.44</f>
        <v>6.5087763500461915E-2</v>
      </c>
      <c r="F3001" s="181" t="s">
        <v>1909</v>
      </c>
      <c r="G3001" s="69" t="s">
        <v>3136</v>
      </c>
      <c r="H3001" s="240">
        <v>486</v>
      </c>
      <c r="I3001" s="35" t="s">
        <v>685</v>
      </c>
      <c r="J3001" s="34">
        <v>630</v>
      </c>
      <c r="K3001" s="367">
        <v>442.05</v>
      </c>
      <c r="L3001" s="367">
        <v>443.8095238095238</v>
      </c>
      <c r="M3001" s="367">
        <v>378</v>
      </c>
      <c r="N3001" s="36" t="s">
        <v>4099</v>
      </c>
      <c r="O3001" s="37">
        <f>(K3001+L3001+M3001)/3</f>
        <v>421.28650793650792</v>
      </c>
      <c r="P3001" s="38">
        <f t="shared" si="547"/>
        <v>0.46438107135858453</v>
      </c>
      <c r="Q3001" s="39" t="s">
        <v>492</v>
      </c>
      <c r="R3001" s="40" t="s">
        <v>3532</v>
      </c>
      <c r="S3001" s="34">
        <v>630</v>
      </c>
      <c r="T3001" s="367">
        <v>59.047619047619044</v>
      </c>
      <c r="U3001" s="367">
        <v>31.5</v>
      </c>
      <c r="V3001" s="367">
        <v>31.5</v>
      </c>
      <c r="W3001" s="36" t="s">
        <v>3872</v>
      </c>
      <c r="X3001" s="37">
        <f t="shared" ref="X3001:X3036" si="554">(T3001+U3001+V3001)/3</f>
        <v>40.682539682539677</v>
      </c>
      <c r="Y3001" s="38">
        <f t="shared" ref="Y3001:Y3033" si="555">X3001/S3001/1.44</f>
        <v>4.4844069314968781E-2</v>
      </c>
      <c r="Z3001" s="653" t="s">
        <v>492</v>
      </c>
      <c r="AA3001" s="671">
        <f>P3001+Y3001</f>
        <v>0.50922514067355329</v>
      </c>
      <c r="AB3001" s="671">
        <f t="shared" si="544"/>
        <v>411.22025462962966</v>
      </c>
    </row>
    <row r="3002" spans="1:28" ht="13.15" customHeight="1" x14ac:dyDescent="0.2">
      <c r="A3002" s="265"/>
      <c r="B3002" s="405"/>
      <c r="C3002" s="448"/>
      <c r="D3002" s="266"/>
      <c r="E3002" s="266"/>
      <c r="F3002" s="182"/>
      <c r="G3002" s="24"/>
      <c r="H3002" s="241">
        <v>486</v>
      </c>
      <c r="I3002" s="22" t="s">
        <v>1363</v>
      </c>
      <c r="J3002" s="24">
        <v>630</v>
      </c>
      <c r="K3002" s="371">
        <v>142.80000000000001</v>
      </c>
      <c r="L3002" s="371">
        <v>170.47619047619048</v>
      </c>
      <c r="M3002" s="371">
        <v>176.4</v>
      </c>
      <c r="N3002" s="21"/>
      <c r="O3002" s="25">
        <f t="shared" ref="O3002:O3010" si="556">(K3002+L3002+M3002)/3</f>
        <v>163.22539682539684</v>
      </c>
      <c r="P3002" s="26">
        <f t="shared" ref="P3002:P3010" si="557">O3002/J3002/1.44</f>
        <v>0.17992217463116936</v>
      </c>
      <c r="Q3002" s="26"/>
      <c r="R3002" s="28" t="s">
        <v>1364</v>
      </c>
      <c r="S3002" s="24">
        <v>630</v>
      </c>
      <c r="T3002" s="371">
        <v>29.523809523809522</v>
      </c>
      <c r="U3002" s="371">
        <v>10.5</v>
      </c>
      <c r="V3002" s="371">
        <v>10.5</v>
      </c>
      <c r="W3002" s="21"/>
      <c r="X3002" s="25">
        <f t="shared" si="554"/>
        <v>16.841269841269838</v>
      </c>
      <c r="Y3002" s="26">
        <f t="shared" si="555"/>
        <v>1.8564009966126366E-2</v>
      </c>
      <c r="Z3002" s="428"/>
      <c r="AA3002" s="673"/>
      <c r="AB3002" s="672"/>
    </row>
    <row r="3003" spans="1:28" ht="13.15" customHeight="1" x14ac:dyDescent="0.2">
      <c r="A3003" s="265"/>
      <c r="B3003" s="405"/>
      <c r="C3003" s="448"/>
      <c r="D3003" s="266"/>
      <c r="E3003" s="266"/>
      <c r="F3003" s="182"/>
      <c r="G3003" s="24"/>
      <c r="H3003" s="241">
        <v>486</v>
      </c>
      <c r="I3003" s="22" t="s">
        <v>2357</v>
      </c>
      <c r="J3003" s="24">
        <v>630</v>
      </c>
      <c r="K3003" s="371">
        <v>110.25</v>
      </c>
      <c r="L3003" s="371">
        <v>99.047619047619037</v>
      </c>
      <c r="M3003" s="371">
        <v>107.10000000000001</v>
      </c>
      <c r="N3003" s="21"/>
      <c r="O3003" s="25">
        <f t="shared" si="556"/>
        <v>105.46587301587302</v>
      </c>
      <c r="P3003" s="26">
        <f t="shared" si="557"/>
        <v>0.1162542691973909</v>
      </c>
      <c r="Q3003" s="26"/>
      <c r="R3003" s="28" t="s">
        <v>2598</v>
      </c>
      <c r="S3003" s="24">
        <v>630</v>
      </c>
      <c r="T3003" s="371">
        <v>0</v>
      </c>
      <c r="U3003" s="371">
        <v>0</v>
      </c>
      <c r="V3003" s="371">
        <v>0</v>
      </c>
      <c r="W3003" s="21"/>
      <c r="X3003" s="25">
        <f t="shared" si="554"/>
        <v>0</v>
      </c>
      <c r="Y3003" s="26">
        <f t="shared" si="555"/>
        <v>0</v>
      </c>
      <c r="Z3003" s="428"/>
      <c r="AA3003" s="673"/>
      <c r="AB3003" s="672"/>
    </row>
    <row r="3004" spans="1:28" ht="13.15" customHeight="1" x14ac:dyDescent="0.2">
      <c r="A3004" s="265"/>
      <c r="B3004" s="405"/>
      <c r="C3004" s="448"/>
      <c r="D3004" s="266"/>
      <c r="E3004" s="266"/>
      <c r="F3004" s="182"/>
      <c r="G3004" s="24"/>
      <c r="H3004" s="241">
        <v>486</v>
      </c>
      <c r="I3004" s="22" t="s">
        <v>2597</v>
      </c>
      <c r="J3004" s="24">
        <v>630</v>
      </c>
      <c r="K3004" s="371">
        <v>0</v>
      </c>
      <c r="L3004" s="371">
        <v>0</v>
      </c>
      <c r="M3004" s="371">
        <v>0</v>
      </c>
      <c r="N3004" s="21"/>
      <c r="O3004" s="25">
        <f t="shared" si="556"/>
        <v>0</v>
      </c>
      <c r="P3004" s="26">
        <f t="shared" si="557"/>
        <v>0</v>
      </c>
      <c r="Q3004" s="26"/>
      <c r="R3004" s="28" t="s">
        <v>2358</v>
      </c>
      <c r="S3004" s="24">
        <v>630</v>
      </c>
      <c r="T3004" s="371">
        <v>20.952380952380953</v>
      </c>
      <c r="U3004" s="371">
        <v>9.4500000000000011</v>
      </c>
      <c r="V3004" s="371">
        <v>14.700000000000001</v>
      </c>
      <c r="W3004" s="21"/>
      <c r="X3004" s="25">
        <f t="shared" si="554"/>
        <v>15.034126984126985</v>
      </c>
      <c r="Y3004" s="26">
        <f t="shared" si="555"/>
        <v>1.6572009462221104E-2</v>
      </c>
      <c r="Z3004" s="428"/>
      <c r="AA3004" s="673"/>
      <c r="AB3004" s="672"/>
    </row>
    <row r="3005" spans="1:28" ht="13.15" customHeight="1" x14ac:dyDescent="0.2">
      <c r="A3005" s="265"/>
      <c r="B3005" s="405"/>
      <c r="C3005" s="448"/>
      <c r="D3005" s="266"/>
      <c r="E3005" s="266"/>
      <c r="F3005" s="182"/>
      <c r="G3005" s="24"/>
      <c r="H3005" s="241">
        <v>486</v>
      </c>
      <c r="I3005" s="22" t="s">
        <v>1365</v>
      </c>
      <c r="J3005" s="24">
        <v>630</v>
      </c>
      <c r="K3005" s="371">
        <v>68.25</v>
      </c>
      <c r="L3005" s="371">
        <v>79.047619047619051</v>
      </c>
      <c r="M3005" s="371">
        <v>80.850000000000009</v>
      </c>
      <c r="N3005" s="21"/>
      <c r="O3005" s="25">
        <f t="shared" si="556"/>
        <v>76.049206349206358</v>
      </c>
      <c r="P3005" s="26">
        <f t="shared" si="557"/>
        <v>8.3828490243834167E-2</v>
      </c>
      <c r="Q3005" s="26"/>
      <c r="R3005" s="28" t="s">
        <v>2359</v>
      </c>
      <c r="S3005" s="24">
        <v>630</v>
      </c>
      <c r="T3005" s="371">
        <v>15.238095238095237</v>
      </c>
      <c r="U3005" s="371">
        <v>12.600000000000001</v>
      </c>
      <c r="V3005" s="371">
        <v>6.3000000000000007</v>
      </c>
      <c r="W3005" s="21"/>
      <c r="X3005" s="25">
        <f t="shared" si="554"/>
        <v>11.37936507936508</v>
      </c>
      <c r="Y3005" s="26">
        <f t="shared" si="555"/>
        <v>1.2543391842333643E-2</v>
      </c>
      <c r="Z3005" s="428"/>
      <c r="AA3005" s="673"/>
      <c r="AB3005" s="672"/>
    </row>
    <row r="3006" spans="1:28" ht="13.15" customHeight="1" x14ac:dyDescent="0.2">
      <c r="A3006" s="265"/>
      <c r="B3006" s="405"/>
      <c r="C3006" s="448"/>
      <c r="D3006" s="266"/>
      <c r="E3006" s="266"/>
      <c r="F3006" s="182"/>
      <c r="G3006" s="24"/>
      <c r="H3006" s="241">
        <v>486</v>
      </c>
      <c r="I3006" s="22" t="s">
        <v>2356</v>
      </c>
      <c r="J3006" s="24">
        <v>630</v>
      </c>
      <c r="K3006" s="371">
        <v>120.75</v>
      </c>
      <c r="L3006" s="371">
        <v>95.238095238095241</v>
      </c>
      <c r="M3006" s="371">
        <v>142.80000000000001</v>
      </c>
      <c r="N3006" s="21"/>
      <c r="O3006" s="25">
        <f t="shared" si="556"/>
        <v>119.59603174603176</v>
      </c>
      <c r="P3006" s="26">
        <f t="shared" si="557"/>
        <v>0.13182984098989392</v>
      </c>
      <c r="Q3006" s="26"/>
      <c r="R3006" s="28" t="s">
        <v>2110</v>
      </c>
      <c r="S3006" s="24">
        <v>630</v>
      </c>
      <c r="T3006" s="371">
        <v>0</v>
      </c>
      <c r="U3006" s="371">
        <v>0</v>
      </c>
      <c r="V3006" s="371">
        <v>0</v>
      </c>
      <c r="W3006" s="21"/>
      <c r="X3006" s="25">
        <f t="shared" si="554"/>
        <v>0</v>
      </c>
      <c r="Y3006" s="26">
        <f t="shared" si="555"/>
        <v>0</v>
      </c>
      <c r="Z3006" s="428"/>
      <c r="AA3006" s="673"/>
      <c r="AB3006" s="672"/>
    </row>
    <row r="3007" spans="1:28" ht="13.15" customHeight="1" x14ac:dyDescent="0.2">
      <c r="A3007" s="265"/>
      <c r="B3007" s="405"/>
      <c r="C3007" s="448"/>
      <c r="D3007" s="266"/>
      <c r="E3007" s="266"/>
      <c r="F3007" s="182"/>
      <c r="G3007" s="24"/>
      <c r="H3007" s="241">
        <v>486</v>
      </c>
      <c r="I3007" s="22" t="s">
        <v>200</v>
      </c>
      <c r="J3007" s="24">
        <v>630</v>
      </c>
      <c r="K3007" s="371">
        <v>0</v>
      </c>
      <c r="L3007" s="371">
        <v>0</v>
      </c>
      <c r="M3007" s="371">
        <v>0</v>
      </c>
      <c r="N3007" s="21"/>
      <c r="O3007" s="25">
        <f t="shared" si="556"/>
        <v>0</v>
      </c>
      <c r="P3007" s="26">
        <f t="shared" si="557"/>
        <v>0</v>
      </c>
      <c r="Q3007" s="26"/>
      <c r="R3007" s="28" t="s">
        <v>2599</v>
      </c>
      <c r="S3007" s="24">
        <v>630</v>
      </c>
      <c r="T3007" s="371">
        <v>0</v>
      </c>
      <c r="U3007" s="371">
        <v>0</v>
      </c>
      <c r="V3007" s="371">
        <v>0</v>
      </c>
      <c r="W3007" s="21"/>
      <c r="X3007" s="25">
        <f t="shared" si="554"/>
        <v>0</v>
      </c>
      <c r="Y3007" s="26">
        <f t="shared" si="555"/>
        <v>0</v>
      </c>
      <c r="Z3007" s="428"/>
      <c r="AA3007" s="673"/>
      <c r="AB3007" s="672"/>
    </row>
    <row r="3008" spans="1:28" ht="13.15" customHeight="1" x14ac:dyDescent="0.2">
      <c r="A3008" s="265"/>
      <c r="B3008" s="405"/>
      <c r="C3008" s="448"/>
      <c r="D3008" s="266"/>
      <c r="E3008" s="266"/>
      <c r="F3008" s="182"/>
      <c r="G3008" s="24"/>
      <c r="H3008" s="241">
        <v>486</v>
      </c>
      <c r="I3008" s="22" t="s">
        <v>4478</v>
      </c>
      <c r="J3008" s="24">
        <v>630</v>
      </c>
      <c r="K3008" s="371">
        <v>0</v>
      </c>
      <c r="L3008" s="371">
        <v>0</v>
      </c>
      <c r="M3008" s="371">
        <v>0</v>
      </c>
      <c r="N3008" s="21"/>
      <c r="O3008" s="25">
        <f t="shared" ref="O3008" si="558">(K3008+L3008+M3008)/3</f>
        <v>0</v>
      </c>
      <c r="P3008" s="26">
        <f t="shared" ref="P3008" si="559">O3008/J3008/1.44</f>
        <v>0</v>
      </c>
      <c r="Q3008" s="26"/>
      <c r="R3008" s="28"/>
      <c r="S3008" s="24">
        <v>630</v>
      </c>
      <c r="T3008" s="371">
        <v>0</v>
      </c>
      <c r="U3008" s="371">
        <v>0</v>
      </c>
      <c r="V3008" s="371">
        <v>0</v>
      </c>
      <c r="W3008" s="21"/>
      <c r="X3008" s="25">
        <f t="shared" ref="X3008" si="560">(T3008+U3008+V3008)/3</f>
        <v>0</v>
      </c>
      <c r="Y3008" s="26">
        <f t="shared" ref="Y3008" si="561">X3008/S3008/1.44</f>
        <v>0</v>
      </c>
      <c r="Z3008" s="428"/>
      <c r="AA3008" s="673"/>
      <c r="AB3008" s="672"/>
    </row>
    <row r="3009" spans="1:28" ht="13.15" customHeight="1" x14ac:dyDescent="0.2">
      <c r="A3009" s="265"/>
      <c r="B3009" s="405"/>
      <c r="C3009" s="448"/>
      <c r="D3009" s="266"/>
      <c r="E3009" s="266"/>
      <c r="F3009" s="186"/>
      <c r="G3009" s="121"/>
      <c r="H3009" s="241">
        <v>486</v>
      </c>
      <c r="I3009" s="128" t="s">
        <v>2635</v>
      </c>
      <c r="J3009" s="24">
        <v>630</v>
      </c>
      <c r="K3009" s="548">
        <v>0</v>
      </c>
      <c r="L3009" s="548">
        <v>0</v>
      </c>
      <c r="M3009" s="548">
        <v>0</v>
      </c>
      <c r="N3009" s="123"/>
      <c r="O3009" s="124">
        <f t="shared" si="556"/>
        <v>0</v>
      </c>
      <c r="P3009" s="125">
        <f t="shared" si="557"/>
        <v>0</v>
      </c>
      <c r="Q3009" s="125"/>
      <c r="R3009" s="126" t="s">
        <v>1159</v>
      </c>
      <c r="S3009" s="24">
        <v>630</v>
      </c>
      <c r="T3009" s="548">
        <v>0</v>
      </c>
      <c r="U3009" s="548">
        <v>0</v>
      </c>
      <c r="V3009" s="548">
        <v>0</v>
      </c>
      <c r="W3009" s="123"/>
      <c r="X3009" s="124"/>
      <c r="Y3009" s="125"/>
      <c r="Z3009" s="634"/>
      <c r="AA3009" s="673"/>
      <c r="AB3009" s="672"/>
    </row>
    <row r="3010" spans="1:28" ht="13.9" customHeight="1" thickBot="1" x14ac:dyDescent="0.25">
      <c r="A3010" s="267"/>
      <c r="B3010" s="406"/>
      <c r="C3010" s="449"/>
      <c r="D3010" s="268"/>
      <c r="E3010" s="269"/>
      <c r="F3010" s="184"/>
      <c r="G3010" s="70"/>
      <c r="H3010" s="242">
        <v>486</v>
      </c>
      <c r="I3010" s="76" t="s">
        <v>3153</v>
      </c>
      <c r="J3010" s="70">
        <v>630</v>
      </c>
      <c r="K3010" s="559">
        <v>0</v>
      </c>
      <c r="L3010" s="559">
        <v>0</v>
      </c>
      <c r="M3010" s="559">
        <v>0</v>
      </c>
      <c r="N3010" s="72"/>
      <c r="O3010" s="73">
        <f t="shared" si="556"/>
        <v>0</v>
      </c>
      <c r="P3010" s="125">
        <f t="shared" si="557"/>
        <v>0</v>
      </c>
      <c r="Q3010" s="74"/>
      <c r="R3010" s="75" t="s">
        <v>1039</v>
      </c>
      <c r="S3010" s="70">
        <v>630</v>
      </c>
      <c r="T3010" s="559">
        <v>2.8571428571428572</v>
      </c>
      <c r="U3010" s="559">
        <v>0</v>
      </c>
      <c r="V3010" s="559">
        <v>0</v>
      </c>
      <c r="W3010" s="72"/>
      <c r="X3010" s="73">
        <f t="shared" si="554"/>
        <v>0.95238095238095244</v>
      </c>
      <c r="Y3010" s="74">
        <f t="shared" si="555"/>
        <v>1.0498026371042245E-3</v>
      </c>
      <c r="Z3010" s="646"/>
      <c r="AA3010" s="676"/>
      <c r="AB3010" s="674"/>
    </row>
    <row r="3011" spans="1:28" s="7" customFormat="1" ht="13.9" customHeight="1" x14ac:dyDescent="0.2">
      <c r="A3011" s="270">
        <v>43050</v>
      </c>
      <c r="B3011" s="407">
        <v>0.83333333333333337</v>
      </c>
      <c r="C3011" s="450">
        <v>-1</v>
      </c>
      <c r="D3011" s="263">
        <f>(MAX(K3011:M3011))/J3011/1.44</f>
        <v>0.64120370370370383</v>
      </c>
      <c r="E3011" s="264">
        <f>(MAX(T3011:V3011))/S3011/1.44</f>
        <v>0.4780092592592593</v>
      </c>
      <c r="F3011" s="181" t="s">
        <v>1909</v>
      </c>
      <c r="G3011" s="69" t="s">
        <v>3136</v>
      </c>
      <c r="H3011" s="240">
        <v>487</v>
      </c>
      <c r="I3011" s="35" t="s">
        <v>685</v>
      </c>
      <c r="J3011" s="34">
        <v>630</v>
      </c>
      <c r="K3011" s="367">
        <v>581.70000000000005</v>
      </c>
      <c r="L3011" s="367">
        <v>513.33333333333326</v>
      </c>
      <c r="M3011" s="367">
        <v>530.25</v>
      </c>
      <c r="N3011" s="36" t="s">
        <v>4353</v>
      </c>
      <c r="O3011" s="37">
        <f>(K3011+L3011+M3011)/3</f>
        <v>541.76111111111106</v>
      </c>
      <c r="P3011" s="38">
        <f>O3011/J3011/1.44</f>
        <v>0.59717935528120714</v>
      </c>
      <c r="Q3011" s="77" t="s">
        <v>495</v>
      </c>
      <c r="R3011" s="40" t="s">
        <v>686</v>
      </c>
      <c r="S3011" s="34">
        <v>630</v>
      </c>
      <c r="T3011" s="367">
        <v>383.8095238095238</v>
      </c>
      <c r="U3011" s="367">
        <v>390.6</v>
      </c>
      <c r="V3011" s="367">
        <v>433.65000000000003</v>
      </c>
      <c r="W3011" s="36" t="s">
        <v>4357</v>
      </c>
      <c r="X3011" s="37">
        <f t="shared" si="554"/>
        <v>402.68650793650795</v>
      </c>
      <c r="Y3011" s="38">
        <f t="shared" si="555"/>
        <v>0.44387842585593912</v>
      </c>
      <c r="Z3011" s="645" t="s">
        <v>492</v>
      </c>
      <c r="AA3011" s="672">
        <f>P3011+Y3011</f>
        <v>1.0410577811371462</v>
      </c>
      <c r="AB3011" s="672">
        <f t="shared" si="544"/>
        <v>0</v>
      </c>
    </row>
    <row r="3012" spans="1:28" ht="13.15" customHeight="1" x14ac:dyDescent="0.2">
      <c r="A3012" s="265"/>
      <c r="B3012" s="405"/>
      <c r="C3012" s="448"/>
      <c r="D3012" s="266"/>
      <c r="E3012" s="266"/>
      <c r="F3012" s="182"/>
      <c r="G3012" s="24"/>
      <c r="H3012" s="241">
        <v>487</v>
      </c>
      <c r="I3012" s="22" t="s">
        <v>2094</v>
      </c>
      <c r="J3012" s="24">
        <v>630</v>
      </c>
      <c r="K3012" s="371">
        <v>102.9</v>
      </c>
      <c r="L3012" s="371">
        <v>94.285714285714278</v>
      </c>
      <c r="M3012" s="371">
        <v>105</v>
      </c>
      <c r="N3012" s="21"/>
      <c r="O3012" s="25">
        <f t="shared" ref="O3012:O3019" si="562">(K3012+L3012+M3012)/3</f>
        <v>100.72857142857144</v>
      </c>
      <c r="P3012" s="26">
        <f t="shared" ref="P3012:P3019" si="563">O3012/J3012/1.44</f>
        <v>0.11103237591332832</v>
      </c>
      <c r="Q3012" s="26"/>
      <c r="R3012" s="28" t="s">
        <v>1366</v>
      </c>
      <c r="S3012" s="24">
        <v>630</v>
      </c>
      <c r="T3012" s="371">
        <v>83.80952380952381</v>
      </c>
      <c r="U3012" s="371">
        <v>178.5</v>
      </c>
      <c r="V3012" s="371">
        <v>91.350000000000009</v>
      </c>
      <c r="W3012" s="21"/>
      <c r="X3012" s="25">
        <f t="shared" si="554"/>
        <v>117.88650793650794</v>
      </c>
      <c r="Y3012" s="26">
        <f t="shared" si="555"/>
        <v>0.12994544525629181</v>
      </c>
      <c r="Z3012" s="428"/>
      <c r="AA3012" s="673"/>
      <c r="AB3012" s="672"/>
    </row>
    <row r="3013" spans="1:28" ht="13.15" customHeight="1" x14ac:dyDescent="0.2">
      <c r="A3013" s="265"/>
      <c r="B3013" s="405"/>
      <c r="C3013" s="448"/>
      <c r="D3013" s="266"/>
      <c r="E3013" s="266"/>
      <c r="F3013" s="182"/>
      <c r="G3013" s="24"/>
      <c r="H3013" s="241">
        <v>487</v>
      </c>
      <c r="I3013" s="22" t="s">
        <v>2306</v>
      </c>
      <c r="J3013" s="24">
        <v>630</v>
      </c>
      <c r="K3013" s="371">
        <v>119.7</v>
      </c>
      <c r="L3013" s="371">
        <v>114.28571428571428</v>
      </c>
      <c r="M3013" s="371">
        <v>107.10000000000001</v>
      </c>
      <c r="N3013" s="21"/>
      <c r="O3013" s="25">
        <f t="shared" si="562"/>
        <v>113.6952380952381</v>
      </c>
      <c r="P3013" s="26">
        <f t="shared" si="563"/>
        <v>0.12532543881750233</v>
      </c>
      <c r="Q3013" s="26"/>
      <c r="R3013" s="28" t="s">
        <v>181</v>
      </c>
      <c r="S3013" s="24">
        <v>630</v>
      </c>
      <c r="T3013" s="371">
        <v>32.38095238095238</v>
      </c>
      <c r="U3013" s="371">
        <v>27.3</v>
      </c>
      <c r="V3013" s="371">
        <v>19.95</v>
      </c>
      <c r="W3013" s="21"/>
      <c r="X3013" s="25">
        <f t="shared" si="554"/>
        <v>26.543650793650794</v>
      </c>
      <c r="Y3013" s="26">
        <f t="shared" si="555"/>
        <v>2.9258874331625658E-2</v>
      </c>
      <c r="Z3013" s="428"/>
      <c r="AA3013" s="673"/>
      <c r="AB3013" s="672"/>
    </row>
    <row r="3014" spans="1:28" ht="13.15" customHeight="1" x14ac:dyDescent="0.2">
      <c r="A3014" s="265"/>
      <c r="B3014" s="405"/>
      <c r="C3014" s="448"/>
      <c r="D3014" s="266"/>
      <c r="E3014" s="266"/>
      <c r="F3014" s="182"/>
      <c r="G3014" s="24"/>
      <c r="H3014" s="241">
        <v>487</v>
      </c>
      <c r="I3014" s="23" t="s">
        <v>2307</v>
      </c>
      <c r="J3014" s="24">
        <v>630</v>
      </c>
      <c r="K3014" s="371">
        <v>2.1</v>
      </c>
      <c r="L3014" s="371">
        <v>6.6666666666666661</v>
      </c>
      <c r="M3014" s="371">
        <v>14.700000000000001</v>
      </c>
      <c r="N3014" s="21"/>
      <c r="O3014" s="25">
        <f t="shared" si="562"/>
        <v>7.8222222222222229</v>
      </c>
      <c r="P3014" s="26">
        <f t="shared" si="563"/>
        <v>8.6223789927493653E-3</v>
      </c>
      <c r="Q3014" s="26"/>
      <c r="R3014" s="28" t="s">
        <v>2309</v>
      </c>
      <c r="S3014" s="24">
        <v>630</v>
      </c>
      <c r="T3014" s="371">
        <v>0</v>
      </c>
      <c r="U3014" s="371">
        <v>0</v>
      </c>
      <c r="V3014" s="371">
        <v>3.1500000000000004</v>
      </c>
      <c r="W3014" s="21"/>
      <c r="X3014" s="25">
        <f t="shared" si="554"/>
        <v>1.05</v>
      </c>
      <c r="Y3014" s="26">
        <f t="shared" si="555"/>
        <v>1.1574074074074076E-3</v>
      </c>
      <c r="Z3014" s="428"/>
      <c r="AA3014" s="673"/>
      <c r="AB3014" s="672"/>
    </row>
    <row r="3015" spans="1:28" ht="13.15" customHeight="1" x14ac:dyDescent="0.2">
      <c r="A3015" s="265"/>
      <c r="B3015" s="405"/>
      <c r="C3015" s="448"/>
      <c r="D3015" s="266"/>
      <c r="E3015" s="266"/>
      <c r="F3015" s="182"/>
      <c r="G3015" s="24"/>
      <c r="H3015" s="241">
        <v>487</v>
      </c>
      <c r="I3015" s="22" t="s">
        <v>2308</v>
      </c>
      <c r="J3015" s="24">
        <v>630</v>
      </c>
      <c r="K3015" s="371">
        <v>55.650000000000006</v>
      </c>
      <c r="L3015" s="371">
        <v>89.523809523809518</v>
      </c>
      <c r="M3015" s="371">
        <v>70.350000000000009</v>
      </c>
      <c r="N3015" s="21"/>
      <c r="O3015" s="25">
        <f t="shared" si="562"/>
        <v>71.841269841269835</v>
      </c>
      <c r="P3015" s="26">
        <f t="shared" si="563"/>
        <v>7.9190112258895329E-2</v>
      </c>
      <c r="Q3015" s="26"/>
      <c r="R3015" s="28" t="s">
        <v>2095</v>
      </c>
      <c r="S3015" s="24">
        <v>630</v>
      </c>
      <c r="T3015" s="371">
        <v>0</v>
      </c>
      <c r="U3015" s="371">
        <v>0</v>
      </c>
      <c r="V3015" s="371">
        <v>0</v>
      </c>
      <c r="W3015" s="21"/>
      <c r="X3015" s="25">
        <f t="shared" si="554"/>
        <v>0</v>
      </c>
      <c r="Y3015" s="26">
        <f t="shared" si="555"/>
        <v>0</v>
      </c>
      <c r="Z3015" s="428"/>
      <c r="AA3015" s="673"/>
      <c r="AB3015" s="672"/>
    </row>
    <row r="3016" spans="1:28" ht="13.15" customHeight="1" x14ac:dyDescent="0.2">
      <c r="A3016" s="265"/>
      <c r="B3016" s="405"/>
      <c r="C3016" s="448"/>
      <c r="D3016" s="266"/>
      <c r="E3016" s="266"/>
      <c r="F3016" s="182"/>
      <c r="G3016" s="24"/>
      <c r="H3016" s="241">
        <v>487</v>
      </c>
      <c r="I3016" s="22" t="s">
        <v>182</v>
      </c>
      <c r="J3016" s="24">
        <v>630</v>
      </c>
      <c r="K3016" s="371">
        <v>96.600000000000009</v>
      </c>
      <c r="L3016" s="371">
        <v>82.857142857142847</v>
      </c>
      <c r="M3016" s="371">
        <v>101.85000000000001</v>
      </c>
      <c r="N3016" s="21"/>
      <c r="O3016" s="25">
        <f t="shared" si="562"/>
        <v>93.769047619047626</v>
      </c>
      <c r="P3016" s="26">
        <f t="shared" si="563"/>
        <v>0.10336094314268919</v>
      </c>
      <c r="Q3016" s="26"/>
      <c r="R3016" s="28" t="s">
        <v>2310</v>
      </c>
      <c r="S3016" s="24">
        <v>630</v>
      </c>
      <c r="T3016" s="371">
        <v>83.80952380952381</v>
      </c>
      <c r="U3016" s="371">
        <v>107.10000000000001</v>
      </c>
      <c r="V3016" s="371">
        <v>102.9</v>
      </c>
      <c r="W3016" s="21"/>
      <c r="X3016" s="25">
        <f t="shared" si="554"/>
        <v>97.936507936507951</v>
      </c>
      <c r="Y3016" s="26">
        <f t="shared" si="555"/>
        <v>0.10795470451555109</v>
      </c>
      <c r="Z3016" s="428"/>
      <c r="AA3016" s="673"/>
      <c r="AB3016" s="672"/>
    </row>
    <row r="3017" spans="1:28" ht="13.15" customHeight="1" x14ac:dyDescent="0.2">
      <c r="A3017" s="265"/>
      <c r="B3017" s="405"/>
      <c r="C3017" s="448"/>
      <c r="D3017" s="266"/>
      <c r="E3017" s="266"/>
      <c r="F3017" s="182"/>
      <c r="G3017" s="24"/>
      <c r="H3017" s="241">
        <v>487</v>
      </c>
      <c r="I3017" s="23" t="s">
        <v>454</v>
      </c>
      <c r="J3017" s="24">
        <v>630</v>
      </c>
      <c r="K3017" s="371">
        <v>0</v>
      </c>
      <c r="L3017" s="371">
        <v>0</v>
      </c>
      <c r="M3017" s="371">
        <v>0</v>
      </c>
      <c r="N3017" s="21"/>
      <c r="O3017" s="25">
        <f t="shared" si="562"/>
        <v>0</v>
      </c>
      <c r="P3017" s="26">
        <f t="shared" si="563"/>
        <v>0</v>
      </c>
      <c r="Q3017" s="26"/>
      <c r="R3017" s="28" t="s">
        <v>754</v>
      </c>
      <c r="S3017" s="24">
        <v>630</v>
      </c>
      <c r="T3017" s="371">
        <v>33.333333333333329</v>
      </c>
      <c r="U3017" s="371">
        <v>34.65</v>
      </c>
      <c r="V3017" s="371">
        <v>30.450000000000003</v>
      </c>
      <c r="W3017" s="21"/>
      <c r="X3017" s="25">
        <f t="shared" si="554"/>
        <v>32.81111111111111</v>
      </c>
      <c r="Y3017" s="26">
        <f t="shared" si="555"/>
        <v>3.6167450519302369E-2</v>
      </c>
      <c r="Z3017" s="428"/>
      <c r="AA3017" s="673"/>
      <c r="AB3017" s="672"/>
    </row>
    <row r="3018" spans="1:28" ht="13.15" customHeight="1" x14ac:dyDescent="0.2">
      <c r="A3018" s="265"/>
      <c r="B3018" s="405"/>
      <c r="C3018" s="448"/>
      <c r="D3018" s="266"/>
      <c r="E3018" s="266"/>
      <c r="F3018" s="182"/>
      <c r="G3018" s="24"/>
      <c r="H3018" s="241">
        <v>487</v>
      </c>
      <c r="I3018" s="22" t="s">
        <v>727</v>
      </c>
      <c r="J3018" s="24">
        <v>630</v>
      </c>
      <c r="K3018" s="371">
        <v>0</v>
      </c>
      <c r="L3018" s="371">
        <v>0</v>
      </c>
      <c r="M3018" s="371">
        <v>0</v>
      </c>
      <c r="N3018" s="21"/>
      <c r="O3018" s="25">
        <f t="shared" si="562"/>
        <v>0</v>
      </c>
      <c r="P3018" s="26">
        <f t="shared" si="563"/>
        <v>0</v>
      </c>
      <c r="Q3018" s="26"/>
      <c r="R3018" s="28" t="s">
        <v>2311</v>
      </c>
      <c r="S3018" s="24">
        <v>630</v>
      </c>
      <c r="T3018" s="371">
        <v>0</v>
      </c>
      <c r="U3018" s="371">
        <v>0</v>
      </c>
      <c r="V3018" s="371">
        <v>0</v>
      </c>
      <c r="W3018" s="21"/>
      <c r="X3018" s="25">
        <f t="shared" si="554"/>
        <v>0</v>
      </c>
      <c r="Y3018" s="26">
        <f t="shared" si="555"/>
        <v>0</v>
      </c>
      <c r="Z3018" s="428"/>
      <c r="AA3018" s="673"/>
      <c r="AB3018" s="672"/>
    </row>
    <row r="3019" spans="1:28" ht="13.15" customHeight="1" x14ac:dyDescent="0.2">
      <c r="A3019" s="265"/>
      <c r="B3019" s="405"/>
      <c r="C3019" s="448"/>
      <c r="D3019" s="266"/>
      <c r="E3019" s="266"/>
      <c r="F3019" s="182"/>
      <c r="G3019" s="24"/>
      <c r="H3019" s="241">
        <v>487</v>
      </c>
      <c r="I3019" s="22" t="s">
        <v>1406</v>
      </c>
      <c r="J3019" s="24">
        <v>630</v>
      </c>
      <c r="K3019" s="371">
        <v>0</v>
      </c>
      <c r="L3019" s="371">
        <v>0</v>
      </c>
      <c r="M3019" s="371">
        <v>0</v>
      </c>
      <c r="N3019" s="21"/>
      <c r="O3019" s="25">
        <f t="shared" si="562"/>
        <v>0</v>
      </c>
      <c r="P3019" s="26">
        <f t="shared" si="563"/>
        <v>0</v>
      </c>
      <c r="Q3019" s="26"/>
      <c r="R3019" s="28" t="s">
        <v>1039</v>
      </c>
      <c r="S3019" s="24">
        <v>630</v>
      </c>
      <c r="T3019" s="371">
        <v>9.5238095238095237</v>
      </c>
      <c r="U3019" s="371">
        <v>6.3000000000000007</v>
      </c>
      <c r="V3019" s="371">
        <v>5.25</v>
      </c>
      <c r="W3019" s="21"/>
      <c r="X3019" s="25">
        <f t="shared" si="554"/>
        <v>7.0246031746031745</v>
      </c>
      <c r="Y3019" s="26">
        <f t="shared" si="555"/>
        <v>7.7431692841745756E-3</v>
      </c>
      <c r="Z3019" s="428"/>
      <c r="AA3019" s="673"/>
      <c r="AB3019" s="672"/>
    </row>
    <row r="3020" spans="1:28" ht="13.15" customHeight="1" x14ac:dyDescent="0.2">
      <c r="A3020" s="265"/>
      <c r="B3020" s="405"/>
      <c r="C3020" s="448"/>
      <c r="D3020" s="266"/>
      <c r="E3020" s="266"/>
      <c r="F3020" s="182"/>
      <c r="G3020" s="24"/>
      <c r="H3020" s="241">
        <v>487</v>
      </c>
      <c r="I3020" s="22"/>
      <c r="J3020" s="24"/>
      <c r="K3020" s="371"/>
      <c r="L3020" s="371"/>
      <c r="M3020" s="371"/>
      <c r="N3020" s="21"/>
      <c r="O3020" s="25"/>
      <c r="P3020" s="26"/>
      <c r="Q3020" s="26"/>
      <c r="R3020" s="28" t="s">
        <v>3147</v>
      </c>
      <c r="S3020" s="24">
        <v>630</v>
      </c>
      <c r="T3020" s="371">
        <v>0</v>
      </c>
      <c r="U3020" s="371">
        <v>0</v>
      </c>
      <c r="V3020" s="371">
        <v>0</v>
      </c>
      <c r="W3020" s="21"/>
      <c r="X3020" s="25">
        <f t="shared" si="554"/>
        <v>0</v>
      </c>
      <c r="Y3020" s="26">
        <f t="shared" si="555"/>
        <v>0</v>
      </c>
      <c r="Z3020" s="428"/>
      <c r="AA3020" s="673"/>
      <c r="AB3020" s="672"/>
    </row>
    <row r="3021" spans="1:28" ht="13.9" customHeight="1" thickBot="1" x14ac:dyDescent="0.25">
      <c r="A3021" s="267"/>
      <c r="B3021" s="406"/>
      <c r="C3021" s="449"/>
      <c r="D3021" s="268"/>
      <c r="E3021" s="269"/>
      <c r="F3021" s="184"/>
      <c r="G3021" s="70"/>
      <c r="H3021" s="242">
        <v>487</v>
      </c>
      <c r="I3021" s="76"/>
      <c r="J3021" s="70"/>
      <c r="K3021" s="559"/>
      <c r="L3021" s="559"/>
      <c r="M3021" s="559"/>
      <c r="N3021" s="72"/>
      <c r="O3021" s="73"/>
      <c r="P3021" s="74"/>
      <c r="Q3021" s="74"/>
      <c r="R3021" s="75" t="s">
        <v>3148</v>
      </c>
      <c r="S3021" s="70">
        <v>630</v>
      </c>
      <c r="T3021" s="559">
        <v>0</v>
      </c>
      <c r="U3021" s="559">
        <v>0</v>
      </c>
      <c r="V3021" s="559">
        <v>0</v>
      </c>
      <c r="W3021" s="72"/>
      <c r="X3021" s="73">
        <f t="shared" si="554"/>
        <v>0</v>
      </c>
      <c r="Y3021" s="74">
        <f t="shared" si="555"/>
        <v>0</v>
      </c>
      <c r="Z3021" s="646"/>
      <c r="AA3021" s="673"/>
      <c r="AB3021" s="672"/>
    </row>
    <row r="3022" spans="1:28" s="7" customFormat="1" ht="13.9" customHeight="1" x14ac:dyDescent="0.2">
      <c r="A3022" s="270">
        <v>43050</v>
      </c>
      <c r="B3022" s="407">
        <v>0.84583333333333333</v>
      </c>
      <c r="C3022" s="450">
        <v>-1</v>
      </c>
      <c r="D3022" s="263">
        <f>(MAX(K3022:M3022))/J3022/1.44</f>
        <v>0.69560185185185186</v>
      </c>
      <c r="E3022" s="264">
        <f>(MAX(T3022:V3022))/S3022/1.44</f>
        <v>0.20023148148148148</v>
      </c>
      <c r="F3022" s="181" t="s">
        <v>1909</v>
      </c>
      <c r="G3022" s="69" t="s">
        <v>3136</v>
      </c>
      <c r="H3022" s="240">
        <v>488</v>
      </c>
      <c r="I3022" s="35" t="s">
        <v>685</v>
      </c>
      <c r="J3022" s="34">
        <v>630</v>
      </c>
      <c r="K3022" s="367">
        <v>547.05000000000007</v>
      </c>
      <c r="L3022" s="367">
        <v>471.42857142857139</v>
      </c>
      <c r="M3022" s="367">
        <v>631.05000000000007</v>
      </c>
      <c r="N3022" s="36" t="s">
        <v>3978</v>
      </c>
      <c r="O3022" s="37">
        <f>(K3022+L3022+M3022)/3</f>
        <v>549.84285714285716</v>
      </c>
      <c r="P3022" s="38">
        <f>O3022/J3022/1.44</f>
        <v>0.60608780549256736</v>
      </c>
      <c r="Q3022" s="39" t="s">
        <v>983</v>
      </c>
      <c r="R3022" s="40" t="s">
        <v>686</v>
      </c>
      <c r="S3022" s="34">
        <v>630</v>
      </c>
      <c r="T3022" s="367">
        <v>157.14285714285714</v>
      </c>
      <c r="U3022" s="367">
        <v>149.1</v>
      </c>
      <c r="V3022" s="367">
        <v>181.65</v>
      </c>
      <c r="W3022" s="36" t="s">
        <v>4079</v>
      </c>
      <c r="X3022" s="37">
        <f t="shared" si="554"/>
        <v>162.63095238095238</v>
      </c>
      <c r="Y3022" s="38">
        <f t="shared" si="555"/>
        <v>0.17926692281851012</v>
      </c>
      <c r="Z3022" s="653" t="s">
        <v>492</v>
      </c>
      <c r="AA3022" s="671">
        <f>P3022+Y3022</f>
        <v>0.78535472831107744</v>
      </c>
      <c r="AB3022" s="671">
        <f t="shared" ref="AB3022:AB3083" si="564">IF(AA3022 &gt;1,0,(((J3022+S3022)*0.95)-((J3022+S3022)*0.95)*AA3022)*0.7)</f>
        <v>179.85127314814821</v>
      </c>
    </row>
    <row r="3023" spans="1:28" ht="13.15" customHeight="1" x14ac:dyDescent="0.2">
      <c r="A3023" s="265"/>
      <c r="B3023" s="405"/>
      <c r="C3023" s="448"/>
      <c r="D3023" s="266"/>
      <c r="E3023" s="266"/>
      <c r="F3023" s="182"/>
      <c r="G3023" s="24"/>
      <c r="H3023" s="241">
        <v>488</v>
      </c>
      <c r="I3023" s="22" t="s">
        <v>434</v>
      </c>
      <c r="J3023" s="24">
        <v>630</v>
      </c>
      <c r="K3023" s="371">
        <v>94.5</v>
      </c>
      <c r="L3023" s="371">
        <v>131.42857142857142</v>
      </c>
      <c r="M3023" s="371">
        <v>109.2</v>
      </c>
      <c r="N3023" s="21"/>
      <c r="O3023" s="25">
        <f>(K3023+L3023+M3023)/3</f>
        <v>111.70952380952382</v>
      </c>
      <c r="P3023" s="26">
        <f t="shared" ref="P3023:P3033" si="565">O3023/J3023/1.44</f>
        <v>0.12313660031914</v>
      </c>
      <c r="Q3023" s="26"/>
      <c r="R3023" s="33" t="s">
        <v>2893</v>
      </c>
      <c r="S3023" s="24">
        <v>630</v>
      </c>
      <c r="T3023" s="371">
        <v>0</v>
      </c>
      <c r="U3023" s="371">
        <v>0</v>
      </c>
      <c r="V3023" s="371">
        <v>0</v>
      </c>
      <c r="W3023" s="21"/>
      <c r="X3023" s="25">
        <f t="shared" si="554"/>
        <v>0</v>
      </c>
      <c r="Y3023" s="26">
        <f t="shared" si="555"/>
        <v>0</v>
      </c>
      <c r="Z3023" s="428"/>
      <c r="AA3023" s="673"/>
      <c r="AB3023" s="672"/>
    </row>
    <row r="3024" spans="1:28" ht="13.15" customHeight="1" x14ac:dyDescent="0.2">
      <c r="A3024" s="265"/>
      <c r="B3024" s="405"/>
      <c r="C3024" s="448"/>
      <c r="D3024" s="266"/>
      <c r="E3024" s="266"/>
      <c r="F3024" s="182"/>
      <c r="G3024" s="24"/>
      <c r="H3024" s="241">
        <v>488</v>
      </c>
      <c r="I3024" s="22" t="s">
        <v>218</v>
      </c>
      <c r="J3024" s="24">
        <v>630</v>
      </c>
      <c r="K3024" s="367">
        <v>107.10000000000001</v>
      </c>
      <c r="L3024" s="367">
        <v>75.238095238095241</v>
      </c>
      <c r="M3024" s="367">
        <v>154.35</v>
      </c>
      <c r="N3024" s="36"/>
      <c r="O3024" s="37">
        <f t="shared" ref="O3024:O3033" si="566">(K3024+L3024+M3024)/3</f>
        <v>112.22936507936508</v>
      </c>
      <c r="P3024" s="26">
        <f t="shared" si="565"/>
        <v>0.12370961759189272</v>
      </c>
      <c r="Q3024" s="26"/>
      <c r="R3024" s="33" t="s">
        <v>2894</v>
      </c>
      <c r="S3024" s="24">
        <v>630</v>
      </c>
      <c r="T3024" s="371">
        <v>3.8095238095238093</v>
      </c>
      <c r="U3024" s="371">
        <v>2.1</v>
      </c>
      <c r="V3024" s="371">
        <v>4.2</v>
      </c>
      <c r="W3024" s="21"/>
      <c r="X3024" s="25">
        <f t="shared" si="554"/>
        <v>3.3698412698412703</v>
      </c>
      <c r="Y3024" s="26">
        <f t="shared" si="555"/>
        <v>3.7145516642871144E-3</v>
      </c>
      <c r="Z3024" s="428"/>
      <c r="AA3024" s="673"/>
      <c r="AB3024" s="672"/>
    </row>
    <row r="3025" spans="1:28" ht="13.15" customHeight="1" x14ac:dyDescent="0.2">
      <c r="A3025" s="265"/>
      <c r="B3025" s="405"/>
      <c r="C3025" s="448"/>
      <c r="D3025" s="266"/>
      <c r="E3025" s="266"/>
      <c r="F3025" s="182"/>
      <c r="G3025" s="24"/>
      <c r="H3025" s="241">
        <v>488</v>
      </c>
      <c r="I3025" s="23" t="s">
        <v>219</v>
      </c>
      <c r="J3025" s="24">
        <v>630</v>
      </c>
      <c r="K3025" s="371">
        <v>34.65</v>
      </c>
      <c r="L3025" s="371">
        <v>21.904761904761905</v>
      </c>
      <c r="M3025" s="371">
        <v>28.35</v>
      </c>
      <c r="N3025" s="21"/>
      <c r="O3025" s="25">
        <f t="shared" si="566"/>
        <v>28.301587301587301</v>
      </c>
      <c r="P3025" s="26">
        <f t="shared" si="565"/>
        <v>3.1196635032613867E-2</v>
      </c>
      <c r="Q3025" s="26"/>
      <c r="R3025" s="28" t="s">
        <v>220</v>
      </c>
      <c r="S3025" s="24">
        <v>630</v>
      </c>
      <c r="T3025" s="371">
        <v>0</v>
      </c>
      <c r="U3025" s="371">
        <v>0</v>
      </c>
      <c r="V3025" s="371">
        <v>0</v>
      </c>
      <c r="W3025" s="21"/>
      <c r="X3025" s="25">
        <f t="shared" si="554"/>
        <v>0</v>
      </c>
      <c r="Y3025" s="26">
        <f t="shared" si="555"/>
        <v>0</v>
      </c>
      <c r="Z3025" s="428"/>
      <c r="AA3025" s="673"/>
      <c r="AB3025" s="672"/>
    </row>
    <row r="3026" spans="1:28" ht="13.15" customHeight="1" x14ac:dyDescent="0.2">
      <c r="A3026" s="265"/>
      <c r="B3026" s="405"/>
      <c r="C3026" s="448"/>
      <c r="D3026" s="266"/>
      <c r="E3026" s="266"/>
      <c r="F3026" s="182"/>
      <c r="G3026" s="24"/>
      <c r="H3026" s="241">
        <v>488</v>
      </c>
      <c r="I3026" s="22" t="s">
        <v>406</v>
      </c>
      <c r="J3026" s="24">
        <v>630</v>
      </c>
      <c r="K3026" s="371">
        <v>112.35000000000001</v>
      </c>
      <c r="L3026" s="371">
        <v>93.333333333333329</v>
      </c>
      <c r="M3026" s="371">
        <v>108.15</v>
      </c>
      <c r="N3026" s="21"/>
      <c r="O3026" s="25">
        <f t="shared" si="566"/>
        <v>104.61111111111113</v>
      </c>
      <c r="P3026" s="26">
        <f t="shared" si="565"/>
        <v>0.11531207133058988</v>
      </c>
      <c r="Q3026" s="26"/>
      <c r="R3026" s="33" t="s">
        <v>769</v>
      </c>
      <c r="S3026" s="24">
        <v>630</v>
      </c>
      <c r="T3026" s="371">
        <v>5.7142857142857144</v>
      </c>
      <c r="U3026" s="371">
        <v>26.25</v>
      </c>
      <c r="V3026" s="371">
        <v>8.4</v>
      </c>
      <c r="W3026" s="21"/>
      <c r="X3026" s="25">
        <f t="shared" si="554"/>
        <v>13.454761904761904</v>
      </c>
      <c r="Y3026" s="26">
        <f t="shared" si="555"/>
        <v>1.4831086755689929E-2</v>
      </c>
      <c r="Z3026" s="428"/>
      <c r="AA3026" s="673"/>
      <c r="AB3026" s="672"/>
    </row>
    <row r="3027" spans="1:28" ht="13.15" customHeight="1" x14ac:dyDescent="0.2">
      <c r="A3027" s="265"/>
      <c r="B3027" s="405"/>
      <c r="C3027" s="448"/>
      <c r="D3027" s="266"/>
      <c r="E3027" s="266"/>
      <c r="F3027" s="182"/>
      <c r="G3027" s="24"/>
      <c r="H3027" s="241">
        <v>488</v>
      </c>
      <c r="I3027" s="22" t="s">
        <v>3149</v>
      </c>
      <c r="J3027" s="24">
        <v>630</v>
      </c>
      <c r="K3027" s="371">
        <v>15.75</v>
      </c>
      <c r="L3027" s="371">
        <v>12.38095238095238</v>
      </c>
      <c r="M3027" s="371">
        <v>28.35</v>
      </c>
      <c r="N3027" s="21"/>
      <c r="O3027" s="25">
        <f t="shared" si="566"/>
        <v>18.826984126984126</v>
      </c>
      <c r="P3027" s="26">
        <f t="shared" si="565"/>
        <v>2.0752848464488678E-2</v>
      </c>
      <c r="Q3027" s="26"/>
      <c r="R3027" s="28" t="s">
        <v>415</v>
      </c>
      <c r="S3027" s="24">
        <v>630</v>
      </c>
      <c r="T3027" s="371">
        <v>122.85714285714285</v>
      </c>
      <c r="U3027" s="371">
        <v>112.35000000000001</v>
      </c>
      <c r="V3027" s="371">
        <v>140.70000000000002</v>
      </c>
      <c r="W3027" s="21"/>
      <c r="X3027" s="25">
        <f t="shared" si="554"/>
        <v>125.30238095238094</v>
      </c>
      <c r="Y3027" s="26">
        <f t="shared" si="555"/>
        <v>0.13811990845721003</v>
      </c>
      <c r="Z3027" s="428"/>
      <c r="AA3027" s="673"/>
      <c r="AB3027" s="672"/>
    </row>
    <row r="3028" spans="1:28" ht="13.15" customHeight="1" x14ac:dyDescent="0.2">
      <c r="A3028" s="265"/>
      <c r="B3028" s="405"/>
      <c r="C3028" s="448"/>
      <c r="D3028" s="266"/>
      <c r="E3028" s="266"/>
      <c r="F3028" s="182"/>
      <c r="G3028" s="24"/>
      <c r="H3028" s="241">
        <v>488</v>
      </c>
      <c r="I3028" s="23" t="s">
        <v>2312</v>
      </c>
      <c r="J3028" s="24">
        <v>630</v>
      </c>
      <c r="K3028" s="371">
        <v>0</v>
      </c>
      <c r="L3028" s="371">
        <v>1.9047619047619047</v>
      </c>
      <c r="M3028" s="371">
        <v>0</v>
      </c>
      <c r="N3028" s="21"/>
      <c r="O3028" s="25">
        <f t="shared" si="566"/>
        <v>0.63492063492063489</v>
      </c>
      <c r="P3028" s="26">
        <f t="shared" si="565"/>
        <v>6.9986842473614955E-4</v>
      </c>
      <c r="Q3028" s="26"/>
      <c r="R3028" s="28" t="s">
        <v>435</v>
      </c>
      <c r="S3028" s="24">
        <v>630</v>
      </c>
      <c r="T3028" s="371">
        <v>24.761904761904759</v>
      </c>
      <c r="U3028" s="371">
        <v>8.4</v>
      </c>
      <c r="V3028" s="371">
        <v>28.35</v>
      </c>
      <c r="W3028" s="21"/>
      <c r="X3028" s="25">
        <f t="shared" si="554"/>
        <v>20.503968253968253</v>
      </c>
      <c r="Y3028" s="26">
        <f t="shared" si="555"/>
        <v>2.260137594132303E-2</v>
      </c>
      <c r="Z3028" s="428"/>
      <c r="AA3028" s="673"/>
      <c r="AB3028" s="672"/>
    </row>
    <row r="3029" spans="1:28" ht="13.15" customHeight="1" x14ac:dyDescent="0.2">
      <c r="A3029" s="265"/>
      <c r="B3029" s="405"/>
      <c r="C3029" s="448"/>
      <c r="D3029" s="266"/>
      <c r="E3029" s="266"/>
      <c r="F3029" s="182"/>
      <c r="G3029" s="24"/>
      <c r="H3029" s="241">
        <v>488</v>
      </c>
      <c r="I3029" s="23" t="s">
        <v>221</v>
      </c>
      <c r="J3029" s="24">
        <v>630</v>
      </c>
      <c r="K3029" s="371">
        <v>0</v>
      </c>
      <c r="L3029" s="371">
        <v>0</v>
      </c>
      <c r="M3029" s="371">
        <v>0</v>
      </c>
      <c r="N3029" s="21"/>
      <c r="O3029" s="25">
        <f t="shared" si="566"/>
        <v>0</v>
      </c>
      <c r="P3029" s="26">
        <f t="shared" si="565"/>
        <v>0</v>
      </c>
      <c r="Q3029" s="26"/>
      <c r="R3029" s="33" t="s">
        <v>222</v>
      </c>
      <c r="S3029" s="24">
        <v>630</v>
      </c>
      <c r="T3029" s="371">
        <v>0</v>
      </c>
      <c r="U3029" s="371">
        <v>0</v>
      </c>
      <c r="V3029" s="371">
        <v>0</v>
      </c>
      <c r="W3029" s="21"/>
      <c r="X3029" s="25">
        <f t="shared" si="554"/>
        <v>0</v>
      </c>
      <c r="Y3029" s="26">
        <f t="shared" si="555"/>
        <v>0</v>
      </c>
      <c r="Z3029" s="428"/>
      <c r="AA3029" s="673"/>
      <c r="AB3029" s="672"/>
    </row>
    <row r="3030" spans="1:28" ht="13.15" customHeight="1" x14ac:dyDescent="0.2">
      <c r="A3030" s="265"/>
      <c r="B3030" s="405"/>
      <c r="C3030" s="448"/>
      <c r="D3030" s="266"/>
      <c r="E3030" s="266"/>
      <c r="F3030" s="182"/>
      <c r="G3030" s="24"/>
      <c r="H3030" s="241">
        <v>488</v>
      </c>
      <c r="I3030" s="22" t="s">
        <v>768</v>
      </c>
      <c r="J3030" s="24">
        <v>630</v>
      </c>
      <c r="K3030" s="371">
        <v>148.05000000000001</v>
      </c>
      <c r="L3030" s="371">
        <v>118.09523809523809</v>
      </c>
      <c r="M3030" s="371">
        <v>171.15</v>
      </c>
      <c r="N3030" s="21"/>
      <c r="O3030" s="25">
        <f t="shared" si="566"/>
        <v>145.76507936507937</v>
      </c>
      <c r="P3030" s="26">
        <f t="shared" si="565"/>
        <v>0.16067579295092524</v>
      </c>
      <c r="Q3030" s="26"/>
      <c r="R3030" s="28" t="s">
        <v>1491</v>
      </c>
      <c r="S3030" s="24">
        <v>630</v>
      </c>
      <c r="T3030" s="371">
        <v>0</v>
      </c>
      <c r="U3030" s="371">
        <v>0</v>
      </c>
      <c r="V3030" s="371">
        <v>0</v>
      </c>
      <c r="W3030" s="21"/>
      <c r="X3030" s="25">
        <f t="shared" si="554"/>
        <v>0</v>
      </c>
      <c r="Y3030" s="26">
        <f t="shared" si="555"/>
        <v>0</v>
      </c>
      <c r="Z3030" s="428"/>
      <c r="AA3030" s="673"/>
      <c r="AB3030" s="672"/>
    </row>
    <row r="3031" spans="1:28" ht="13.15" customHeight="1" x14ac:dyDescent="0.2">
      <c r="A3031" s="265"/>
      <c r="B3031" s="405"/>
      <c r="C3031" s="448"/>
      <c r="D3031" s="266"/>
      <c r="E3031" s="266"/>
      <c r="F3031" s="182"/>
      <c r="G3031" s="24"/>
      <c r="H3031" s="241">
        <v>488</v>
      </c>
      <c r="I3031" s="22" t="s">
        <v>1943</v>
      </c>
      <c r="J3031" s="24">
        <v>630</v>
      </c>
      <c r="K3031" s="371">
        <v>32.550000000000004</v>
      </c>
      <c r="L3031" s="371">
        <v>11.428571428571429</v>
      </c>
      <c r="M3031" s="371">
        <v>10.5</v>
      </c>
      <c r="N3031" s="21"/>
      <c r="O3031" s="25">
        <f t="shared" si="566"/>
        <v>18.159523809523812</v>
      </c>
      <c r="P3031" s="26">
        <f t="shared" si="565"/>
        <v>2.0017111782984803E-2</v>
      </c>
      <c r="Q3031" s="26"/>
      <c r="R3031" s="28" t="s">
        <v>910</v>
      </c>
      <c r="S3031" s="24">
        <v>630</v>
      </c>
      <c r="T3031" s="371">
        <v>0</v>
      </c>
      <c r="U3031" s="371">
        <v>0</v>
      </c>
      <c r="V3031" s="371">
        <v>0</v>
      </c>
      <c r="W3031" s="21"/>
      <c r="X3031" s="25">
        <f t="shared" si="554"/>
        <v>0</v>
      </c>
      <c r="Y3031" s="26">
        <f t="shared" si="555"/>
        <v>0</v>
      </c>
      <c r="Z3031" s="428"/>
      <c r="AA3031" s="673"/>
      <c r="AB3031" s="672"/>
    </row>
    <row r="3032" spans="1:28" ht="13.15" customHeight="1" x14ac:dyDescent="0.2">
      <c r="A3032" s="265"/>
      <c r="B3032" s="405"/>
      <c r="C3032" s="448"/>
      <c r="D3032" s="266"/>
      <c r="E3032" s="266"/>
      <c r="F3032" s="182"/>
      <c r="G3032" s="24"/>
      <c r="H3032" s="241">
        <v>488</v>
      </c>
      <c r="I3032" s="22" t="s">
        <v>433</v>
      </c>
      <c r="J3032" s="24">
        <v>630</v>
      </c>
      <c r="K3032" s="371">
        <v>0</v>
      </c>
      <c r="L3032" s="371">
        <v>0</v>
      </c>
      <c r="M3032" s="371">
        <v>3.1500000000000004</v>
      </c>
      <c r="N3032" s="21"/>
      <c r="O3032" s="25">
        <f t="shared" si="566"/>
        <v>1.05</v>
      </c>
      <c r="P3032" s="26">
        <f t="shared" si="565"/>
        <v>1.1574074074074076E-3</v>
      </c>
      <c r="Q3032" s="26"/>
      <c r="R3032" s="28" t="s">
        <v>3150</v>
      </c>
      <c r="S3032" s="24">
        <v>630</v>
      </c>
      <c r="T3032" s="371">
        <v>0</v>
      </c>
      <c r="U3032" s="371">
        <v>0</v>
      </c>
      <c r="V3032" s="371">
        <v>0</v>
      </c>
      <c r="W3032" s="21"/>
      <c r="X3032" s="25">
        <f t="shared" si="554"/>
        <v>0</v>
      </c>
      <c r="Y3032" s="26">
        <f t="shared" si="555"/>
        <v>0</v>
      </c>
      <c r="Z3032" s="428"/>
      <c r="AA3032" s="673"/>
      <c r="AB3032" s="672"/>
    </row>
    <row r="3033" spans="1:28" ht="13.9" customHeight="1" thickBot="1" x14ac:dyDescent="0.25">
      <c r="A3033" s="267"/>
      <c r="B3033" s="406"/>
      <c r="C3033" s="449"/>
      <c r="D3033" s="268"/>
      <c r="E3033" s="269"/>
      <c r="F3033" s="184"/>
      <c r="G3033" s="70"/>
      <c r="H3033" s="242">
        <v>488</v>
      </c>
      <c r="I3033" s="76" t="s">
        <v>2892</v>
      </c>
      <c r="J3033" s="70">
        <v>630</v>
      </c>
      <c r="K3033" s="559">
        <v>16.8</v>
      </c>
      <c r="L3033" s="559">
        <v>5.7142857142857144</v>
      </c>
      <c r="M3033" s="559">
        <v>17.850000000000001</v>
      </c>
      <c r="N3033" s="72"/>
      <c r="O3033" s="73">
        <f t="shared" si="566"/>
        <v>13.454761904761904</v>
      </c>
      <c r="P3033" s="74">
        <f t="shared" si="565"/>
        <v>1.4831086755689929E-2</v>
      </c>
      <c r="Q3033" s="74"/>
      <c r="R3033" s="75" t="s">
        <v>148</v>
      </c>
      <c r="S3033" s="70">
        <v>630</v>
      </c>
      <c r="T3033" s="559">
        <v>0</v>
      </c>
      <c r="U3033" s="559">
        <v>0</v>
      </c>
      <c r="V3033" s="559">
        <v>0</v>
      </c>
      <c r="W3033" s="72"/>
      <c r="X3033" s="73">
        <f t="shared" si="554"/>
        <v>0</v>
      </c>
      <c r="Y3033" s="74">
        <f t="shared" si="555"/>
        <v>0</v>
      </c>
      <c r="Z3033" s="646"/>
      <c r="AA3033" s="676"/>
      <c r="AB3033" s="674"/>
    </row>
    <row r="3034" spans="1:28" s="7" customFormat="1" ht="13.9" customHeight="1" x14ac:dyDescent="0.2">
      <c r="A3034" s="260">
        <v>42761</v>
      </c>
      <c r="B3034" s="403">
        <v>0.71875</v>
      </c>
      <c r="C3034" s="454">
        <v>-8</v>
      </c>
      <c r="D3034" s="263">
        <f>(MAX(K3034:M3034))/J3034/1.44</f>
        <v>0.33680555555555558</v>
      </c>
      <c r="E3034" s="264">
        <f>(MAX(T3034:V3034))/S3034/1.44</f>
        <v>0.36111111111111116</v>
      </c>
      <c r="F3034" s="181" t="s">
        <v>1909</v>
      </c>
      <c r="G3034" s="69" t="s">
        <v>3136</v>
      </c>
      <c r="H3034" s="240">
        <v>489</v>
      </c>
      <c r="I3034" s="35" t="s">
        <v>685</v>
      </c>
      <c r="J3034" s="34">
        <v>630</v>
      </c>
      <c r="K3034" s="367">
        <v>305.55</v>
      </c>
      <c r="L3034" s="367">
        <v>246.66666666666666</v>
      </c>
      <c r="M3034" s="367">
        <v>259.35000000000002</v>
      </c>
      <c r="N3034" s="36" t="s">
        <v>3876</v>
      </c>
      <c r="O3034" s="37">
        <f>(K3034+L3034+M3034)/3</f>
        <v>270.52222222222224</v>
      </c>
      <c r="P3034" s="38">
        <f>O3034/J3034/1.44</f>
        <v>0.29819468939839311</v>
      </c>
      <c r="Q3034" s="39" t="s">
        <v>492</v>
      </c>
      <c r="R3034" s="40" t="s">
        <v>686</v>
      </c>
      <c r="S3034" s="34">
        <v>630</v>
      </c>
      <c r="T3034" s="367">
        <v>226.66666666666666</v>
      </c>
      <c r="U3034" s="367">
        <v>327.60000000000002</v>
      </c>
      <c r="V3034" s="367">
        <v>275.10000000000002</v>
      </c>
      <c r="W3034" s="36" t="s">
        <v>3845</v>
      </c>
      <c r="X3034" s="37">
        <f t="shared" si="554"/>
        <v>276.45555555555558</v>
      </c>
      <c r="Y3034" s="38">
        <f t="shared" ref="Y3034:Y3040" si="567">X3034/S3034/1.44</f>
        <v>0.30473495982755244</v>
      </c>
      <c r="Z3034" s="653" t="s">
        <v>495</v>
      </c>
      <c r="AA3034" s="672">
        <f>P3034+Y3034</f>
        <v>0.6029296492259455</v>
      </c>
      <c r="AB3034" s="672">
        <f t="shared" si="564"/>
        <v>332.7052469135802</v>
      </c>
    </row>
    <row r="3035" spans="1:28" ht="13.15" customHeight="1" x14ac:dyDescent="0.2">
      <c r="A3035" s="265"/>
      <c r="B3035" s="405"/>
      <c r="C3035" s="448"/>
      <c r="D3035" s="266"/>
      <c r="E3035" s="266"/>
      <c r="F3035" s="182"/>
      <c r="G3035" s="24"/>
      <c r="H3035" s="241">
        <v>489</v>
      </c>
      <c r="I3035" s="22" t="s">
        <v>3005</v>
      </c>
      <c r="J3035" s="24">
        <v>630</v>
      </c>
      <c r="K3035" s="371">
        <v>0</v>
      </c>
      <c r="L3035" s="371">
        <v>0</v>
      </c>
      <c r="M3035" s="371">
        <v>0</v>
      </c>
      <c r="N3035" s="21"/>
      <c r="O3035" s="25">
        <f t="shared" ref="O3035:O3043" si="568">(K3035+L3035+M3035)/3</f>
        <v>0</v>
      </c>
      <c r="P3035" s="26">
        <f t="shared" ref="P3035:P3043" si="569">O3035/J3035/1.44</f>
        <v>0</v>
      </c>
      <c r="Q3035" s="26"/>
      <c r="R3035" s="28" t="s">
        <v>1492</v>
      </c>
      <c r="S3035" s="24">
        <v>630</v>
      </c>
      <c r="T3035" s="371">
        <v>9.5238095238095237</v>
      </c>
      <c r="U3035" s="371">
        <v>10.5</v>
      </c>
      <c r="V3035" s="371">
        <v>15.75</v>
      </c>
      <c r="W3035" s="21"/>
      <c r="X3035" s="25">
        <f t="shared" si="554"/>
        <v>11.924603174603176</v>
      </c>
      <c r="Y3035" s="38">
        <f t="shared" si="567"/>
        <v>1.3144403852075813E-2</v>
      </c>
      <c r="Z3035" s="428"/>
      <c r="AA3035" s="673"/>
      <c r="AB3035" s="672"/>
    </row>
    <row r="3036" spans="1:28" ht="13.15" customHeight="1" x14ac:dyDescent="0.2">
      <c r="A3036" s="265"/>
      <c r="B3036" s="405"/>
      <c r="C3036" s="448"/>
      <c r="D3036" s="266"/>
      <c r="E3036" s="266"/>
      <c r="F3036" s="182"/>
      <c r="G3036" s="24"/>
      <c r="H3036" s="241">
        <v>489</v>
      </c>
      <c r="I3036" s="22" t="s">
        <v>1493</v>
      </c>
      <c r="J3036" s="24">
        <v>630</v>
      </c>
      <c r="K3036" s="371">
        <v>26.25</v>
      </c>
      <c r="L3036" s="371">
        <v>47.61904761904762</v>
      </c>
      <c r="M3036" s="371">
        <v>36.75</v>
      </c>
      <c r="N3036" s="21"/>
      <c r="O3036" s="25"/>
      <c r="P3036" s="26">
        <f t="shared" si="569"/>
        <v>0</v>
      </c>
      <c r="Q3036" s="26"/>
      <c r="R3036" s="33" t="s">
        <v>648</v>
      </c>
      <c r="S3036" s="24">
        <v>630</v>
      </c>
      <c r="T3036" s="371">
        <v>104.76190476190476</v>
      </c>
      <c r="U3036" s="371">
        <v>136.5</v>
      </c>
      <c r="V3036" s="371">
        <v>73.5</v>
      </c>
      <c r="W3036" s="21"/>
      <c r="X3036" s="25">
        <f t="shared" si="554"/>
        <v>104.92063492063492</v>
      </c>
      <c r="Y3036" s="26">
        <f t="shared" si="567"/>
        <v>0.11565325718764873</v>
      </c>
      <c r="Z3036" s="428"/>
      <c r="AA3036" s="673"/>
      <c r="AB3036" s="672"/>
    </row>
    <row r="3037" spans="1:28" ht="13.15" customHeight="1" x14ac:dyDescent="0.2">
      <c r="A3037" s="265"/>
      <c r="B3037" s="405"/>
      <c r="C3037" s="448"/>
      <c r="D3037" s="266"/>
      <c r="E3037" s="266"/>
      <c r="F3037" s="182"/>
      <c r="G3037" s="24"/>
      <c r="H3037" s="241">
        <v>489</v>
      </c>
      <c r="I3037" s="23" t="s">
        <v>649</v>
      </c>
      <c r="J3037" s="24">
        <v>630</v>
      </c>
      <c r="K3037" s="371">
        <v>0</v>
      </c>
      <c r="L3037" s="371">
        <v>0</v>
      </c>
      <c r="M3037" s="371">
        <v>0</v>
      </c>
      <c r="N3037" s="21"/>
      <c r="O3037" s="25">
        <f t="shared" si="568"/>
        <v>0</v>
      </c>
      <c r="P3037" s="26">
        <f t="shared" si="569"/>
        <v>0</v>
      </c>
      <c r="Q3037" s="26"/>
      <c r="R3037" s="28" t="s">
        <v>687</v>
      </c>
      <c r="S3037" s="24">
        <v>630</v>
      </c>
      <c r="T3037" s="371">
        <v>0</v>
      </c>
      <c r="U3037" s="371">
        <v>0</v>
      </c>
      <c r="V3037" s="371">
        <v>0</v>
      </c>
      <c r="W3037" s="21"/>
      <c r="X3037" s="25">
        <f>(T3037+U3037+V3037)/3</f>
        <v>0</v>
      </c>
      <c r="Y3037" s="26">
        <f t="shared" si="567"/>
        <v>0</v>
      </c>
      <c r="Z3037" s="428"/>
      <c r="AA3037" s="673"/>
      <c r="AB3037" s="672"/>
    </row>
    <row r="3038" spans="1:28" ht="13.15" customHeight="1" x14ac:dyDescent="0.2">
      <c r="A3038" s="265"/>
      <c r="B3038" s="405"/>
      <c r="C3038" s="448"/>
      <c r="D3038" s="266"/>
      <c r="E3038" s="266"/>
      <c r="F3038" s="182"/>
      <c r="G3038" s="24"/>
      <c r="H3038" s="241">
        <v>489</v>
      </c>
      <c r="I3038" s="22" t="s">
        <v>650</v>
      </c>
      <c r="J3038" s="24">
        <v>630</v>
      </c>
      <c r="K3038" s="371">
        <v>178.5</v>
      </c>
      <c r="L3038" s="371">
        <v>133.33333333333331</v>
      </c>
      <c r="M3038" s="371">
        <v>199.5</v>
      </c>
      <c r="N3038" s="21"/>
      <c r="O3038" s="25">
        <f t="shared" si="568"/>
        <v>170.44444444444443</v>
      </c>
      <c r="P3038" s="26">
        <f t="shared" si="569"/>
        <v>0.18787967862041932</v>
      </c>
      <c r="Q3038" s="26"/>
      <c r="R3038" s="33" t="s">
        <v>651</v>
      </c>
      <c r="S3038" s="24">
        <v>630</v>
      </c>
      <c r="T3038" s="371">
        <v>66.666666666666657</v>
      </c>
      <c r="U3038" s="371">
        <v>94.5</v>
      </c>
      <c r="V3038" s="371">
        <v>73.5</v>
      </c>
      <c r="W3038" s="21"/>
      <c r="X3038" s="25">
        <f>(T3038+U3038+V3038)/3</f>
        <v>78.222222222222214</v>
      </c>
      <c r="Y3038" s="26">
        <f t="shared" si="567"/>
        <v>8.6223789927493633E-2</v>
      </c>
      <c r="Z3038" s="428"/>
      <c r="AA3038" s="673"/>
      <c r="AB3038" s="672"/>
    </row>
    <row r="3039" spans="1:28" ht="13.15" customHeight="1" x14ac:dyDescent="0.2">
      <c r="A3039" s="265"/>
      <c r="B3039" s="405"/>
      <c r="C3039" s="448"/>
      <c r="D3039" s="266"/>
      <c r="E3039" s="266"/>
      <c r="F3039" s="182"/>
      <c r="G3039" s="24"/>
      <c r="H3039" s="241">
        <v>489</v>
      </c>
      <c r="I3039" s="23" t="s">
        <v>1567</v>
      </c>
      <c r="J3039" s="24">
        <v>630</v>
      </c>
      <c r="K3039" s="371">
        <v>5.25</v>
      </c>
      <c r="L3039" s="371">
        <v>0</v>
      </c>
      <c r="M3039" s="371">
        <v>0</v>
      </c>
      <c r="N3039" s="21"/>
      <c r="O3039" s="25">
        <f t="shared" si="568"/>
        <v>1.75</v>
      </c>
      <c r="P3039" s="26">
        <f t="shared" si="569"/>
        <v>1.9290123456790125E-3</v>
      </c>
      <c r="Q3039" s="26"/>
      <c r="R3039" s="28" t="s">
        <v>842</v>
      </c>
      <c r="S3039" s="24">
        <v>630</v>
      </c>
      <c r="T3039" s="371">
        <v>0</v>
      </c>
      <c r="U3039" s="371">
        <v>0</v>
      </c>
      <c r="V3039" s="371">
        <v>0</v>
      </c>
      <c r="W3039" s="21"/>
      <c r="X3039" s="25">
        <f>(T3039+U3039+V3039)/3</f>
        <v>0</v>
      </c>
      <c r="Y3039" s="26">
        <f t="shared" si="567"/>
        <v>0</v>
      </c>
      <c r="Z3039" s="428"/>
      <c r="AA3039" s="673"/>
      <c r="AB3039" s="672"/>
    </row>
    <row r="3040" spans="1:28" ht="13.15" customHeight="1" x14ac:dyDescent="0.2">
      <c r="A3040" s="265"/>
      <c r="B3040" s="405"/>
      <c r="C3040" s="448"/>
      <c r="D3040" s="266"/>
      <c r="E3040" s="266"/>
      <c r="F3040" s="182"/>
      <c r="G3040" s="24"/>
      <c r="H3040" s="241">
        <v>489</v>
      </c>
      <c r="I3040" s="22" t="s">
        <v>573</v>
      </c>
      <c r="J3040" s="24">
        <v>630</v>
      </c>
      <c r="K3040" s="371">
        <v>5.25</v>
      </c>
      <c r="L3040" s="371">
        <v>4.7619047619047619</v>
      </c>
      <c r="M3040" s="371">
        <v>5.25</v>
      </c>
      <c r="N3040" s="21"/>
      <c r="O3040" s="25">
        <f t="shared" si="568"/>
        <v>5.0873015873015879</v>
      </c>
      <c r="P3040" s="26">
        <f t="shared" si="569"/>
        <v>5.6076957531983997E-3</v>
      </c>
      <c r="Q3040" s="26"/>
      <c r="R3040" s="33" t="s">
        <v>1568</v>
      </c>
      <c r="S3040" s="24">
        <v>630</v>
      </c>
      <c r="T3040" s="371">
        <v>28.571428571428569</v>
      </c>
      <c r="U3040" s="371">
        <v>26.25</v>
      </c>
      <c r="V3040" s="371">
        <v>21</v>
      </c>
      <c r="W3040" s="21"/>
      <c r="X3040" s="25">
        <f>(T3040+U3040+V3040)/3</f>
        <v>25.273809523809522</v>
      </c>
      <c r="Y3040" s="26">
        <f t="shared" si="567"/>
        <v>2.7859137482153355E-2</v>
      </c>
      <c r="Z3040" s="428"/>
      <c r="AA3040" s="673"/>
      <c r="AB3040" s="672"/>
    </row>
    <row r="3041" spans="1:28" ht="13.15" customHeight="1" x14ac:dyDescent="0.2">
      <c r="A3041" s="265"/>
      <c r="B3041" s="405"/>
      <c r="C3041" s="448"/>
      <c r="D3041" s="266"/>
      <c r="E3041" s="266"/>
      <c r="F3041" s="182"/>
      <c r="G3041" s="24"/>
      <c r="H3041" s="241">
        <v>489</v>
      </c>
      <c r="I3041" s="22" t="s">
        <v>1569</v>
      </c>
      <c r="J3041" s="24">
        <v>630</v>
      </c>
      <c r="K3041" s="371">
        <v>36.75</v>
      </c>
      <c r="L3041" s="371">
        <v>47.61904761904762</v>
      </c>
      <c r="M3041" s="371">
        <v>36.75</v>
      </c>
      <c r="N3041" s="21"/>
      <c r="O3041" s="25">
        <f t="shared" si="568"/>
        <v>40.373015873015873</v>
      </c>
      <c r="P3041" s="26">
        <f t="shared" si="569"/>
        <v>4.4502883457909911E-2</v>
      </c>
      <c r="Q3041" s="26"/>
      <c r="R3041" s="28"/>
      <c r="S3041" s="24"/>
      <c r="T3041" s="371"/>
      <c r="U3041" s="371"/>
      <c r="V3041" s="371"/>
      <c r="W3041" s="21"/>
      <c r="X3041" s="25"/>
      <c r="Y3041" s="26"/>
      <c r="Z3041" s="428"/>
      <c r="AA3041" s="673"/>
      <c r="AB3041" s="672"/>
    </row>
    <row r="3042" spans="1:28" ht="13.15" customHeight="1" x14ac:dyDescent="0.2">
      <c r="A3042" s="265"/>
      <c r="B3042" s="405"/>
      <c r="C3042" s="448"/>
      <c r="D3042" s="266"/>
      <c r="E3042" s="266"/>
      <c r="F3042" s="182"/>
      <c r="G3042" s="24"/>
      <c r="H3042" s="241">
        <v>489</v>
      </c>
      <c r="I3042" s="22" t="s">
        <v>867</v>
      </c>
      <c r="J3042" s="24">
        <v>630</v>
      </c>
      <c r="K3042" s="371">
        <v>0</v>
      </c>
      <c r="L3042" s="371">
        <v>0</v>
      </c>
      <c r="M3042" s="371">
        <v>0</v>
      </c>
      <c r="N3042" s="21"/>
      <c r="O3042" s="25">
        <f t="shared" si="568"/>
        <v>0</v>
      </c>
      <c r="P3042" s="26">
        <f t="shared" si="569"/>
        <v>0</v>
      </c>
      <c r="Q3042" s="26"/>
      <c r="R3042" s="28"/>
      <c r="S3042" s="24"/>
      <c r="T3042" s="371"/>
      <c r="U3042" s="371"/>
      <c r="V3042" s="371"/>
      <c r="W3042" s="21"/>
      <c r="X3042" s="25"/>
      <c r="Y3042" s="26"/>
      <c r="Z3042" s="428"/>
      <c r="AA3042" s="673"/>
      <c r="AB3042" s="672"/>
    </row>
    <row r="3043" spans="1:28" ht="1.5" customHeight="1" thickBot="1" x14ac:dyDescent="0.25">
      <c r="A3043" s="267"/>
      <c r="B3043" s="406"/>
      <c r="C3043" s="449"/>
      <c r="D3043" s="268"/>
      <c r="E3043" s="269"/>
      <c r="F3043" s="184"/>
      <c r="G3043" s="70"/>
      <c r="H3043" s="242">
        <v>489</v>
      </c>
      <c r="I3043" s="76" t="s">
        <v>1570</v>
      </c>
      <c r="J3043" s="70">
        <v>630</v>
      </c>
      <c r="K3043" s="559">
        <v>0</v>
      </c>
      <c r="L3043" s="559">
        <v>0</v>
      </c>
      <c r="M3043" s="559">
        <v>0</v>
      </c>
      <c r="N3043" s="72"/>
      <c r="O3043" s="73">
        <f t="shared" si="568"/>
        <v>0</v>
      </c>
      <c r="P3043" s="74">
        <f t="shared" si="569"/>
        <v>0</v>
      </c>
      <c r="Q3043" s="74"/>
      <c r="R3043" s="75"/>
      <c r="S3043" s="70"/>
      <c r="T3043" s="559">
        <v>0</v>
      </c>
      <c r="U3043" s="559">
        <v>0</v>
      </c>
      <c r="V3043" s="559">
        <v>0</v>
      </c>
      <c r="W3043" s="72"/>
      <c r="X3043" s="73"/>
      <c r="Y3043" s="74"/>
      <c r="Z3043" s="646"/>
      <c r="AA3043" s="673"/>
      <c r="AB3043" s="672">
        <f t="shared" si="564"/>
        <v>418.95</v>
      </c>
    </row>
    <row r="3044" spans="1:28" s="7" customFormat="1" ht="13.9" customHeight="1" x14ac:dyDescent="0.2">
      <c r="A3044" s="260">
        <v>42761</v>
      </c>
      <c r="B3044" s="403">
        <v>0.71527777777777779</v>
      </c>
      <c r="C3044" s="454">
        <v>-8</v>
      </c>
      <c r="D3044" s="263">
        <f>(MAX(K3044:M3044))/J3044/1.44</f>
        <v>0.33268229166666674</v>
      </c>
      <c r="E3044" s="264"/>
      <c r="F3044" s="181" t="s">
        <v>1909</v>
      </c>
      <c r="G3044" s="69" t="s">
        <v>3136</v>
      </c>
      <c r="H3044" s="240">
        <v>490</v>
      </c>
      <c r="I3044" s="35" t="s">
        <v>685</v>
      </c>
      <c r="J3044" s="34">
        <v>160</v>
      </c>
      <c r="K3044" s="367">
        <v>76.650000000000006</v>
      </c>
      <c r="L3044" s="367">
        <v>43.80952380952381</v>
      </c>
      <c r="M3044" s="367">
        <v>52.5</v>
      </c>
      <c r="N3044" s="36" t="s">
        <v>3843</v>
      </c>
      <c r="O3044" s="37">
        <f t="shared" ref="O3044:O3074" si="570">(K3044+L3044+M3044)/3</f>
        <v>57.653174603174612</v>
      </c>
      <c r="P3044" s="38">
        <f t="shared" ref="P3044:P3074" si="571">O3044/J3044/1.44</f>
        <v>0.25023079254850095</v>
      </c>
      <c r="Q3044" s="77" t="s">
        <v>492</v>
      </c>
      <c r="R3044" s="40"/>
      <c r="S3044" s="81"/>
      <c r="T3044" s="367"/>
      <c r="U3044" s="367"/>
      <c r="V3044" s="367"/>
      <c r="W3044" s="36"/>
      <c r="X3044" s="37"/>
      <c r="Y3044" s="38"/>
      <c r="Z3044" s="645"/>
      <c r="AA3044" s="671">
        <f>P3044+Y3044</f>
        <v>0.25023079254850095</v>
      </c>
      <c r="AB3044" s="671">
        <f t="shared" si="564"/>
        <v>79.775443672839486</v>
      </c>
    </row>
    <row r="3045" spans="1:28" ht="13.15" customHeight="1" x14ac:dyDescent="0.2">
      <c r="A3045" s="265"/>
      <c r="B3045" s="405"/>
      <c r="C3045" s="448"/>
      <c r="D3045" s="266"/>
      <c r="E3045" s="266"/>
      <c r="F3045" s="182"/>
      <c r="G3045" s="24"/>
      <c r="H3045" s="241">
        <v>490</v>
      </c>
      <c r="I3045" s="22" t="s">
        <v>934</v>
      </c>
      <c r="J3045" s="24">
        <v>160</v>
      </c>
      <c r="K3045" s="371">
        <v>1.05</v>
      </c>
      <c r="L3045" s="371">
        <v>0</v>
      </c>
      <c r="M3045" s="371">
        <v>1.05</v>
      </c>
      <c r="N3045" s="21"/>
      <c r="O3045" s="25">
        <f t="shared" si="570"/>
        <v>0.70000000000000007</v>
      </c>
      <c r="P3045" s="26">
        <f t="shared" si="571"/>
        <v>3.0381944444444449E-3</v>
      </c>
      <c r="Q3045" s="26"/>
      <c r="R3045" s="28"/>
      <c r="S3045" s="30"/>
      <c r="T3045" s="371"/>
      <c r="U3045" s="371"/>
      <c r="V3045" s="371"/>
      <c r="W3045" s="21"/>
      <c r="X3045" s="25"/>
      <c r="Y3045" s="26"/>
      <c r="Z3045" s="428"/>
      <c r="AA3045" s="673"/>
      <c r="AB3045" s="672"/>
    </row>
    <row r="3046" spans="1:28" ht="13.15" customHeight="1" x14ac:dyDescent="0.2">
      <c r="A3046" s="265"/>
      <c r="B3046" s="405"/>
      <c r="C3046" s="448"/>
      <c r="D3046" s="266"/>
      <c r="E3046" s="266"/>
      <c r="F3046" s="182"/>
      <c r="G3046" s="24"/>
      <c r="H3046" s="241">
        <v>490</v>
      </c>
      <c r="I3046" s="22" t="s">
        <v>935</v>
      </c>
      <c r="J3046" s="24">
        <v>160</v>
      </c>
      <c r="K3046" s="371">
        <v>58.800000000000004</v>
      </c>
      <c r="L3046" s="371">
        <v>31.428571428571427</v>
      </c>
      <c r="M3046" s="371">
        <v>31.5</v>
      </c>
      <c r="N3046" s="21"/>
      <c r="O3046" s="25">
        <f t="shared" si="570"/>
        <v>40.576190476190476</v>
      </c>
      <c r="P3046" s="26">
        <f t="shared" si="571"/>
        <v>0.17611193783068782</v>
      </c>
      <c r="Q3046" s="26"/>
      <c r="R3046" s="28"/>
      <c r="S3046" s="30"/>
      <c r="T3046" s="371"/>
      <c r="U3046" s="371"/>
      <c r="V3046" s="371"/>
      <c r="W3046" s="21"/>
      <c r="X3046" s="25"/>
      <c r="Y3046" s="26"/>
      <c r="Z3046" s="428"/>
      <c r="AA3046" s="673"/>
      <c r="AB3046" s="672"/>
    </row>
    <row r="3047" spans="1:28" ht="13.15" customHeight="1" x14ac:dyDescent="0.2">
      <c r="A3047" s="265"/>
      <c r="B3047" s="405"/>
      <c r="C3047" s="448"/>
      <c r="D3047" s="266"/>
      <c r="E3047" s="266"/>
      <c r="F3047" s="182"/>
      <c r="G3047" s="24"/>
      <c r="H3047" s="241">
        <v>490</v>
      </c>
      <c r="I3047" s="22" t="s">
        <v>1115</v>
      </c>
      <c r="J3047" s="24">
        <v>160</v>
      </c>
      <c r="K3047" s="371">
        <v>0</v>
      </c>
      <c r="L3047" s="371">
        <v>0</v>
      </c>
      <c r="M3047" s="371">
        <v>0</v>
      </c>
      <c r="N3047" s="21"/>
      <c r="O3047" s="25">
        <f t="shared" si="570"/>
        <v>0</v>
      </c>
      <c r="P3047" s="26">
        <f t="shared" si="571"/>
        <v>0</v>
      </c>
      <c r="Q3047" s="26"/>
      <c r="R3047" s="28"/>
      <c r="S3047" s="30"/>
      <c r="T3047" s="371"/>
      <c r="U3047" s="371"/>
      <c r="V3047" s="371"/>
      <c r="W3047" s="21"/>
      <c r="X3047" s="25"/>
      <c r="Y3047" s="26"/>
      <c r="Z3047" s="428"/>
      <c r="AA3047" s="673"/>
      <c r="AB3047" s="672"/>
    </row>
    <row r="3048" spans="1:28" ht="13.15" customHeight="1" x14ac:dyDescent="0.2">
      <c r="A3048" s="265"/>
      <c r="B3048" s="405"/>
      <c r="C3048" s="448"/>
      <c r="D3048" s="266"/>
      <c r="E3048" s="266"/>
      <c r="F3048" s="182"/>
      <c r="G3048" s="24"/>
      <c r="H3048" s="241">
        <v>490</v>
      </c>
      <c r="I3048" s="22" t="s">
        <v>936</v>
      </c>
      <c r="J3048" s="24">
        <v>160</v>
      </c>
      <c r="K3048" s="371">
        <v>2.1</v>
      </c>
      <c r="L3048" s="371">
        <v>0.95238095238095233</v>
      </c>
      <c r="M3048" s="371">
        <v>0</v>
      </c>
      <c r="N3048" s="21"/>
      <c r="O3048" s="25">
        <f t="shared" si="570"/>
        <v>1.0174603174603174</v>
      </c>
      <c r="P3048" s="26">
        <f t="shared" si="571"/>
        <v>4.4160604056437385E-3</v>
      </c>
      <c r="Q3048" s="26"/>
      <c r="R3048" s="28"/>
      <c r="S3048" s="30"/>
      <c r="T3048" s="371"/>
      <c r="U3048" s="371"/>
      <c r="V3048" s="371"/>
      <c r="W3048" s="21"/>
      <c r="X3048" s="25"/>
      <c r="Y3048" s="26"/>
      <c r="Z3048" s="428"/>
      <c r="AA3048" s="673"/>
      <c r="AB3048" s="672"/>
    </row>
    <row r="3049" spans="1:28" ht="13.9" customHeight="1" thickBot="1" x14ac:dyDescent="0.25">
      <c r="A3049" s="585"/>
      <c r="B3049" s="409"/>
      <c r="C3049" s="447"/>
      <c r="D3049" s="586"/>
      <c r="E3049" s="587"/>
      <c r="F3049" s="184"/>
      <c r="G3049" s="70"/>
      <c r="H3049" s="242">
        <v>490</v>
      </c>
      <c r="I3049" s="76" t="s">
        <v>84</v>
      </c>
      <c r="J3049" s="70">
        <v>160</v>
      </c>
      <c r="K3049" s="559">
        <v>14.700000000000001</v>
      </c>
      <c r="L3049" s="559">
        <v>7.6190476190476186</v>
      </c>
      <c r="M3049" s="559">
        <v>21</v>
      </c>
      <c r="N3049" s="72"/>
      <c r="O3049" s="73">
        <f t="shared" si="570"/>
        <v>14.439682539682542</v>
      </c>
      <c r="P3049" s="74">
        <f t="shared" si="571"/>
        <v>6.2672233245149922E-2</v>
      </c>
      <c r="Q3049" s="74"/>
      <c r="R3049" s="75"/>
      <c r="S3049" s="78"/>
      <c r="T3049" s="559"/>
      <c r="U3049" s="559"/>
      <c r="V3049" s="559"/>
      <c r="W3049" s="72"/>
      <c r="X3049" s="73"/>
      <c r="Y3049" s="74"/>
      <c r="Z3049" s="646"/>
      <c r="AA3049" s="676"/>
      <c r="AB3049" s="674"/>
    </row>
    <row r="3050" spans="1:28" ht="13.9" customHeight="1" x14ac:dyDescent="0.2">
      <c r="A3050" s="260">
        <v>43070</v>
      </c>
      <c r="B3050" s="403">
        <v>0.79166666666666663</v>
      </c>
      <c r="C3050" s="454">
        <v>-6</v>
      </c>
      <c r="D3050" s="263">
        <f>(MAX(K3050:M3050))/J3050/1.44</f>
        <v>0.44675925925925924</v>
      </c>
      <c r="E3050" s="264">
        <f>(MAX(T3050:V3050))/S3050/1.44</f>
        <v>0.28009259259259262</v>
      </c>
      <c r="F3050" s="181" t="s">
        <v>1909</v>
      </c>
      <c r="G3050" s="34" t="s">
        <v>3136</v>
      </c>
      <c r="H3050" s="240">
        <v>491</v>
      </c>
      <c r="I3050" s="35" t="s">
        <v>685</v>
      </c>
      <c r="J3050" s="34">
        <v>630</v>
      </c>
      <c r="K3050" s="367">
        <v>405.3</v>
      </c>
      <c r="L3050" s="367">
        <v>302.85714285714283</v>
      </c>
      <c r="M3050" s="367">
        <v>324.45</v>
      </c>
      <c r="N3050" s="36" t="s">
        <v>3821</v>
      </c>
      <c r="O3050" s="37">
        <f t="shared" si="570"/>
        <v>344.20238095238096</v>
      </c>
      <c r="P3050" s="38">
        <f t="shared" si="571"/>
        <v>0.37941179558243054</v>
      </c>
      <c r="Q3050" s="77" t="s">
        <v>983</v>
      </c>
      <c r="R3050" s="40" t="s">
        <v>686</v>
      </c>
      <c r="S3050" s="36">
        <v>630</v>
      </c>
      <c r="T3050" s="367">
        <v>181.9047619047619</v>
      </c>
      <c r="U3050" s="367">
        <v>194.25</v>
      </c>
      <c r="V3050" s="367">
        <v>254.10000000000002</v>
      </c>
      <c r="W3050" s="36" t="s">
        <v>3899</v>
      </c>
      <c r="X3050" s="37">
        <f>(T3050+U3050+V3050)/3</f>
        <v>210.08492063492065</v>
      </c>
      <c r="Y3050" s="38">
        <f>X3050/S3050/1.44</f>
        <v>0.23157508888328995</v>
      </c>
      <c r="Z3050" s="645" t="s">
        <v>983</v>
      </c>
      <c r="AA3050" s="672">
        <f>P3050+Y3050</f>
        <v>0.61098688446572047</v>
      </c>
      <c r="AB3050" s="672">
        <f t="shared" si="564"/>
        <v>325.95408950617275</v>
      </c>
    </row>
    <row r="3051" spans="1:28" ht="13.15" customHeight="1" x14ac:dyDescent="0.2">
      <c r="A3051" s="588"/>
      <c r="B3051" s="415"/>
      <c r="C3051" s="454"/>
      <c r="D3051" s="589"/>
      <c r="E3051" s="589"/>
      <c r="F3051" s="187"/>
      <c r="G3051" s="24"/>
      <c r="H3051" s="241">
        <v>491</v>
      </c>
      <c r="I3051" s="22" t="s">
        <v>2473</v>
      </c>
      <c r="J3051" s="24">
        <v>630</v>
      </c>
      <c r="K3051" s="371">
        <v>201.60000000000002</v>
      </c>
      <c r="L3051" s="371">
        <v>128.57142857142856</v>
      </c>
      <c r="M3051" s="371">
        <v>135.45000000000002</v>
      </c>
      <c r="N3051" s="21"/>
      <c r="O3051" s="25">
        <f t="shared" si="570"/>
        <v>155.20714285714288</v>
      </c>
      <c r="P3051" s="26">
        <f t="shared" si="571"/>
        <v>0.17108371126228272</v>
      </c>
      <c r="Q3051" s="26"/>
      <c r="R3051" s="28" t="s">
        <v>2479</v>
      </c>
      <c r="S3051" s="21">
        <v>630</v>
      </c>
      <c r="T3051" s="371">
        <v>53.333333333333329</v>
      </c>
      <c r="U3051" s="371">
        <v>55.650000000000006</v>
      </c>
      <c r="V3051" s="371">
        <v>97.65</v>
      </c>
      <c r="W3051" s="21"/>
      <c r="X3051" s="25"/>
      <c r="Y3051" s="26"/>
      <c r="Z3051" s="428"/>
      <c r="AA3051" s="672"/>
      <c r="AB3051" s="672"/>
    </row>
    <row r="3052" spans="1:28" ht="13.15" customHeight="1" x14ac:dyDescent="0.2">
      <c r="A3052" s="588"/>
      <c r="B3052" s="415"/>
      <c r="C3052" s="454"/>
      <c r="D3052" s="589"/>
      <c r="E3052" s="589"/>
      <c r="F3052" s="187"/>
      <c r="G3052" s="24"/>
      <c r="H3052" s="241">
        <v>491</v>
      </c>
      <c r="I3052" s="22" t="s">
        <v>2474</v>
      </c>
      <c r="J3052" s="24">
        <v>630</v>
      </c>
      <c r="K3052" s="371">
        <v>97.65</v>
      </c>
      <c r="L3052" s="371">
        <v>106.66666666666666</v>
      </c>
      <c r="M3052" s="371">
        <v>90.3</v>
      </c>
      <c r="N3052" s="21"/>
      <c r="O3052" s="25">
        <f t="shared" si="570"/>
        <v>98.205555555555563</v>
      </c>
      <c r="P3052" s="26">
        <f t="shared" si="571"/>
        <v>0.10825127376053302</v>
      </c>
      <c r="Q3052" s="26"/>
      <c r="R3052" s="28" t="s">
        <v>2481</v>
      </c>
      <c r="S3052" s="21">
        <v>630</v>
      </c>
      <c r="T3052" s="371">
        <v>27.619047619047617</v>
      </c>
      <c r="U3052" s="371">
        <v>36.75</v>
      </c>
      <c r="V3052" s="371">
        <v>52.5</v>
      </c>
      <c r="W3052" s="21"/>
      <c r="X3052" s="25"/>
      <c r="Y3052" s="26"/>
      <c r="Z3052" s="428"/>
      <c r="AA3052" s="672"/>
      <c r="AB3052" s="672"/>
    </row>
    <row r="3053" spans="1:28" ht="13.15" customHeight="1" x14ac:dyDescent="0.2">
      <c r="A3053" s="588"/>
      <c r="B3053" s="415"/>
      <c r="C3053" s="454"/>
      <c r="D3053" s="589"/>
      <c r="E3053" s="589"/>
      <c r="F3053" s="187"/>
      <c r="G3053" s="24"/>
      <c r="H3053" s="241">
        <v>491</v>
      </c>
      <c r="I3053" s="22" t="s">
        <v>2896</v>
      </c>
      <c r="J3053" s="24">
        <v>630</v>
      </c>
      <c r="K3053" s="371">
        <v>72.45</v>
      </c>
      <c r="L3053" s="371">
        <v>55.238095238095234</v>
      </c>
      <c r="M3053" s="371">
        <v>58.800000000000004</v>
      </c>
      <c r="N3053" s="21"/>
      <c r="O3053" s="25">
        <f t="shared" si="570"/>
        <v>62.162698412698411</v>
      </c>
      <c r="P3053" s="26">
        <f t="shared" si="571"/>
        <v>6.8521492959323652E-2</v>
      </c>
      <c r="Q3053" s="26"/>
      <c r="R3053" s="28" t="s">
        <v>2480</v>
      </c>
      <c r="S3053" s="21">
        <v>630</v>
      </c>
      <c r="T3053" s="371">
        <v>0</v>
      </c>
      <c r="U3053" s="371">
        <v>0</v>
      </c>
      <c r="V3053" s="371">
        <v>0</v>
      </c>
      <c r="W3053" s="21"/>
      <c r="X3053" s="25"/>
      <c r="Y3053" s="26"/>
      <c r="Z3053" s="428"/>
      <c r="AA3053" s="672"/>
      <c r="AB3053" s="672"/>
    </row>
    <row r="3054" spans="1:28" ht="13.15" customHeight="1" x14ac:dyDescent="0.2">
      <c r="A3054" s="588"/>
      <c r="B3054" s="415"/>
      <c r="C3054" s="454"/>
      <c r="D3054" s="589"/>
      <c r="E3054" s="589"/>
      <c r="F3054" s="187"/>
      <c r="G3054" s="24"/>
      <c r="H3054" s="241">
        <v>491</v>
      </c>
      <c r="I3054" s="22" t="s">
        <v>2475</v>
      </c>
      <c r="J3054" s="24">
        <v>630</v>
      </c>
      <c r="K3054" s="371">
        <v>26.25</v>
      </c>
      <c r="L3054" s="371">
        <v>23.80952380952381</v>
      </c>
      <c r="M3054" s="371">
        <v>25.200000000000003</v>
      </c>
      <c r="N3054" s="21"/>
      <c r="O3054" s="25">
        <f t="shared" si="570"/>
        <v>25.086507936507939</v>
      </c>
      <c r="P3054" s="26">
        <f t="shared" si="571"/>
        <v>2.7652676296856197E-2</v>
      </c>
      <c r="Q3054" s="26"/>
      <c r="R3054" s="28" t="s">
        <v>2475</v>
      </c>
      <c r="S3054" s="21">
        <v>630</v>
      </c>
      <c r="T3054" s="371">
        <v>0</v>
      </c>
      <c r="U3054" s="371">
        <v>0</v>
      </c>
      <c r="V3054" s="371">
        <v>0</v>
      </c>
      <c r="W3054" s="21"/>
      <c r="X3054" s="25"/>
      <c r="Y3054" s="26"/>
      <c r="Z3054" s="428"/>
      <c r="AA3054" s="672"/>
      <c r="AB3054" s="672"/>
    </row>
    <row r="3055" spans="1:28" ht="13.15" customHeight="1" x14ac:dyDescent="0.2">
      <c r="A3055" s="588"/>
      <c r="B3055" s="415"/>
      <c r="C3055" s="454"/>
      <c r="D3055" s="589"/>
      <c r="E3055" s="589"/>
      <c r="F3055" s="187"/>
      <c r="G3055" s="24"/>
      <c r="H3055" s="241">
        <v>491</v>
      </c>
      <c r="I3055" s="22" t="s">
        <v>2476</v>
      </c>
      <c r="J3055" s="24">
        <v>630</v>
      </c>
      <c r="K3055" s="371">
        <v>0</v>
      </c>
      <c r="L3055" s="371">
        <v>0</v>
      </c>
      <c r="M3055" s="371">
        <v>0</v>
      </c>
      <c r="N3055" s="21"/>
      <c r="O3055" s="25">
        <f t="shared" si="570"/>
        <v>0</v>
      </c>
      <c r="P3055" s="26">
        <f t="shared" si="571"/>
        <v>0</v>
      </c>
      <c r="Q3055" s="26"/>
      <c r="R3055" s="28" t="s">
        <v>3395</v>
      </c>
      <c r="S3055" s="21">
        <v>630</v>
      </c>
      <c r="T3055" s="371">
        <v>0</v>
      </c>
      <c r="U3055" s="371">
        <v>0</v>
      </c>
      <c r="V3055" s="371">
        <v>0</v>
      </c>
      <c r="W3055" s="21"/>
      <c r="X3055" s="25"/>
      <c r="Y3055" s="26"/>
      <c r="Z3055" s="428"/>
      <c r="AA3055" s="672"/>
      <c r="AB3055" s="672"/>
    </row>
    <row r="3056" spans="1:28" ht="13.15" customHeight="1" x14ac:dyDescent="0.2">
      <c r="A3056" s="588"/>
      <c r="B3056" s="415"/>
      <c r="C3056" s="454"/>
      <c r="D3056" s="589"/>
      <c r="E3056" s="589"/>
      <c r="F3056" s="192"/>
      <c r="G3056" s="121"/>
      <c r="H3056" s="241">
        <v>491</v>
      </c>
      <c r="I3056" s="128" t="s">
        <v>2477</v>
      </c>
      <c r="J3056" s="24">
        <v>630</v>
      </c>
      <c r="K3056" s="548">
        <v>1.05</v>
      </c>
      <c r="L3056" s="548">
        <v>0.95238095238095233</v>
      </c>
      <c r="M3056" s="548">
        <v>1.05</v>
      </c>
      <c r="N3056" s="123"/>
      <c r="O3056" s="25">
        <f>(K3056+L3056+M3056)/3</f>
        <v>1.0174603174603174</v>
      </c>
      <c r="P3056" s="26">
        <f>O3056/J3056/1.44</f>
        <v>1.1215391506396797E-3</v>
      </c>
      <c r="Q3056" s="125"/>
      <c r="R3056" s="126" t="s">
        <v>2482</v>
      </c>
      <c r="S3056" s="21">
        <v>630</v>
      </c>
      <c r="T3056" s="548">
        <v>20</v>
      </c>
      <c r="U3056" s="548">
        <v>18.900000000000002</v>
      </c>
      <c r="V3056" s="548">
        <v>21</v>
      </c>
      <c r="W3056" s="123"/>
      <c r="X3056" s="124"/>
      <c r="Y3056" s="125"/>
      <c r="Z3056" s="634"/>
      <c r="AA3056" s="672"/>
      <c r="AB3056" s="672"/>
    </row>
    <row r="3057" spans="1:28" ht="13.15" customHeight="1" x14ac:dyDescent="0.2">
      <c r="A3057" s="588"/>
      <c r="B3057" s="415"/>
      <c r="C3057" s="454"/>
      <c r="D3057" s="589"/>
      <c r="E3057" s="589"/>
      <c r="F3057" s="192"/>
      <c r="G3057" s="121"/>
      <c r="H3057" s="241">
        <v>491</v>
      </c>
      <c r="I3057" s="128" t="s">
        <v>2895</v>
      </c>
      <c r="J3057" s="24">
        <v>630</v>
      </c>
      <c r="K3057" s="548">
        <v>1.05</v>
      </c>
      <c r="L3057" s="548">
        <v>0.95238095238095233</v>
      </c>
      <c r="M3057" s="548">
        <v>1.05</v>
      </c>
      <c r="N3057" s="123"/>
      <c r="O3057" s="25">
        <f>(K3057+L3057+M3057)/3</f>
        <v>1.0174603174603174</v>
      </c>
      <c r="P3057" s="26">
        <f>O3057/J3057/1.44</f>
        <v>1.1215391506396797E-3</v>
      </c>
      <c r="Q3057" s="125"/>
      <c r="R3057" s="126" t="s">
        <v>2483</v>
      </c>
      <c r="S3057" s="21">
        <v>630</v>
      </c>
      <c r="T3057" s="548">
        <v>5.7142857142857144</v>
      </c>
      <c r="U3057" s="548">
        <v>2.1</v>
      </c>
      <c r="V3057" s="548">
        <v>12.600000000000001</v>
      </c>
      <c r="W3057" s="123"/>
      <c r="X3057" s="124"/>
      <c r="Y3057" s="125"/>
      <c r="Z3057" s="634"/>
      <c r="AA3057" s="672"/>
      <c r="AB3057" s="672"/>
    </row>
    <row r="3058" spans="1:28" ht="13.15" customHeight="1" x14ac:dyDescent="0.2">
      <c r="A3058" s="588"/>
      <c r="B3058" s="415"/>
      <c r="C3058" s="454"/>
      <c r="D3058" s="589"/>
      <c r="E3058" s="589"/>
      <c r="F3058" s="192"/>
      <c r="G3058" s="121"/>
      <c r="H3058" s="241">
        <v>491</v>
      </c>
      <c r="I3058" s="128" t="s">
        <v>2899</v>
      </c>
      <c r="J3058" s="24">
        <v>630</v>
      </c>
      <c r="K3058" s="548">
        <v>0</v>
      </c>
      <c r="L3058" s="548">
        <v>0</v>
      </c>
      <c r="M3058" s="548">
        <v>0</v>
      </c>
      <c r="N3058" s="123"/>
      <c r="O3058" s="25">
        <f>(K3058+L3058+M3058)/3</f>
        <v>0</v>
      </c>
      <c r="P3058" s="26">
        <f>O3058/J3058/1.44</f>
        <v>0</v>
      </c>
      <c r="Q3058" s="125"/>
      <c r="R3058" s="126" t="s">
        <v>2897</v>
      </c>
      <c r="S3058" s="21">
        <v>630</v>
      </c>
      <c r="T3058" s="548">
        <v>41.904761904761905</v>
      </c>
      <c r="U3058" s="548">
        <v>50.400000000000006</v>
      </c>
      <c r="V3058" s="548">
        <v>52.5</v>
      </c>
      <c r="W3058" s="123"/>
      <c r="X3058" s="124"/>
      <c r="Y3058" s="125"/>
      <c r="Z3058" s="634"/>
      <c r="AA3058" s="672"/>
      <c r="AB3058" s="672"/>
    </row>
    <row r="3059" spans="1:28" ht="13.9" customHeight="1" thickBot="1" x14ac:dyDescent="0.25">
      <c r="A3059" s="585"/>
      <c r="B3059" s="409"/>
      <c r="C3059" s="447"/>
      <c r="D3059" s="586"/>
      <c r="E3059" s="587"/>
      <c r="F3059" s="189"/>
      <c r="G3059" s="70"/>
      <c r="H3059" s="242">
        <v>491</v>
      </c>
      <c r="I3059" s="76" t="s">
        <v>2478</v>
      </c>
      <c r="J3059" s="70">
        <v>630</v>
      </c>
      <c r="K3059" s="559">
        <v>9.4500000000000011</v>
      </c>
      <c r="L3059" s="559">
        <v>0</v>
      </c>
      <c r="M3059" s="559">
        <v>0</v>
      </c>
      <c r="N3059" s="72"/>
      <c r="O3059" s="73">
        <f t="shared" si="570"/>
        <v>3.1500000000000004</v>
      </c>
      <c r="P3059" s="74">
        <f t="shared" si="571"/>
        <v>3.4722222222222229E-3</v>
      </c>
      <c r="Q3059" s="74"/>
      <c r="R3059" s="75" t="s">
        <v>2898</v>
      </c>
      <c r="S3059" s="72">
        <v>630</v>
      </c>
      <c r="T3059" s="559">
        <v>0</v>
      </c>
      <c r="U3059" s="559">
        <v>0</v>
      </c>
      <c r="V3059" s="559">
        <v>0</v>
      </c>
      <c r="W3059" s="72"/>
      <c r="X3059" s="73"/>
      <c r="Y3059" s="74"/>
      <c r="Z3059" s="646"/>
      <c r="AA3059" s="672"/>
      <c r="AB3059" s="672"/>
    </row>
    <row r="3060" spans="1:28" ht="13.9" customHeight="1" x14ac:dyDescent="0.2">
      <c r="A3060" s="260">
        <v>43070</v>
      </c>
      <c r="B3060" s="403">
        <v>0.80208333333333337</v>
      </c>
      <c r="C3060" s="454">
        <v>-6</v>
      </c>
      <c r="D3060" s="328">
        <f>(MAX(K3060:M3060))/J3060/1.44</f>
        <v>0.40162037037037041</v>
      </c>
      <c r="E3060" s="272">
        <f>(MAX(T3060:V3060))/S3060/1.44</f>
        <v>0.33333333333333337</v>
      </c>
      <c r="F3060" s="195" t="s">
        <v>1909</v>
      </c>
      <c r="G3060" s="131" t="s">
        <v>3136</v>
      </c>
      <c r="H3060" s="247">
        <v>492</v>
      </c>
      <c r="I3060" s="132" t="s">
        <v>685</v>
      </c>
      <c r="J3060" s="131">
        <v>630</v>
      </c>
      <c r="K3060" s="618">
        <v>364.35</v>
      </c>
      <c r="L3060" s="618">
        <v>309.52380952380952</v>
      </c>
      <c r="M3060" s="618">
        <v>336</v>
      </c>
      <c r="N3060" s="133" t="s">
        <v>4138</v>
      </c>
      <c r="O3060" s="117">
        <f t="shared" si="570"/>
        <v>336.62460317460318</v>
      </c>
      <c r="P3060" s="118">
        <f t="shared" si="571"/>
        <v>0.37105886593320458</v>
      </c>
      <c r="Q3060" s="136" t="s">
        <v>983</v>
      </c>
      <c r="R3060" s="137" t="s">
        <v>686</v>
      </c>
      <c r="S3060" s="133">
        <v>630</v>
      </c>
      <c r="T3060" s="618">
        <v>274.28571428571428</v>
      </c>
      <c r="U3060" s="618">
        <v>212.10000000000002</v>
      </c>
      <c r="V3060" s="618">
        <v>302.40000000000003</v>
      </c>
      <c r="W3060" s="133" t="s">
        <v>4168</v>
      </c>
      <c r="X3060" s="117">
        <f t="shared" ref="X3060:X3070" si="572">(T3060+U3060+V3060)/3</f>
        <v>262.92857142857144</v>
      </c>
      <c r="Y3060" s="118">
        <f t="shared" ref="Y3060:Y3070" si="573">X3060/S3060/1.44</f>
        <v>0.28982426303854875</v>
      </c>
      <c r="Z3060" s="638" t="s">
        <v>983</v>
      </c>
      <c r="AA3060" s="671">
        <f>P3060+Y3060</f>
        <v>0.66088312897175339</v>
      </c>
      <c r="AB3060" s="671">
        <f t="shared" si="564"/>
        <v>284.14602623456784</v>
      </c>
    </row>
    <row r="3061" spans="1:28" ht="14.45" customHeight="1" x14ac:dyDescent="0.2">
      <c r="A3061" s="260"/>
      <c r="B3061" s="403"/>
      <c r="C3061" s="465"/>
      <c r="D3061" s="301"/>
      <c r="E3061" s="311"/>
      <c r="F3061" s="212"/>
      <c r="G3061" s="24"/>
      <c r="H3061" s="241">
        <v>492</v>
      </c>
      <c r="I3061" s="22" t="s">
        <v>2484</v>
      </c>
      <c r="J3061" s="24">
        <v>630</v>
      </c>
      <c r="K3061" s="371">
        <v>130.20000000000002</v>
      </c>
      <c r="L3061" s="371">
        <v>68.571428571428569</v>
      </c>
      <c r="M3061" s="371">
        <v>91.350000000000009</v>
      </c>
      <c r="N3061" s="21"/>
      <c r="O3061" s="25">
        <f t="shared" si="570"/>
        <v>96.70714285714287</v>
      </c>
      <c r="P3061" s="26">
        <f t="shared" si="571"/>
        <v>0.10659958427815573</v>
      </c>
      <c r="Q3061" s="68"/>
      <c r="R3061" s="28" t="s">
        <v>2488</v>
      </c>
      <c r="S3061" s="21">
        <v>630</v>
      </c>
      <c r="T3061" s="371">
        <v>90.476190476190467</v>
      </c>
      <c r="U3061" s="371">
        <v>65.100000000000009</v>
      </c>
      <c r="V3061" s="371">
        <v>74.55</v>
      </c>
      <c r="W3061" s="21"/>
      <c r="X3061" s="25">
        <f t="shared" si="572"/>
        <v>76.708730158730148</v>
      </c>
      <c r="Y3061" s="26">
        <f t="shared" si="573"/>
        <v>8.4555478570028819E-2</v>
      </c>
      <c r="Z3061" s="428"/>
      <c r="AA3061" s="672"/>
      <c r="AB3061" s="672"/>
    </row>
    <row r="3062" spans="1:28" ht="14.45" customHeight="1" x14ac:dyDescent="0.2">
      <c r="A3062" s="260"/>
      <c r="B3062" s="403"/>
      <c r="C3062" s="465"/>
      <c r="D3062" s="301"/>
      <c r="E3062" s="290"/>
      <c r="F3062" s="212"/>
      <c r="G3062" s="24"/>
      <c r="H3062" s="241">
        <v>492</v>
      </c>
      <c r="I3062" s="22" t="s">
        <v>2485</v>
      </c>
      <c r="J3062" s="24">
        <v>630</v>
      </c>
      <c r="K3062" s="371">
        <v>0</v>
      </c>
      <c r="L3062" s="371">
        <v>0</v>
      </c>
      <c r="M3062" s="371">
        <v>0</v>
      </c>
      <c r="N3062" s="21"/>
      <c r="O3062" s="25">
        <f t="shared" si="570"/>
        <v>0</v>
      </c>
      <c r="P3062" s="26">
        <f t="shared" si="571"/>
        <v>0</v>
      </c>
      <c r="Q3062" s="68"/>
      <c r="R3062" s="28" t="s">
        <v>2489</v>
      </c>
      <c r="S3062" s="21">
        <v>630</v>
      </c>
      <c r="T3062" s="371">
        <v>60</v>
      </c>
      <c r="U3062" s="371">
        <v>56.7</v>
      </c>
      <c r="V3062" s="371">
        <v>103.95</v>
      </c>
      <c r="W3062" s="21"/>
      <c r="X3062" s="25">
        <f t="shared" si="572"/>
        <v>73.55</v>
      </c>
      <c r="Y3062" s="26">
        <f t="shared" si="573"/>
        <v>8.1073633156966488E-2</v>
      </c>
      <c r="Z3062" s="428"/>
      <c r="AA3062" s="672"/>
      <c r="AB3062" s="672"/>
    </row>
    <row r="3063" spans="1:28" ht="14.45" customHeight="1" x14ac:dyDescent="0.2">
      <c r="A3063" s="260"/>
      <c r="B3063" s="403"/>
      <c r="C3063" s="465"/>
      <c r="D3063" s="301"/>
      <c r="E3063" s="290"/>
      <c r="F3063" s="212"/>
      <c r="G3063" s="24"/>
      <c r="H3063" s="241">
        <v>492</v>
      </c>
      <c r="I3063" s="22" t="s">
        <v>2486</v>
      </c>
      <c r="J3063" s="24">
        <v>630</v>
      </c>
      <c r="K3063" s="371">
        <v>2.1</v>
      </c>
      <c r="L3063" s="371">
        <v>1.9047619047619047</v>
      </c>
      <c r="M3063" s="371">
        <v>1.05</v>
      </c>
      <c r="N3063" s="21"/>
      <c r="O3063" s="25">
        <f t="shared" si="570"/>
        <v>1.6849206349206349</v>
      </c>
      <c r="P3063" s="26">
        <f t="shared" si="571"/>
        <v>1.8572758321435572E-3</v>
      </c>
      <c r="Q3063" s="68"/>
      <c r="R3063" s="28" t="s">
        <v>2490</v>
      </c>
      <c r="S3063" s="21">
        <v>630</v>
      </c>
      <c r="T3063" s="371">
        <v>118.09523809523809</v>
      </c>
      <c r="U3063" s="371">
        <v>105</v>
      </c>
      <c r="V3063" s="371">
        <v>127.05000000000001</v>
      </c>
      <c r="W3063" s="21"/>
      <c r="X3063" s="25">
        <f t="shared" si="572"/>
        <v>116.71507936507936</v>
      </c>
      <c r="Y3063" s="26">
        <f t="shared" si="573"/>
        <v>0.1286541880126536</v>
      </c>
      <c r="Z3063" s="428"/>
      <c r="AA3063" s="672"/>
      <c r="AB3063" s="672"/>
    </row>
    <row r="3064" spans="1:28" ht="14.45" customHeight="1" x14ac:dyDescent="0.2">
      <c r="A3064" s="260"/>
      <c r="B3064" s="403"/>
      <c r="C3064" s="465"/>
      <c r="D3064" s="301"/>
      <c r="E3064" s="290"/>
      <c r="F3064" s="212"/>
      <c r="G3064" s="24"/>
      <c r="H3064" s="241">
        <v>492</v>
      </c>
      <c r="I3064" s="22" t="s">
        <v>2902</v>
      </c>
      <c r="J3064" s="24">
        <v>630</v>
      </c>
      <c r="K3064" s="371">
        <v>10.5</v>
      </c>
      <c r="L3064" s="371">
        <v>9.5238095238095237</v>
      </c>
      <c r="M3064" s="371">
        <v>8.4</v>
      </c>
      <c r="N3064" s="21"/>
      <c r="O3064" s="25">
        <f t="shared" si="570"/>
        <v>9.4746031746031747</v>
      </c>
      <c r="P3064" s="26">
        <f t="shared" si="571"/>
        <v>1.0443786568125193E-2</v>
      </c>
      <c r="Q3064" s="68"/>
      <c r="R3064" s="28" t="s">
        <v>2491</v>
      </c>
      <c r="S3064" s="21">
        <v>630</v>
      </c>
      <c r="T3064" s="371">
        <v>0.95238095238095233</v>
      </c>
      <c r="U3064" s="371">
        <v>1.05</v>
      </c>
      <c r="V3064" s="371">
        <v>1.05</v>
      </c>
      <c r="W3064" s="21"/>
      <c r="X3064" s="25">
        <f t="shared" si="572"/>
        <v>1.0174603174603174</v>
      </c>
      <c r="Y3064" s="26">
        <f t="shared" si="573"/>
        <v>1.1215391506396797E-3</v>
      </c>
      <c r="Z3064" s="428"/>
      <c r="AA3064" s="672"/>
      <c r="AB3064" s="672"/>
    </row>
    <row r="3065" spans="1:28" ht="14.45" customHeight="1" x14ac:dyDescent="0.2">
      <c r="A3065" s="260"/>
      <c r="B3065" s="403"/>
      <c r="C3065" s="465"/>
      <c r="D3065" s="301"/>
      <c r="E3065" s="290"/>
      <c r="F3065" s="250"/>
      <c r="G3065" s="121"/>
      <c r="H3065" s="241">
        <v>492</v>
      </c>
      <c r="I3065" s="128" t="s">
        <v>2900</v>
      </c>
      <c r="J3065" s="24">
        <v>630</v>
      </c>
      <c r="K3065" s="548">
        <v>96.600000000000009</v>
      </c>
      <c r="L3065" s="548">
        <v>91.428571428571431</v>
      </c>
      <c r="M3065" s="548">
        <v>91.350000000000009</v>
      </c>
      <c r="N3065" s="123"/>
      <c r="O3065" s="25">
        <f>(K3065+L3065+M3065)/3</f>
        <v>93.126190476190473</v>
      </c>
      <c r="P3065" s="26">
        <f>O3065/J3065/1.44</f>
        <v>0.10265232636264383</v>
      </c>
      <c r="Q3065" s="139"/>
      <c r="R3065" s="28" t="s">
        <v>2492</v>
      </c>
      <c r="S3065" s="21">
        <v>630</v>
      </c>
      <c r="T3065" s="548">
        <v>0.95238095238095233</v>
      </c>
      <c r="U3065" s="548">
        <v>8.4</v>
      </c>
      <c r="V3065" s="548">
        <v>0</v>
      </c>
      <c r="W3065" s="123"/>
      <c r="X3065" s="25">
        <f>(T3065+U3065+V3065)/3</f>
        <v>3.1174603174603175</v>
      </c>
      <c r="Y3065" s="26">
        <f>X3065/S3065/1.44</f>
        <v>3.4363539654544946E-3</v>
      </c>
      <c r="Z3065" s="634"/>
      <c r="AA3065" s="672"/>
      <c r="AB3065" s="672"/>
    </row>
    <row r="3066" spans="1:28" ht="14.45" customHeight="1" x14ac:dyDescent="0.2">
      <c r="A3066" s="260"/>
      <c r="B3066" s="403"/>
      <c r="C3066" s="465"/>
      <c r="D3066" s="301"/>
      <c r="E3066" s="290"/>
      <c r="F3066" s="250"/>
      <c r="G3066" s="121"/>
      <c r="H3066" s="241">
        <v>492</v>
      </c>
      <c r="I3066" s="128" t="s">
        <v>2901</v>
      </c>
      <c r="J3066" s="24">
        <v>630</v>
      </c>
      <c r="K3066" s="548">
        <v>87.15</v>
      </c>
      <c r="L3066" s="548">
        <v>68.571428571428569</v>
      </c>
      <c r="M3066" s="548">
        <v>85.05</v>
      </c>
      <c r="N3066" s="123"/>
      <c r="O3066" s="25">
        <f>(K3066+L3066+M3066)/3</f>
        <v>80.257142857142867</v>
      </c>
      <c r="P3066" s="26">
        <f>O3066/J3066/1.44</f>
        <v>8.8466868228773018E-2</v>
      </c>
      <c r="Q3066" s="139"/>
      <c r="R3066" s="28" t="s">
        <v>2903</v>
      </c>
      <c r="S3066" s="21">
        <v>630</v>
      </c>
      <c r="T3066" s="548">
        <v>0</v>
      </c>
      <c r="U3066" s="548">
        <v>0</v>
      </c>
      <c r="V3066" s="548">
        <v>0</v>
      </c>
      <c r="W3066" s="123"/>
      <c r="X3066" s="25">
        <f>(T3066+U3066+V3066)/3</f>
        <v>0</v>
      </c>
      <c r="Y3066" s="26">
        <f>X3066/S3066/1.44</f>
        <v>0</v>
      </c>
      <c r="Z3066" s="634"/>
      <c r="AA3066" s="672"/>
      <c r="AB3066" s="672"/>
    </row>
    <row r="3067" spans="1:28" ht="13.9" customHeight="1" thickBot="1" x14ac:dyDescent="0.25">
      <c r="A3067" s="585"/>
      <c r="B3067" s="409"/>
      <c r="C3067" s="466"/>
      <c r="D3067" s="282"/>
      <c r="E3067" s="312"/>
      <c r="F3067" s="213"/>
      <c r="G3067" s="70"/>
      <c r="H3067" s="242">
        <v>492</v>
      </c>
      <c r="I3067" s="76" t="s">
        <v>2487</v>
      </c>
      <c r="J3067" s="70">
        <v>630</v>
      </c>
      <c r="K3067" s="559">
        <v>38.85</v>
      </c>
      <c r="L3067" s="559">
        <v>55.238095238095234</v>
      </c>
      <c r="M3067" s="559">
        <v>65.100000000000009</v>
      </c>
      <c r="N3067" s="72"/>
      <c r="O3067" s="73">
        <f t="shared" si="570"/>
        <v>53.06269841269841</v>
      </c>
      <c r="P3067" s="74">
        <f t="shared" si="571"/>
        <v>5.8490628761792784E-2</v>
      </c>
      <c r="Q3067" s="74"/>
      <c r="R3067" s="75" t="s">
        <v>2493</v>
      </c>
      <c r="S3067" s="72">
        <v>630</v>
      </c>
      <c r="T3067" s="559">
        <v>0</v>
      </c>
      <c r="U3067" s="559">
        <v>0</v>
      </c>
      <c r="V3067" s="559">
        <v>0</v>
      </c>
      <c r="W3067" s="72"/>
      <c r="X3067" s="73">
        <f t="shared" si="572"/>
        <v>0</v>
      </c>
      <c r="Y3067" s="74">
        <f t="shared" si="573"/>
        <v>0</v>
      </c>
      <c r="Z3067" s="646"/>
      <c r="AA3067" s="674"/>
      <c r="AB3067" s="674"/>
    </row>
    <row r="3068" spans="1:28" ht="13.9" customHeight="1" thickBot="1" x14ac:dyDescent="0.25">
      <c r="A3068" s="256"/>
      <c r="B3068" s="408"/>
      <c r="C3068" s="447"/>
      <c r="D3068" s="293">
        <f>(MAX(K3068:M3068))/J3068/1.44</f>
        <v>0</v>
      </c>
      <c r="E3068" s="298">
        <f>(MAX(T3068:V3068))/S3068/1.44</f>
        <v>0</v>
      </c>
      <c r="F3068" s="191" t="s">
        <v>1909</v>
      </c>
      <c r="G3068" s="131" t="s">
        <v>3136</v>
      </c>
      <c r="H3068" s="245">
        <v>493</v>
      </c>
      <c r="I3068" s="84" t="s">
        <v>3045</v>
      </c>
      <c r="J3068" s="83">
        <v>1000</v>
      </c>
      <c r="K3068" s="554">
        <v>0</v>
      </c>
      <c r="L3068" s="554">
        <v>0</v>
      </c>
      <c r="M3068" s="554">
        <v>0</v>
      </c>
      <c r="N3068" s="85"/>
      <c r="O3068" s="86">
        <f t="shared" si="570"/>
        <v>0</v>
      </c>
      <c r="P3068" s="87">
        <f t="shared" si="571"/>
        <v>0</v>
      </c>
      <c r="Q3068" s="87"/>
      <c r="R3068" s="89" t="s">
        <v>686</v>
      </c>
      <c r="S3068" s="85">
        <v>1000</v>
      </c>
      <c r="T3068" s="554">
        <v>0</v>
      </c>
      <c r="U3068" s="554">
        <v>0</v>
      </c>
      <c r="V3068" s="554">
        <v>0</v>
      </c>
      <c r="W3068" s="85"/>
      <c r="X3068" s="86">
        <f t="shared" si="572"/>
        <v>0</v>
      </c>
      <c r="Y3068" s="87">
        <f t="shared" si="573"/>
        <v>0</v>
      </c>
      <c r="Z3068" s="637"/>
      <c r="AA3068" s="672">
        <f>P3068+Y3068</f>
        <v>0</v>
      </c>
      <c r="AB3068" s="672">
        <f t="shared" si="564"/>
        <v>1330</v>
      </c>
    </row>
    <row r="3069" spans="1:28" ht="13.9" customHeight="1" thickBot="1" x14ac:dyDescent="0.25">
      <c r="A3069" s="256">
        <v>43049</v>
      </c>
      <c r="B3069" s="408">
        <v>0.53819444444444442</v>
      </c>
      <c r="C3069" s="447">
        <v>-1</v>
      </c>
      <c r="D3069" s="293">
        <f>(MAX(K3069:M3069))/J3069/1.44</f>
        <v>0.1388888888888889</v>
      </c>
      <c r="E3069" s="298">
        <f>(MAX(T3069:V3069))/S3069/1.44</f>
        <v>0.39351851851851855</v>
      </c>
      <c r="F3069" s="191" t="s">
        <v>1909</v>
      </c>
      <c r="G3069" s="92" t="s">
        <v>3136</v>
      </c>
      <c r="H3069" s="245">
        <v>494</v>
      </c>
      <c r="I3069" s="84" t="s">
        <v>685</v>
      </c>
      <c r="J3069" s="83">
        <v>630</v>
      </c>
      <c r="K3069" s="554">
        <v>126</v>
      </c>
      <c r="L3069" s="554">
        <v>76.19047619047619</v>
      </c>
      <c r="M3069" s="554">
        <v>73.5</v>
      </c>
      <c r="N3069" s="85" t="s">
        <v>4479</v>
      </c>
      <c r="O3069" s="86">
        <f t="shared" si="570"/>
        <v>91.896825396825406</v>
      </c>
      <c r="P3069" s="87">
        <f t="shared" si="571"/>
        <v>0.10129720612524847</v>
      </c>
      <c r="Q3069" s="87"/>
      <c r="R3069" s="89" t="s">
        <v>686</v>
      </c>
      <c r="S3069" s="85">
        <v>630</v>
      </c>
      <c r="T3069" s="554">
        <v>285.71428571428572</v>
      </c>
      <c r="U3069" s="554">
        <v>357</v>
      </c>
      <c r="V3069" s="554">
        <v>336</v>
      </c>
      <c r="W3069" s="85" t="s">
        <v>4479</v>
      </c>
      <c r="X3069" s="86">
        <f t="shared" si="572"/>
        <v>326.23809523809524</v>
      </c>
      <c r="Y3069" s="87">
        <f t="shared" si="573"/>
        <v>0.35960989334005211</v>
      </c>
      <c r="Z3069" s="637"/>
      <c r="AA3069" s="675">
        <f>P3069+Y3069</f>
        <v>0.46090709946530056</v>
      </c>
      <c r="AB3069" s="675">
        <f t="shared" si="564"/>
        <v>451.70594135802463</v>
      </c>
    </row>
    <row r="3070" spans="1:28" s="7" customFormat="1" ht="14.45" customHeight="1" thickBot="1" x14ac:dyDescent="0.25">
      <c r="A3070" s="288"/>
      <c r="B3070" s="404"/>
      <c r="C3070" s="460"/>
      <c r="D3070" s="282">
        <f>(MAX(K3070:M3070))/J3070/1.44</f>
        <v>0</v>
      </c>
      <c r="E3070" s="283">
        <f>(MAX(T3070:V3070))/S3070/1.44</f>
        <v>0</v>
      </c>
      <c r="F3070" s="179" t="s">
        <v>1909</v>
      </c>
      <c r="G3070" s="131" t="s">
        <v>3126</v>
      </c>
      <c r="H3070" s="239">
        <v>495</v>
      </c>
      <c r="I3070" s="90" t="s">
        <v>685</v>
      </c>
      <c r="J3070" s="92">
        <v>250</v>
      </c>
      <c r="K3070" s="620">
        <v>0</v>
      </c>
      <c r="L3070" s="620">
        <v>0</v>
      </c>
      <c r="M3070" s="620">
        <v>0</v>
      </c>
      <c r="N3070" s="93"/>
      <c r="O3070" s="94">
        <f t="shared" si="570"/>
        <v>0</v>
      </c>
      <c r="P3070" s="95">
        <f t="shared" si="571"/>
        <v>0</v>
      </c>
      <c r="Q3070" s="96" t="s">
        <v>984</v>
      </c>
      <c r="R3070" s="97" t="s">
        <v>686</v>
      </c>
      <c r="S3070" s="92">
        <v>250</v>
      </c>
      <c r="T3070" s="620">
        <v>0</v>
      </c>
      <c r="U3070" s="620">
        <v>0</v>
      </c>
      <c r="V3070" s="620">
        <v>0</v>
      </c>
      <c r="W3070" s="93"/>
      <c r="X3070" s="94">
        <f t="shared" si="572"/>
        <v>0</v>
      </c>
      <c r="Y3070" s="95">
        <f t="shared" si="573"/>
        <v>0</v>
      </c>
      <c r="Z3070" s="635" t="s">
        <v>984</v>
      </c>
      <c r="AA3070" s="672">
        <f>P3070+Y3070</f>
        <v>0</v>
      </c>
      <c r="AB3070" s="672">
        <f t="shared" si="564"/>
        <v>332.5</v>
      </c>
    </row>
    <row r="3071" spans="1:28" s="7" customFormat="1" ht="13.9" customHeight="1" x14ac:dyDescent="0.2">
      <c r="A3071" s="260">
        <v>43054</v>
      </c>
      <c r="B3071" s="403">
        <v>0.68055555555555547</v>
      </c>
      <c r="C3071" s="454">
        <v>-3</v>
      </c>
      <c r="D3071" s="263">
        <f>(MAX(K3071:M3071))/J3071/1.44</f>
        <v>0.13854166666666665</v>
      </c>
      <c r="E3071" s="264"/>
      <c r="F3071" s="193" t="s">
        <v>1909</v>
      </c>
      <c r="G3071" s="114" t="s">
        <v>3126</v>
      </c>
      <c r="H3071" s="243">
        <v>505</v>
      </c>
      <c r="I3071" s="35" t="s">
        <v>685</v>
      </c>
      <c r="J3071" s="115">
        <v>100</v>
      </c>
      <c r="K3071" s="565">
        <v>8.4</v>
      </c>
      <c r="L3071" s="565">
        <v>9.5238095238095237</v>
      </c>
      <c r="M3071" s="565">
        <v>19.95</v>
      </c>
      <c r="N3071" s="116" t="s">
        <v>3984</v>
      </c>
      <c r="O3071" s="117">
        <f t="shared" si="570"/>
        <v>12.624603174603175</v>
      </c>
      <c r="P3071" s="118">
        <f>O3071/J3071/1.44</f>
        <v>8.7670855379188714E-2</v>
      </c>
      <c r="Q3071" s="142" t="s">
        <v>495</v>
      </c>
      <c r="R3071" s="120"/>
      <c r="S3071" s="115"/>
      <c r="T3071" s="565"/>
      <c r="U3071" s="565"/>
      <c r="V3071" s="565"/>
      <c r="W3071" s="116"/>
      <c r="X3071" s="117"/>
      <c r="Y3071" s="118"/>
      <c r="Z3071" s="636"/>
      <c r="AA3071" s="671">
        <f>P3071+Y3071</f>
        <v>8.7670855379188714E-2</v>
      </c>
      <c r="AB3071" s="671">
        <f t="shared" si="564"/>
        <v>60.669888117283946</v>
      </c>
    </row>
    <row r="3072" spans="1:28" s="7" customFormat="1" ht="13.9" customHeight="1" x14ac:dyDescent="0.2">
      <c r="A3072" s="260"/>
      <c r="B3072" s="403"/>
      <c r="C3072" s="454"/>
      <c r="D3072" s="310"/>
      <c r="E3072" s="391"/>
      <c r="F3072" s="22"/>
      <c r="G3072" s="48"/>
      <c r="H3072" s="241">
        <v>505</v>
      </c>
      <c r="I3072" s="22" t="s">
        <v>2987</v>
      </c>
      <c r="J3072" s="24">
        <v>100</v>
      </c>
      <c r="K3072" s="371">
        <v>0</v>
      </c>
      <c r="L3072" s="371">
        <v>0</v>
      </c>
      <c r="M3072" s="371">
        <v>0</v>
      </c>
      <c r="N3072" s="21"/>
      <c r="O3072" s="37">
        <f t="shared" si="570"/>
        <v>0</v>
      </c>
      <c r="P3072" s="38">
        <f>O3072/J3072/1.44</f>
        <v>0</v>
      </c>
      <c r="Q3072" s="68"/>
      <c r="R3072" s="28"/>
      <c r="S3072" s="24"/>
      <c r="T3072" s="371"/>
      <c r="U3072" s="371"/>
      <c r="V3072" s="371"/>
      <c r="W3072" s="21"/>
      <c r="X3072" s="25"/>
      <c r="Y3072" s="26"/>
      <c r="Z3072" s="428"/>
      <c r="AA3072" s="672"/>
      <c r="AB3072" s="672"/>
    </row>
    <row r="3073" spans="1:38" s="7" customFormat="1" ht="13.9" customHeight="1" thickBot="1" x14ac:dyDescent="0.25">
      <c r="A3073" s="585"/>
      <c r="B3073" s="409"/>
      <c r="C3073" s="447"/>
      <c r="D3073" s="586"/>
      <c r="E3073" s="587"/>
      <c r="F3073" s="191"/>
      <c r="G3073" s="104"/>
      <c r="H3073" s="245">
        <v>505</v>
      </c>
      <c r="I3073" s="84" t="s">
        <v>2988</v>
      </c>
      <c r="J3073" s="83">
        <v>100</v>
      </c>
      <c r="K3073" s="554">
        <v>0</v>
      </c>
      <c r="L3073" s="554">
        <v>0</v>
      </c>
      <c r="M3073" s="554">
        <v>0</v>
      </c>
      <c r="N3073" s="85"/>
      <c r="O3073" s="86">
        <f t="shared" si="570"/>
        <v>0</v>
      </c>
      <c r="P3073" s="87">
        <f>O3073/J3073/1.44</f>
        <v>0</v>
      </c>
      <c r="Q3073" s="105"/>
      <c r="R3073" s="89"/>
      <c r="S3073" s="83"/>
      <c r="T3073" s="554"/>
      <c r="U3073" s="554"/>
      <c r="V3073" s="554"/>
      <c r="W3073" s="85"/>
      <c r="X3073" s="86"/>
      <c r="Y3073" s="87"/>
      <c r="Z3073" s="637"/>
      <c r="AA3073" s="674"/>
      <c r="AB3073" s="674"/>
    </row>
    <row r="3074" spans="1:38" s="7" customFormat="1" ht="13.9" customHeight="1" x14ac:dyDescent="0.2">
      <c r="A3074" s="270">
        <v>43036</v>
      </c>
      <c r="B3074" s="407">
        <v>0.44444444444444442</v>
      </c>
      <c r="C3074" s="450">
        <v>1</v>
      </c>
      <c r="D3074" s="263">
        <f>(MAX(K3074:M3074))/J3074/1.44</f>
        <v>0.55125000000000002</v>
      </c>
      <c r="E3074" s="640">
        <f>(MAX(T3074:V3074))/S3074/1.44</f>
        <v>0.36772486772486773</v>
      </c>
      <c r="F3074" s="193" t="s">
        <v>1909</v>
      </c>
      <c r="G3074" s="114" t="s">
        <v>3126</v>
      </c>
      <c r="H3074" s="243">
        <v>512</v>
      </c>
      <c r="I3074" s="113" t="s">
        <v>685</v>
      </c>
      <c r="J3074" s="115">
        <v>250</v>
      </c>
      <c r="K3074" s="565">
        <v>198.45000000000002</v>
      </c>
      <c r="L3074" s="565">
        <v>182.85714285714286</v>
      </c>
      <c r="M3074" s="565">
        <v>138.6</v>
      </c>
      <c r="N3074" s="116" t="s">
        <v>3986</v>
      </c>
      <c r="O3074" s="117">
        <f t="shared" si="570"/>
        <v>173.30238095238096</v>
      </c>
      <c r="P3074" s="118">
        <f t="shared" si="571"/>
        <v>0.48139550264550268</v>
      </c>
      <c r="Q3074" s="142" t="s">
        <v>495</v>
      </c>
      <c r="R3074" s="120" t="s">
        <v>686</v>
      </c>
      <c r="S3074" s="115">
        <v>250</v>
      </c>
      <c r="T3074" s="565">
        <v>132.38095238095238</v>
      </c>
      <c r="U3074" s="565">
        <v>116.55000000000001</v>
      </c>
      <c r="V3074" s="565">
        <v>113.4</v>
      </c>
      <c r="W3074" s="116" t="s">
        <v>3821</v>
      </c>
      <c r="X3074" s="117">
        <f>(T3074+U3074+V3074)/3</f>
        <v>120.77698412698413</v>
      </c>
      <c r="Y3074" s="118">
        <f>X3074/S3074/1.44</f>
        <v>0.33549162257495596</v>
      </c>
      <c r="Z3074" s="636" t="s">
        <v>495</v>
      </c>
      <c r="AA3074" s="672">
        <f>P3074+Y3074</f>
        <v>0.81688712522045859</v>
      </c>
      <c r="AB3074" s="672">
        <f t="shared" si="564"/>
        <v>60.885030864197518</v>
      </c>
    </row>
    <row r="3075" spans="1:38" ht="13.15" customHeight="1" x14ac:dyDescent="0.2">
      <c r="A3075" s="588"/>
      <c r="B3075" s="415"/>
      <c r="C3075" s="454"/>
      <c r="D3075" s="310"/>
      <c r="E3075" s="641"/>
      <c r="F3075" s="182"/>
      <c r="G3075" s="24"/>
      <c r="H3075" s="241">
        <v>512</v>
      </c>
      <c r="I3075" s="22" t="s">
        <v>937</v>
      </c>
      <c r="J3075" s="24">
        <v>250</v>
      </c>
      <c r="K3075" s="371">
        <v>0</v>
      </c>
      <c r="L3075" s="371">
        <v>0</v>
      </c>
      <c r="M3075" s="371">
        <v>0</v>
      </c>
      <c r="N3075" s="21"/>
      <c r="O3075" s="25">
        <f t="shared" ref="O3075:O3103" si="574">(K3075+L3075+M3075)/3</f>
        <v>0</v>
      </c>
      <c r="P3075" s="26">
        <f t="shared" ref="P3075:P3103" si="575">O3075/J3075/1.44</f>
        <v>0</v>
      </c>
      <c r="Q3075" s="26"/>
      <c r="R3075" s="28" t="s">
        <v>977</v>
      </c>
      <c r="S3075" s="24">
        <v>250</v>
      </c>
      <c r="T3075" s="371">
        <v>0</v>
      </c>
      <c r="U3075" s="371">
        <v>0</v>
      </c>
      <c r="V3075" s="371">
        <v>0</v>
      </c>
      <c r="W3075" s="21"/>
      <c r="X3075" s="25">
        <f>(T3075+U3075+V3075)/3</f>
        <v>0</v>
      </c>
      <c r="Y3075" s="26">
        <f>X3075/S3075/1.44</f>
        <v>0</v>
      </c>
      <c r="Z3075" s="428"/>
      <c r="AA3075" s="672"/>
      <c r="AB3075" s="672"/>
    </row>
    <row r="3076" spans="1:38" ht="13.15" customHeight="1" x14ac:dyDescent="0.2">
      <c r="A3076" s="588"/>
      <c r="B3076" s="415"/>
      <c r="C3076" s="454"/>
      <c r="D3076" s="289"/>
      <c r="E3076" s="308"/>
      <c r="F3076" s="182"/>
      <c r="G3076" s="24"/>
      <c r="H3076" s="241">
        <v>512</v>
      </c>
      <c r="I3076" s="22" t="s">
        <v>938</v>
      </c>
      <c r="J3076" s="24">
        <v>250</v>
      </c>
      <c r="K3076" s="371">
        <v>0</v>
      </c>
      <c r="L3076" s="371">
        <v>0</v>
      </c>
      <c r="M3076" s="371">
        <v>0</v>
      </c>
      <c r="N3076" s="21"/>
      <c r="O3076" s="25">
        <f t="shared" si="574"/>
        <v>0</v>
      </c>
      <c r="P3076" s="26">
        <f t="shared" si="575"/>
        <v>0</v>
      </c>
      <c r="Q3076" s="26"/>
      <c r="R3076" s="28" t="s">
        <v>3295</v>
      </c>
      <c r="S3076" s="24">
        <v>250</v>
      </c>
      <c r="T3076" s="371">
        <v>0</v>
      </c>
      <c r="U3076" s="371">
        <v>0</v>
      </c>
      <c r="V3076" s="371">
        <v>0</v>
      </c>
      <c r="W3076" s="21"/>
      <c r="X3076" s="25">
        <f>(T3076+U3076+V3076)/3</f>
        <v>0</v>
      </c>
      <c r="Y3076" s="26">
        <f>X3076/S3076/1.44</f>
        <v>0</v>
      </c>
      <c r="Z3076" s="428"/>
      <c r="AA3076" s="672"/>
      <c r="AB3076" s="672"/>
    </row>
    <row r="3077" spans="1:38" ht="13.15" customHeight="1" x14ac:dyDescent="0.2">
      <c r="A3077" s="588"/>
      <c r="B3077" s="415"/>
      <c r="C3077" s="454"/>
      <c r="D3077" s="289"/>
      <c r="E3077" s="308"/>
      <c r="F3077" s="182"/>
      <c r="G3077" s="24"/>
      <c r="H3077" s="241">
        <v>512</v>
      </c>
      <c r="I3077" s="22" t="s">
        <v>939</v>
      </c>
      <c r="J3077" s="24">
        <v>250</v>
      </c>
      <c r="K3077" s="371">
        <v>0</v>
      </c>
      <c r="L3077" s="371">
        <v>0</v>
      </c>
      <c r="M3077" s="371">
        <v>0</v>
      </c>
      <c r="N3077" s="21"/>
      <c r="O3077" s="25">
        <f t="shared" si="574"/>
        <v>0</v>
      </c>
      <c r="P3077" s="26">
        <f t="shared" si="575"/>
        <v>0</v>
      </c>
      <c r="Q3077" s="26"/>
      <c r="R3077" s="28" t="s">
        <v>653</v>
      </c>
      <c r="S3077" s="24">
        <v>250</v>
      </c>
      <c r="T3077" s="371">
        <v>0</v>
      </c>
      <c r="U3077" s="371">
        <v>0</v>
      </c>
      <c r="V3077" s="371">
        <v>0</v>
      </c>
      <c r="W3077" s="21"/>
      <c r="X3077" s="25">
        <f>(T3077+U3077+V3077)/3</f>
        <v>0</v>
      </c>
      <c r="Y3077" s="26">
        <f>X3077/S3077/1.44</f>
        <v>0</v>
      </c>
      <c r="Z3077" s="428"/>
      <c r="AA3077" s="672"/>
      <c r="AB3077" s="672"/>
    </row>
    <row r="3078" spans="1:38" ht="13.15" customHeight="1" x14ac:dyDescent="0.2">
      <c r="A3078" s="588"/>
      <c r="B3078" s="415"/>
      <c r="C3078" s="454"/>
      <c r="D3078" s="289"/>
      <c r="E3078" s="308"/>
      <c r="F3078" s="182"/>
      <c r="G3078" s="24"/>
      <c r="H3078" s="241">
        <v>512</v>
      </c>
      <c r="I3078" s="22" t="s">
        <v>1357</v>
      </c>
      <c r="J3078" s="24">
        <v>250</v>
      </c>
      <c r="K3078" s="371">
        <v>0</v>
      </c>
      <c r="L3078" s="371">
        <v>0</v>
      </c>
      <c r="M3078" s="371">
        <v>0</v>
      </c>
      <c r="N3078" s="21"/>
      <c r="O3078" s="25">
        <f t="shared" si="574"/>
        <v>0</v>
      </c>
      <c r="P3078" s="26">
        <f t="shared" si="575"/>
        <v>0</v>
      </c>
      <c r="Q3078" s="26"/>
      <c r="R3078" s="28" t="s">
        <v>1026</v>
      </c>
      <c r="S3078" s="24">
        <v>250</v>
      </c>
      <c r="T3078" s="371">
        <v>0</v>
      </c>
      <c r="U3078" s="371">
        <v>0</v>
      </c>
      <c r="V3078" s="371">
        <v>0</v>
      </c>
      <c r="W3078" s="21"/>
      <c r="X3078" s="25">
        <f>(T3078+U3078+V3078)/3</f>
        <v>0</v>
      </c>
      <c r="Y3078" s="26">
        <f>X3078/S3078/1.44</f>
        <v>0</v>
      </c>
      <c r="Z3078" s="428"/>
      <c r="AA3078" s="672"/>
      <c r="AB3078" s="672"/>
    </row>
    <row r="3079" spans="1:38" ht="13.15" customHeight="1" x14ac:dyDescent="0.2">
      <c r="A3079" s="588"/>
      <c r="B3079" s="415"/>
      <c r="C3079" s="454"/>
      <c r="D3079" s="289"/>
      <c r="E3079" s="308"/>
      <c r="F3079" s="182"/>
      <c r="G3079" s="24"/>
      <c r="H3079" s="241">
        <v>512</v>
      </c>
      <c r="I3079" s="22" t="s">
        <v>807</v>
      </c>
      <c r="J3079" s="24">
        <v>250</v>
      </c>
      <c r="K3079" s="371">
        <v>0</v>
      </c>
      <c r="L3079" s="371">
        <v>0</v>
      </c>
      <c r="M3079" s="371">
        <v>0</v>
      </c>
      <c r="N3079" s="21"/>
      <c r="O3079" s="25">
        <f t="shared" si="574"/>
        <v>0</v>
      </c>
      <c r="P3079" s="26">
        <f t="shared" si="575"/>
        <v>0</v>
      </c>
      <c r="Q3079" s="26"/>
      <c r="R3079" s="28"/>
      <c r="S3079" s="24"/>
      <c r="T3079" s="371"/>
      <c r="U3079" s="371"/>
      <c r="V3079" s="371"/>
      <c r="W3079" s="21"/>
      <c r="X3079" s="25"/>
      <c r="Y3079" s="26"/>
      <c r="Z3079" s="428"/>
      <c r="AA3079" s="672"/>
      <c r="AB3079" s="672"/>
    </row>
    <row r="3080" spans="1:38" ht="13.15" customHeight="1" x14ac:dyDescent="0.2">
      <c r="A3080" s="588"/>
      <c r="B3080" s="415"/>
      <c r="C3080" s="454"/>
      <c r="D3080" s="289"/>
      <c r="E3080" s="308"/>
      <c r="F3080" s="182"/>
      <c r="G3080" s="24"/>
      <c r="H3080" s="241">
        <v>512</v>
      </c>
      <c r="I3080" s="22" t="s">
        <v>808</v>
      </c>
      <c r="J3080" s="24">
        <v>250</v>
      </c>
      <c r="K3080" s="371">
        <v>0</v>
      </c>
      <c r="L3080" s="371">
        <v>0</v>
      </c>
      <c r="M3080" s="371">
        <v>0</v>
      </c>
      <c r="N3080" s="21"/>
      <c r="O3080" s="25">
        <f t="shared" si="574"/>
        <v>0</v>
      </c>
      <c r="P3080" s="26">
        <f t="shared" si="575"/>
        <v>0</v>
      </c>
      <c r="Q3080" s="26"/>
      <c r="R3080" s="28"/>
      <c r="S3080" s="24"/>
      <c r="T3080" s="371"/>
      <c r="U3080" s="371"/>
      <c r="V3080" s="371"/>
      <c r="W3080" s="21"/>
      <c r="X3080" s="25"/>
      <c r="Y3080" s="26"/>
      <c r="Z3080" s="428"/>
      <c r="AA3080" s="672"/>
      <c r="AB3080" s="672"/>
    </row>
    <row r="3081" spans="1:38" ht="13.9" customHeight="1" thickBot="1" x14ac:dyDescent="0.25">
      <c r="A3081" s="588"/>
      <c r="B3081" s="415"/>
      <c r="C3081" s="454"/>
      <c r="D3081" s="289"/>
      <c r="E3081" s="308"/>
      <c r="F3081" s="186"/>
      <c r="G3081" s="121"/>
      <c r="H3081" s="244">
        <v>512</v>
      </c>
      <c r="I3081" s="128" t="s">
        <v>809</v>
      </c>
      <c r="J3081" s="121">
        <v>250</v>
      </c>
      <c r="K3081" s="548">
        <v>0</v>
      </c>
      <c r="L3081" s="548">
        <v>0</v>
      </c>
      <c r="M3081" s="548">
        <v>0</v>
      </c>
      <c r="N3081" s="123"/>
      <c r="O3081" s="124">
        <f t="shared" si="574"/>
        <v>0</v>
      </c>
      <c r="P3081" s="125">
        <f t="shared" si="575"/>
        <v>0</v>
      </c>
      <c r="Q3081" s="125"/>
      <c r="R3081" s="126"/>
      <c r="S3081" s="121"/>
      <c r="T3081" s="548"/>
      <c r="U3081" s="548"/>
      <c r="V3081" s="548"/>
      <c r="W3081" s="123"/>
      <c r="X3081" s="124"/>
      <c r="Y3081" s="125"/>
      <c r="Z3081" s="634"/>
      <c r="AA3081" s="672"/>
      <c r="AB3081" s="672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</row>
    <row r="3082" spans="1:38" s="7" customFormat="1" ht="14.45" customHeight="1" thickBot="1" x14ac:dyDescent="0.25">
      <c r="A3082" s="288">
        <v>42746</v>
      </c>
      <c r="B3082" s="404">
        <v>0.50972222222222219</v>
      </c>
      <c r="C3082" s="460">
        <v>-5</v>
      </c>
      <c r="D3082" s="293">
        <f>(MAX(K3082:M3082))/J3082/1.44</f>
        <v>1.5046296296296297E-2</v>
      </c>
      <c r="E3082" s="642"/>
      <c r="F3082" s="179" t="s">
        <v>569</v>
      </c>
      <c r="G3082" s="92" t="s">
        <v>3126</v>
      </c>
      <c r="H3082" s="239">
        <v>583</v>
      </c>
      <c r="I3082" s="90" t="s">
        <v>685</v>
      </c>
      <c r="J3082" s="92">
        <v>630</v>
      </c>
      <c r="K3082" s="620">
        <v>8.4</v>
      </c>
      <c r="L3082" s="620">
        <v>11.428571428571429</v>
      </c>
      <c r="M3082" s="620">
        <v>13.65</v>
      </c>
      <c r="N3082" s="93" t="s">
        <v>3954</v>
      </c>
      <c r="O3082" s="94">
        <f t="shared" ref="O3082" si="576">(K3082+L3082+M3082)/3</f>
        <v>11.15952380952381</v>
      </c>
      <c r="P3082" s="95">
        <f t="shared" ref="P3082" si="577">O3082/J3082/1.44</f>
        <v>1.2301062400268748E-2</v>
      </c>
      <c r="Q3082" s="96" t="s">
        <v>984</v>
      </c>
      <c r="R3082" s="97"/>
      <c r="S3082" s="92"/>
      <c r="T3082" s="620"/>
      <c r="U3082" s="620"/>
      <c r="V3082" s="620"/>
      <c r="W3082" s="93"/>
      <c r="X3082" s="94"/>
      <c r="Y3082" s="95"/>
      <c r="Z3082" s="635"/>
      <c r="AA3082" s="675">
        <f>P3082+Y3082</f>
        <v>1.2301062400268748E-2</v>
      </c>
      <c r="AB3082" s="675">
        <f t="shared" si="564"/>
        <v>413.79646990740741</v>
      </c>
    </row>
    <row r="3083" spans="1:38" s="7" customFormat="1" ht="14.45" customHeight="1" thickBot="1" x14ac:dyDescent="0.25">
      <c r="A3083" s="288">
        <v>43048</v>
      </c>
      <c r="B3083" s="404">
        <v>0.64930555555555558</v>
      </c>
      <c r="C3083" s="460">
        <v>-1</v>
      </c>
      <c r="D3083" s="293">
        <f>(MAX(K3083:M3083))/J3083/1.44</f>
        <v>0.22106481481481485</v>
      </c>
      <c r="E3083" s="642"/>
      <c r="F3083" s="179" t="s">
        <v>1909</v>
      </c>
      <c r="G3083" s="92" t="s">
        <v>3136</v>
      </c>
      <c r="H3083" s="239">
        <v>584</v>
      </c>
      <c r="I3083" s="90" t="s">
        <v>685</v>
      </c>
      <c r="J3083" s="92">
        <v>630</v>
      </c>
      <c r="K3083" s="620">
        <v>200.55</v>
      </c>
      <c r="L3083" s="620">
        <v>180</v>
      </c>
      <c r="M3083" s="620">
        <v>163.80000000000001</v>
      </c>
      <c r="N3083" s="93" t="s">
        <v>4025</v>
      </c>
      <c r="O3083" s="94">
        <f t="shared" si="574"/>
        <v>181.45000000000002</v>
      </c>
      <c r="P3083" s="95">
        <f t="shared" si="575"/>
        <v>0.20001102292768963</v>
      </c>
      <c r="Q3083" s="96" t="s">
        <v>984</v>
      </c>
      <c r="R3083" s="97"/>
      <c r="S3083" s="92"/>
      <c r="T3083" s="620"/>
      <c r="U3083" s="620"/>
      <c r="V3083" s="620"/>
      <c r="W3083" s="93"/>
      <c r="X3083" s="94"/>
      <c r="Y3083" s="95"/>
      <c r="Z3083" s="635"/>
      <c r="AA3083" s="672">
        <f>P3083+Y3083</f>
        <v>0.20001102292768963</v>
      </c>
      <c r="AB3083" s="672">
        <f t="shared" si="564"/>
        <v>335.1553819444444</v>
      </c>
    </row>
    <row r="3084" spans="1:38" ht="13.9" customHeight="1" x14ac:dyDescent="0.2">
      <c r="A3084" s="351"/>
      <c r="B3084" s="407"/>
      <c r="C3084" s="450"/>
      <c r="D3084" s="291">
        <f>(MAX(K3084:M3084))/J3084/1.44</f>
        <v>0</v>
      </c>
      <c r="E3084" s="325"/>
      <c r="F3084" s="193" t="s">
        <v>2501</v>
      </c>
      <c r="G3084" s="115" t="s">
        <v>3126</v>
      </c>
      <c r="H3084" s="243">
        <v>585</v>
      </c>
      <c r="I3084" s="113" t="s">
        <v>685</v>
      </c>
      <c r="J3084" s="115">
        <v>630</v>
      </c>
      <c r="K3084" s="565">
        <v>0</v>
      </c>
      <c r="L3084" s="565">
        <v>0</v>
      </c>
      <c r="M3084" s="565">
        <v>0</v>
      </c>
      <c r="N3084" s="116"/>
      <c r="O3084" s="117">
        <f t="shared" si="574"/>
        <v>0</v>
      </c>
      <c r="P3084" s="118">
        <f t="shared" si="575"/>
        <v>0</v>
      </c>
      <c r="Q3084" s="118"/>
      <c r="R3084" s="120"/>
      <c r="S3084" s="115"/>
      <c r="T3084" s="565"/>
      <c r="U3084" s="565"/>
      <c r="V3084" s="565"/>
      <c r="W3084" s="116"/>
      <c r="X3084" s="117"/>
      <c r="Y3084" s="118"/>
      <c r="Z3084" s="636"/>
      <c r="AA3084" s="671">
        <f t="shared" ref="AA3084:AA3100" si="578">P3084+Y3084</f>
        <v>0</v>
      </c>
      <c r="AB3084" s="671">
        <f t="shared" ref="AB3084:AB3140" si="579">IF(AA3084 &gt;1,0,(((J3084+S3084)*0.95)-((J3084+S3084)*0.95)*AA3084)*0.7)</f>
        <v>418.95</v>
      </c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</row>
    <row r="3085" spans="1:38" s="388" customFormat="1" ht="13.9" customHeight="1" x14ac:dyDescent="0.2">
      <c r="A3085" s="353"/>
      <c r="B3085" s="403"/>
      <c r="C3085" s="454"/>
      <c r="D3085" s="310"/>
      <c r="E3085" s="641"/>
      <c r="F3085" s="187"/>
      <c r="G3085" s="24"/>
      <c r="H3085" s="240">
        <v>585</v>
      </c>
      <c r="I3085" s="389">
        <v>22</v>
      </c>
      <c r="J3085" s="34">
        <v>630</v>
      </c>
      <c r="K3085" s="371">
        <v>0</v>
      </c>
      <c r="L3085" s="371">
        <v>0</v>
      </c>
      <c r="M3085" s="371">
        <v>0</v>
      </c>
      <c r="N3085" s="21"/>
      <c r="O3085" s="25">
        <f t="shared" si="574"/>
        <v>0</v>
      </c>
      <c r="P3085" s="26">
        <f t="shared" si="575"/>
        <v>0</v>
      </c>
      <c r="Q3085" s="26"/>
      <c r="R3085" s="28"/>
      <c r="S3085" s="24"/>
      <c r="T3085" s="371"/>
      <c r="U3085" s="371"/>
      <c r="V3085" s="371"/>
      <c r="W3085" s="21"/>
      <c r="X3085" s="25"/>
      <c r="Y3085" s="26"/>
      <c r="Z3085" s="428"/>
      <c r="AA3085" s="672"/>
      <c r="AB3085" s="672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</row>
    <row r="3086" spans="1:38" s="388" customFormat="1" ht="13.9" customHeight="1" x14ac:dyDescent="0.2">
      <c r="A3086" s="353"/>
      <c r="B3086" s="403"/>
      <c r="C3086" s="454"/>
      <c r="D3086" s="289"/>
      <c r="E3086" s="308"/>
      <c r="F3086" s="187"/>
      <c r="G3086" s="24"/>
      <c r="H3086" s="240">
        <v>585</v>
      </c>
      <c r="I3086" s="389">
        <v>18</v>
      </c>
      <c r="J3086" s="34">
        <v>630</v>
      </c>
      <c r="K3086" s="371">
        <v>0</v>
      </c>
      <c r="L3086" s="371">
        <v>0</v>
      </c>
      <c r="M3086" s="371">
        <v>0</v>
      </c>
      <c r="N3086" s="21"/>
      <c r="O3086" s="25">
        <f t="shared" si="574"/>
        <v>0</v>
      </c>
      <c r="P3086" s="26">
        <f t="shared" si="575"/>
        <v>0</v>
      </c>
      <c r="Q3086" s="26"/>
      <c r="R3086" s="28"/>
      <c r="S3086" s="24"/>
      <c r="T3086" s="371"/>
      <c r="U3086" s="371"/>
      <c r="V3086" s="371"/>
      <c r="W3086" s="21"/>
      <c r="X3086" s="25"/>
      <c r="Y3086" s="26"/>
      <c r="Z3086" s="428"/>
      <c r="AA3086" s="672"/>
      <c r="AB3086" s="672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</row>
    <row r="3087" spans="1:38" s="388" customFormat="1" ht="13.9" customHeight="1" x14ac:dyDescent="0.2">
      <c r="A3087" s="353"/>
      <c r="B3087" s="403"/>
      <c r="C3087" s="454"/>
      <c r="D3087" s="289"/>
      <c r="E3087" s="308"/>
      <c r="F3087" s="187"/>
      <c r="G3087" s="24"/>
      <c r="H3087" s="240">
        <v>585</v>
      </c>
      <c r="I3087" s="389">
        <v>19</v>
      </c>
      <c r="J3087" s="34">
        <v>630</v>
      </c>
      <c r="K3087" s="371">
        <v>0</v>
      </c>
      <c r="L3087" s="371">
        <v>0</v>
      </c>
      <c r="M3087" s="371">
        <v>0</v>
      </c>
      <c r="N3087" s="21"/>
      <c r="O3087" s="25">
        <f>(K3087+L3087+M3087)/3</f>
        <v>0</v>
      </c>
      <c r="P3087" s="26">
        <f>O3087/J3087/1.44</f>
        <v>0</v>
      </c>
      <c r="Q3087" s="26"/>
      <c r="R3087" s="28"/>
      <c r="S3087" s="24"/>
      <c r="T3087" s="371"/>
      <c r="U3087" s="371"/>
      <c r="V3087" s="371"/>
      <c r="W3087" s="21"/>
      <c r="X3087" s="25"/>
      <c r="Y3087" s="26"/>
      <c r="Z3087" s="428"/>
      <c r="AA3087" s="672"/>
      <c r="AB3087" s="672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</row>
    <row r="3088" spans="1:38" s="388" customFormat="1" ht="13.9" customHeight="1" x14ac:dyDescent="0.2">
      <c r="A3088" s="353"/>
      <c r="B3088" s="403"/>
      <c r="C3088" s="454"/>
      <c r="D3088" s="289"/>
      <c r="E3088" s="308"/>
      <c r="F3088" s="187"/>
      <c r="G3088" s="24"/>
      <c r="H3088" s="240">
        <v>585</v>
      </c>
      <c r="I3088" s="389">
        <v>16</v>
      </c>
      <c r="J3088" s="34">
        <v>630</v>
      </c>
      <c r="K3088" s="371">
        <v>0</v>
      </c>
      <c r="L3088" s="371">
        <v>0</v>
      </c>
      <c r="M3088" s="371">
        <v>0</v>
      </c>
      <c r="N3088" s="21"/>
      <c r="O3088" s="25">
        <f t="shared" si="574"/>
        <v>0</v>
      </c>
      <c r="P3088" s="26">
        <f t="shared" si="575"/>
        <v>0</v>
      </c>
      <c r="Q3088" s="26"/>
      <c r="R3088" s="28"/>
      <c r="S3088" s="24"/>
      <c r="T3088" s="371"/>
      <c r="U3088" s="371"/>
      <c r="V3088" s="371"/>
      <c r="W3088" s="21"/>
      <c r="X3088" s="25"/>
      <c r="Y3088" s="26"/>
      <c r="Z3088" s="428"/>
      <c r="AA3088" s="672"/>
      <c r="AB3088" s="672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</row>
    <row r="3089" spans="1:38" ht="13.9" customHeight="1" thickBot="1" x14ac:dyDescent="0.25">
      <c r="A3089" s="354"/>
      <c r="B3089" s="408"/>
      <c r="C3089" s="447"/>
      <c r="D3089" s="282"/>
      <c r="E3089" s="309"/>
      <c r="F3089" s="191"/>
      <c r="G3089" s="83"/>
      <c r="H3089" s="245">
        <v>585</v>
      </c>
      <c r="I3089" s="390">
        <v>14</v>
      </c>
      <c r="J3089" s="83">
        <v>630</v>
      </c>
      <c r="K3089" s="554">
        <v>0</v>
      </c>
      <c r="L3089" s="554">
        <v>0</v>
      </c>
      <c r="M3089" s="554">
        <v>0</v>
      </c>
      <c r="N3089" s="85"/>
      <c r="O3089" s="25">
        <f t="shared" si="574"/>
        <v>0</v>
      </c>
      <c r="P3089" s="26">
        <f t="shared" si="575"/>
        <v>0</v>
      </c>
      <c r="Q3089" s="87"/>
      <c r="R3089" s="89"/>
      <c r="S3089" s="83"/>
      <c r="T3089" s="554"/>
      <c r="U3089" s="554"/>
      <c r="V3089" s="554"/>
      <c r="W3089" s="85"/>
      <c r="X3089" s="86"/>
      <c r="Y3089" s="87"/>
      <c r="Z3089" s="637"/>
      <c r="AA3089" s="674"/>
      <c r="AB3089" s="674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</row>
    <row r="3090" spans="1:38" ht="13.9" customHeight="1" x14ac:dyDescent="0.2">
      <c r="A3090" s="351"/>
      <c r="B3090" s="407"/>
      <c r="C3090" s="450"/>
      <c r="D3090" s="291">
        <f>(MAX(K3090:M3090))/J3090/1.44</f>
        <v>0</v>
      </c>
      <c r="E3090" s="325"/>
      <c r="F3090" s="193" t="s">
        <v>2501</v>
      </c>
      <c r="G3090" s="115" t="s">
        <v>3126</v>
      </c>
      <c r="H3090" s="243">
        <v>586</v>
      </c>
      <c r="I3090" s="113" t="s">
        <v>685</v>
      </c>
      <c r="J3090" s="115">
        <v>400</v>
      </c>
      <c r="K3090" s="565">
        <v>0</v>
      </c>
      <c r="L3090" s="565">
        <v>0</v>
      </c>
      <c r="M3090" s="565">
        <v>0</v>
      </c>
      <c r="N3090" s="116"/>
      <c r="O3090" s="117">
        <f t="shared" si="574"/>
        <v>0</v>
      </c>
      <c r="P3090" s="118">
        <f t="shared" si="575"/>
        <v>0</v>
      </c>
      <c r="Q3090" s="118"/>
      <c r="R3090" s="120"/>
      <c r="S3090" s="115"/>
      <c r="T3090" s="565"/>
      <c r="U3090" s="565"/>
      <c r="V3090" s="565"/>
      <c r="W3090" s="116"/>
      <c r="X3090" s="117"/>
      <c r="Y3090" s="118"/>
      <c r="Z3090" s="636"/>
      <c r="AA3090" s="672">
        <f t="shared" si="578"/>
        <v>0</v>
      </c>
      <c r="AB3090" s="672">
        <f t="shared" si="579"/>
        <v>266</v>
      </c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</row>
    <row r="3091" spans="1:38" ht="13.9" customHeight="1" x14ac:dyDescent="0.2">
      <c r="A3091" s="299"/>
      <c r="B3091" s="403"/>
      <c r="C3091" s="454"/>
      <c r="D3091" s="289"/>
      <c r="E3091" s="308"/>
      <c r="F3091" s="187"/>
      <c r="G3091" s="24"/>
      <c r="H3091" s="241">
        <v>586</v>
      </c>
      <c r="I3091" s="22" t="s">
        <v>2971</v>
      </c>
      <c r="J3091" s="24">
        <v>400</v>
      </c>
      <c r="K3091" s="371">
        <v>0</v>
      </c>
      <c r="L3091" s="371">
        <v>0</v>
      </c>
      <c r="M3091" s="371">
        <v>0</v>
      </c>
      <c r="N3091" s="21"/>
      <c r="O3091" s="25">
        <f>(K3091+L3091+M3091)/3</f>
        <v>0</v>
      </c>
      <c r="P3091" s="26">
        <f>O3091/J3091/1.44</f>
        <v>0</v>
      </c>
      <c r="Q3091" s="26"/>
      <c r="R3091" s="28"/>
      <c r="S3091" s="24"/>
      <c r="T3091" s="371"/>
      <c r="U3091" s="371"/>
      <c r="V3091" s="371"/>
      <c r="W3091" s="21"/>
      <c r="X3091" s="25"/>
      <c r="Y3091" s="26"/>
      <c r="Z3091" s="428"/>
      <c r="AA3091" s="672"/>
      <c r="AB3091" s="672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</row>
    <row r="3092" spans="1:38" ht="13.9" customHeight="1" x14ac:dyDescent="0.2">
      <c r="A3092" s="299"/>
      <c r="B3092" s="403"/>
      <c r="C3092" s="454"/>
      <c r="D3092" s="289"/>
      <c r="E3092" s="308"/>
      <c r="F3092" s="187"/>
      <c r="G3092" s="24"/>
      <c r="H3092" s="241">
        <v>586</v>
      </c>
      <c r="I3092" s="389" t="s">
        <v>2972</v>
      </c>
      <c r="J3092" s="24">
        <v>400</v>
      </c>
      <c r="K3092" s="371">
        <v>0</v>
      </c>
      <c r="L3092" s="371">
        <v>0</v>
      </c>
      <c r="M3092" s="371">
        <v>0</v>
      </c>
      <c r="N3092" s="21"/>
      <c r="O3092" s="25">
        <f>(K3092+L3092+M3092)/3</f>
        <v>0</v>
      </c>
      <c r="P3092" s="26">
        <f>O3092/J3092/1.44</f>
        <v>0</v>
      </c>
      <c r="Q3092" s="26"/>
      <c r="R3092" s="28"/>
      <c r="S3092" s="24"/>
      <c r="T3092" s="371"/>
      <c r="U3092" s="371"/>
      <c r="V3092" s="371"/>
      <c r="W3092" s="21"/>
      <c r="X3092" s="25"/>
      <c r="Y3092" s="26"/>
      <c r="Z3092" s="428"/>
      <c r="AA3092" s="672"/>
      <c r="AB3092" s="672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</row>
    <row r="3093" spans="1:38" s="382" customFormat="1" ht="13.9" customHeight="1" thickBot="1" x14ac:dyDescent="0.25">
      <c r="A3093" s="302"/>
      <c r="B3093" s="408"/>
      <c r="C3093" s="447"/>
      <c r="D3093" s="282"/>
      <c r="E3093" s="309"/>
      <c r="F3093" s="191"/>
      <c r="G3093" s="83"/>
      <c r="H3093" s="245">
        <v>586</v>
      </c>
      <c r="I3093" s="84" t="s">
        <v>2973</v>
      </c>
      <c r="J3093" s="83">
        <v>400</v>
      </c>
      <c r="K3093" s="554">
        <v>0</v>
      </c>
      <c r="L3093" s="554">
        <v>0</v>
      </c>
      <c r="M3093" s="554">
        <v>0</v>
      </c>
      <c r="N3093" s="85"/>
      <c r="O3093" s="73">
        <f>(K3093+L3093+M3093)/3</f>
        <v>0</v>
      </c>
      <c r="P3093" s="74">
        <f>O3093/J3093/1.44</f>
        <v>0</v>
      </c>
      <c r="Q3093" s="87"/>
      <c r="R3093" s="89"/>
      <c r="S3093" s="83"/>
      <c r="T3093" s="554"/>
      <c r="U3093" s="554"/>
      <c r="V3093" s="554"/>
      <c r="W3093" s="85"/>
      <c r="X3093" s="86"/>
      <c r="Y3093" s="87"/>
      <c r="Z3093" s="637"/>
      <c r="AA3093" s="672"/>
      <c r="AB3093" s="672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</row>
    <row r="3094" spans="1:38" ht="13.9" customHeight="1" thickBot="1" x14ac:dyDescent="0.25">
      <c r="A3094" s="260"/>
      <c r="B3094" s="403"/>
      <c r="C3094" s="454"/>
      <c r="D3094" s="289">
        <f>(MAX(K3094:M3094))/J3094/1.44</f>
        <v>0</v>
      </c>
      <c r="E3094" s="308"/>
      <c r="F3094" s="195" t="s">
        <v>2501</v>
      </c>
      <c r="G3094" s="131" t="s">
        <v>3126</v>
      </c>
      <c r="H3094" s="247">
        <v>587</v>
      </c>
      <c r="I3094" s="132" t="s">
        <v>685</v>
      </c>
      <c r="J3094" s="131">
        <v>400</v>
      </c>
      <c r="K3094" s="618">
        <v>0</v>
      </c>
      <c r="L3094" s="618">
        <v>0</v>
      </c>
      <c r="M3094" s="618">
        <v>0</v>
      </c>
      <c r="N3094" s="133"/>
      <c r="O3094" s="134">
        <f t="shared" si="574"/>
        <v>0</v>
      </c>
      <c r="P3094" s="135">
        <f t="shared" si="575"/>
        <v>0</v>
      </c>
      <c r="Q3094" s="135"/>
      <c r="R3094" s="137"/>
      <c r="S3094" s="131"/>
      <c r="T3094" s="618"/>
      <c r="U3094" s="618"/>
      <c r="V3094" s="618"/>
      <c r="W3094" s="133"/>
      <c r="X3094" s="134"/>
      <c r="Y3094" s="135"/>
      <c r="Z3094" s="638"/>
      <c r="AA3094" s="675">
        <f t="shared" si="578"/>
        <v>0</v>
      </c>
      <c r="AB3094" s="675">
        <f t="shared" si="579"/>
        <v>266</v>
      </c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</row>
    <row r="3095" spans="1:38" ht="13.9" customHeight="1" thickBot="1" x14ac:dyDescent="0.25">
      <c r="A3095" s="260"/>
      <c r="B3095" s="403"/>
      <c r="C3095" s="454"/>
      <c r="D3095" s="294">
        <f>(MAX(K3095:M3095))/J3095/1.44</f>
        <v>0</v>
      </c>
      <c r="E3095" s="356"/>
      <c r="F3095" s="198" t="s">
        <v>2501</v>
      </c>
      <c r="G3095" s="163" t="s">
        <v>3126</v>
      </c>
      <c r="H3095" s="246">
        <v>588</v>
      </c>
      <c r="I3095" s="162" t="s">
        <v>685</v>
      </c>
      <c r="J3095" s="163">
        <v>400</v>
      </c>
      <c r="K3095" s="619">
        <v>0</v>
      </c>
      <c r="L3095" s="619">
        <v>0</v>
      </c>
      <c r="M3095" s="619">
        <v>0</v>
      </c>
      <c r="N3095" s="164"/>
      <c r="O3095" s="167">
        <f t="shared" si="574"/>
        <v>0</v>
      </c>
      <c r="P3095" s="168">
        <f t="shared" si="575"/>
        <v>0</v>
      </c>
      <c r="Q3095" s="168"/>
      <c r="R3095" s="166"/>
      <c r="S3095" s="163"/>
      <c r="T3095" s="619"/>
      <c r="U3095" s="619"/>
      <c r="V3095" s="619"/>
      <c r="W3095" s="164"/>
      <c r="X3095" s="167"/>
      <c r="Y3095" s="168"/>
      <c r="Z3095" s="639"/>
      <c r="AA3095" s="672">
        <f t="shared" si="578"/>
        <v>0</v>
      </c>
      <c r="AB3095" s="672">
        <f t="shared" si="579"/>
        <v>266</v>
      </c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</row>
    <row r="3096" spans="1:38" ht="13.9" customHeight="1" thickBot="1" x14ac:dyDescent="0.25">
      <c r="A3096" s="304">
        <v>43036</v>
      </c>
      <c r="B3096" s="404">
        <v>0.46527777777777773</v>
      </c>
      <c r="C3096" s="460">
        <v>1</v>
      </c>
      <c r="D3096" s="337">
        <f>(MAX(K3096:M3096))/J3096/1.44</f>
        <v>0.20138888888888892</v>
      </c>
      <c r="E3096" s="642"/>
      <c r="F3096" s="179" t="s">
        <v>569</v>
      </c>
      <c r="G3096" s="92"/>
      <c r="H3096" s="239">
        <v>589</v>
      </c>
      <c r="I3096" s="90" t="s">
        <v>685</v>
      </c>
      <c r="J3096" s="92">
        <v>630</v>
      </c>
      <c r="K3096" s="620">
        <v>175.35</v>
      </c>
      <c r="L3096" s="620">
        <v>156.19047619047618</v>
      </c>
      <c r="M3096" s="620">
        <v>182.70000000000002</v>
      </c>
      <c r="N3096" s="93" t="s">
        <v>4181</v>
      </c>
      <c r="O3096" s="94">
        <f t="shared" si="574"/>
        <v>171.41349206349207</v>
      </c>
      <c r="P3096" s="95">
        <f t="shared" si="575"/>
        <v>0.18894785280367293</v>
      </c>
      <c r="Q3096" s="95"/>
      <c r="R3096" s="97"/>
      <c r="S3096" s="92"/>
      <c r="T3096" s="620"/>
      <c r="U3096" s="620"/>
      <c r="V3096" s="620"/>
      <c r="W3096" s="93"/>
      <c r="X3096" s="94"/>
      <c r="Y3096" s="95"/>
      <c r="Z3096" s="635"/>
      <c r="AA3096" s="675">
        <f t="shared" si="578"/>
        <v>0.18894785280367293</v>
      </c>
      <c r="AB3096" s="675">
        <f t="shared" si="579"/>
        <v>339.79029706790118</v>
      </c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</row>
    <row r="3097" spans="1:38" ht="13.9" customHeight="1" thickBot="1" x14ac:dyDescent="0.25">
      <c r="A3097" s="304">
        <v>43036</v>
      </c>
      <c r="B3097" s="404">
        <v>0.4513888888888889</v>
      </c>
      <c r="C3097" s="460">
        <v>1</v>
      </c>
      <c r="D3097" s="282">
        <f>(MAX(K3097:M3097))/J3097/1.44</f>
        <v>6.3657407407407399E-2</v>
      </c>
      <c r="E3097" s="640"/>
      <c r="F3097" s="195" t="s">
        <v>569</v>
      </c>
      <c r="G3097" s="131" t="s">
        <v>3126</v>
      </c>
      <c r="H3097" s="247">
        <v>590</v>
      </c>
      <c r="I3097" s="132" t="s">
        <v>685</v>
      </c>
      <c r="J3097" s="131">
        <v>630</v>
      </c>
      <c r="K3097" s="618">
        <v>40.950000000000003</v>
      </c>
      <c r="L3097" s="618">
        <v>26.666666666666664</v>
      </c>
      <c r="M3097" s="618">
        <v>57.75</v>
      </c>
      <c r="N3097" s="133" t="s">
        <v>4182</v>
      </c>
      <c r="O3097" s="134">
        <f t="shared" si="574"/>
        <v>41.788888888888891</v>
      </c>
      <c r="P3097" s="135">
        <f t="shared" si="575"/>
        <v>4.6063590045071531E-2</v>
      </c>
      <c r="Q3097" s="135"/>
      <c r="R3097" s="137"/>
      <c r="S3097" s="131"/>
      <c r="T3097" s="618"/>
      <c r="U3097" s="618"/>
      <c r="V3097" s="618"/>
      <c r="W3097" s="133"/>
      <c r="X3097" s="134"/>
      <c r="Y3097" s="135"/>
      <c r="Z3097" s="638"/>
      <c r="AA3097" s="672">
        <f t="shared" si="578"/>
        <v>4.6063590045071531E-2</v>
      </c>
      <c r="AB3097" s="672">
        <f t="shared" si="579"/>
        <v>399.65165895061727</v>
      </c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</row>
    <row r="3098" spans="1:38" ht="13.9" customHeight="1" x14ac:dyDescent="0.2">
      <c r="A3098" s="270"/>
      <c r="B3098" s="407"/>
      <c r="C3098" s="450"/>
      <c r="D3098" s="291">
        <f t="shared" ref="D3098:D3121" si="580">(MAX(K3098:M3098))/J3098/1.44</f>
        <v>0</v>
      </c>
      <c r="E3098" s="643"/>
      <c r="F3098" s="193" t="s">
        <v>569</v>
      </c>
      <c r="G3098" s="115" t="s">
        <v>3136</v>
      </c>
      <c r="H3098" s="243">
        <v>591</v>
      </c>
      <c r="I3098" s="113" t="s">
        <v>685</v>
      </c>
      <c r="J3098" s="115">
        <v>250</v>
      </c>
      <c r="K3098" s="565">
        <v>0</v>
      </c>
      <c r="L3098" s="565">
        <v>0</v>
      </c>
      <c r="M3098" s="565">
        <v>0</v>
      </c>
      <c r="N3098" s="116"/>
      <c r="O3098" s="117">
        <f t="shared" si="574"/>
        <v>0</v>
      </c>
      <c r="P3098" s="118">
        <f t="shared" si="575"/>
        <v>0</v>
      </c>
      <c r="Q3098" s="118"/>
      <c r="R3098" s="120"/>
      <c r="S3098" s="115"/>
      <c r="T3098" s="565"/>
      <c r="U3098" s="565"/>
      <c r="V3098" s="565"/>
      <c r="W3098" s="116"/>
      <c r="X3098" s="117"/>
      <c r="Y3098" s="118"/>
      <c r="Z3098" s="636"/>
      <c r="AA3098" s="671">
        <f>P3098+Y3098</f>
        <v>0</v>
      </c>
      <c r="AB3098" s="671">
        <f t="shared" si="579"/>
        <v>166.25</v>
      </c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</row>
    <row r="3099" spans="1:38" ht="13.9" customHeight="1" thickBot="1" x14ac:dyDescent="0.25">
      <c r="A3099" s="588"/>
      <c r="B3099" s="415"/>
      <c r="C3099" s="454"/>
      <c r="D3099" s="310"/>
      <c r="E3099" s="644"/>
      <c r="F3099" s="189"/>
      <c r="G3099" s="70"/>
      <c r="H3099" s="242">
        <v>591</v>
      </c>
      <c r="I3099" s="76" t="s">
        <v>961</v>
      </c>
      <c r="J3099" s="70">
        <v>250</v>
      </c>
      <c r="K3099" s="559">
        <v>0</v>
      </c>
      <c r="L3099" s="559">
        <v>0</v>
      </c>
      <c r="M3099" s="559">
        <v>0</v>
      </c>
      <c r="N3099" s="72"/>
      <c r="O3099" s="73">
        <f t="shared" si="574"/>
        <v>0</v>
      </c>
      <c r="P3099" s="74">
        <f t="shared" si="575"/>
        <v>0</v>
      </c>
      <c r="Q3099" s="74"/>
      <c r="R3099" s="75"/>
      <c r="S3099" s="70"/>
      <c r="T3099" s="559"/>
      <c r="U3099" s="559"/>
      <c r="V3099" s="559"/>
      <c r="W3099" s="72"/>
      <c r="X3099" s="73"/>
      <c r="Y3099" s="74"/>
      <c r="Z3099" s="646"/>
      <c r="AA3099" s="674"/>
      <c r="AB3099" s="674"/>
    </row>
    <row r="3100" spans="1:38" ht="14.45" customHeight="1" x14ac:dyDescent="0.2">
      <c r="A3100" s="351"/>
      <c r="B3100" s="420"/>
      <c r="C3100" s="467"/>
      <c r="D3100" s="294">
        <f t="shared" si="580"/>
        <v>0</v>
      </c>
      <c r="E3100" s="352"/>
      <c r="F3100" s="193" t="s">
        <v>569</v>
      </c>
      <c r="G3100" s="113" t="s">
        <v>3126</v>
      </c>
      <c r="H3100" s="243">
        <v>592</v>
      </c>
      <c r="I3100" s="113" t="s">
        <v>685</v>
      </c>
      <c r="J3100" s="115">
        <v>250</v>
      </c>
      <c r="K3100" s="565">
        <v>0</v>
      </c>
      <c r="L3100" s="565">
        <v>0</v>
      </c>
      <c r="M3100" s="565">
        <v>0</v>
      </c>
      <c r="N3100" s="116"/>
      <c r="O3100" s="37">
        <f t="shared" si="574"/>
        <v>0</v>
      </c>
      <c r="P3100" s="38">
        <f t="shared" si="575"/>
        <v>0</v>
      </c>
      <c r="Q3100" s="142"/>
      <c r="R3100" s="120"/>
      <c r="S3100" s="115"/>
      <c r="T3100" s="565"/>
      <c r="U3100" s="565"/>
      <c r="V3100" s="565"/>
      <c r="W3100" s="116"/>
      <c r="X3100" s="117"/>
      <c r="Y3100" s="118"/>
      <c r="Z3100" s="636"/>
      <c r="AA3100" s="672">
        <f t="shared" si="578"/>
        <v>0</v>
      </c>
      <c r="AB3100" s="672">
        <f t="shared" si="579"/>
        <v>166.25</v>
      </c>
    </row>
    <row r="3101" spans="1:38" ht="14.45" customHeight="1" x14ac:dyDescent="0.2">
      <c r="A3101" s="353"/>
      <c r="B3101" s="411"/>
      <c r="C3101" s="451"/>
      <c r="D3101" s="289"/>
      <c r="E3101" s="301"/>
      <c r="F3101" s="187"/>
      <c r="G3101" s="22"/>
      <c r="H3101" s="241">
        <v>592</v>
      </c>
      <c r="I3101" s="22" t="s">
        <v>2593</v>
      </c>
      <c r="J3101" s="24">
        <v>250</v>
      </c>
      <c r="K3101" s="371">
        <v>0</v>
      </c>
      <c r="L3101" s="371">
        <v>0</v>
      </c>
      <c r="M3101" s="371">
        <v>0</v>
      </c>
      <c r="N3101" s="21"/>
      <c r="O3101" s="25">
        <f t="shared" si="574"/>
        <v>0</v>
      </c>
      <c r="P3101" s="26">
        <f t="shared" si="575"/>
        <v>0</v>
      </c>
      <c r="Q3101" s="68"/>
      <c r="R3101" s="28"/>
      <c r="S3101" s="24"/>
      <c r="T3101" s="371"/>
      <c r="U3101" s="371"/>
      <c r="V3101" s="371"/>
      <c r="W3101" s="21"/>
      <c r="X3101" s="25"/>
      <c r="Y3101" s="26"/>
      <c r="Z3101" s="428"/>
      <c r="AA3101" s="672"/>
      <c r="AB3101" s="672"/>
    </row>
    <row r="3102" spans="1:38" ht="14.45" customHeight="1" x14ac:dyDescent="0.2">
      <c r="A3102" s="353"/>
      <c r="B3102" s="411"/>
      <c r="C3102" s="451"/>
      <c r="D3102" s="289"/>
      <c r="E3102" s="301"/>
      <c r="F3102" s="187"/>
      <c r="G3102" s="22"/>
      <c r="H3102" s="241">
        <v>592</v>
      </c>
      <c r="I3102" s="22" t="s">
        <v>2631</v>
      </c>
      <c r="J3102" s="24">
        <v>250</v>
      </c>
      <c r="K3102" s="371">
        <v>0</v>
      </c>
      <c r="L3102" s="371">
        <v>0</v>
      </c>
      <c r="M3102" s="371">
        <v>0</v>
      </c>
      <c r="N3102" s="21"/>
      <c r="O3102" s="25">
        <f t="shared" si="574"/>
        <v>0</v>
      </c>
      <c r="P3102" s="26">
        <f t="shared" si="575"/>
        <v>0</v>
      </c>
      <c r="Q3102" s="68"/>
      <c r="R3102" s="28"/>
      <c r="S3102" s="24"/>
      <c r="T3102" s="371"/>
      <c r="U3102" s="371"/>
      <c r="V3102" s="371"/>
      <c r="W3102" s="21"/>
      <c r="X3102" s="25"/>
      <c r="Y3102" s="26"/>
      <c r="Z3102" s="428"/>
      <c r="AA3102" s="672"/>
      <c r="AB3102" s="672"/>
    </row>
    <row r="3103" spans="1:38" ht="14.45" customHeight="1" x14ac:dyDescent="0.2">
      <c r="A3103" s="353"/>
      <c r="B3103" s="411"/>
      <c r="C3103" s="451"/>
      <c r="D3103" s="289"/>
      <c r="E3103" s="301"/>
      <c r="F3103" s="187"/>
      <c r="G3103" s="22"/>
      <c r="H3103" s="241">
        <v>592</v>
      </c>
      <c r="I3103" s="22" t="s">
        <v>391</v>
      </c>
      <c r="J3103" s="24">
        <v>250</v>
      </c>
      <c r="K3103" s="371">
        <v>0</v>
      </c>
      <c r="L3103" s="371">
        <v>0</v>
      </c>
      <c r="M3103" s="371">
        <v>0</v>
      </c>
      <c r="N3103" s="21"/>
      <c r="O3103" s="25">
        <f t="shared" si="574"/>
        <v>0</v>
      </c>
      <c r="P3103" s="26">
        <f t="shared" si="575"/>
        <v>0</v>
      </c>
      <c r="Q3103" s="68"/>
      <c r="R3103" s="28"/>
      <c r="S3103" s="24"/>
      <c r="T3103" s="371"/>
      <c r="U3103" s="371"/>
      <c r="V3103" s="371"/>
      <c r="W3103" s="21"/>
      <c r="X3103" s="25"/>
      <c r="Y3103" s="26"/>
      <c r="Z3103" s="428"/>
      <c r="AA3103" s="672"/>
      <c r="AB3103" s="672"/>
    </row>
    <row r="3104" spans="1:38" ht="14.45" customHeight="1" thickBot="1" x14ac:dyDescent="0.25">
      <c r="A3104" s="354"/>
      <c r="B3104" s="412"/>
      <c r="C3104" s="459"/>
      <c r="D3104" s="282"/>
      <c r="E3104" s="303"/>
      <c r="F3104" s="189"/>
      <c r="G3104" s="76"/>
      <c r="H3104" s="242">
        <v>592</v>
      </c>
      <c r="I3104" s="76" t="s">
        <v>2632</v>
      </c>
      <c r="J3104" s="70">
        <v>250</v>
      </c>
      <c r="K3104" s="559">
        <v>0</v>
      </c>
      <c r="L3104" s="559">
        <v>0</v>
      </c>
      <c r="M3104" s="559">
        <v>0</v>
      </c>
      <c r="N3104" s="72"/>
      <c r="O3104" s="73">
        <f>(K3104+L3104+M3104)/3</f>
        <v>0</v>
      </c>
      <c r="P3104" s="74">
        <f>O3104/J3104/1.44</f>
        <v>0</v>
      </c>
      <c r="Q3104" s="103"/>
      <c r="R3104" s="75"/>
      <c r="S3104" s="70"/>
      <c r="T3104" s="559"/>
      <c r="U3104" s="559"/>
      <c r="V3104" s="559"/>
      <c r="W3104" s="72"/>
      <c r="X3104" s="73"/>
      <c r="Y3104" s="74"/>
      <c r="Z3104" s="646"/>
      <c r="AA3104" s="672"/>
      <c r="AB3104" s="672"/>
    </row>
    <row r="3105" spans="1:28" ht="13.9" customHeight="1" thickBot="1" x14ac:dyDescent="0.25">
      <c r="A3105" s="304"/>
      <c r="B3105" s="404"/>
      <c r="C3105" s="460"/>
      <c r="D3105" s="293">
        <f>(MAX(K3105:M3105))/J3105/1.44</f>
        <v>0</v>
      </c>
      <c r="E3105" s="298"/>
      <c r="F3105" s="179" t="s">
        <v>569</v>
      </c>
      <c r="G3105" s="92" t="s">
        <v>3126</v>
      </c>
      <c r="H3105" s="239">
        <v>593</v>
      </c>
      <c r="I3105" s="90" t="s">
        <v>685</v>
      </c>
      <c r="J3105" s="92">
        <v>630</v>
      </c>
      <c r="K3105" s="620">
        <v>0</v>
      </c>
      <c r="L3105" s="620">
        <v>0</v>
      </c>
      <c r="M3105" s="620">
        <v>0</v>
      </c>
      <c r="N3105" s="93"/>
      <c r="O3105" s="94">
        <f>(K3105+L3105+M3105)/3</f>
        <v>0</v>
      </c>
      <c r="P3105" s="95">
        <f>O3105/J3105/1.44</f>
        <v>0</v>
      </c>
      <c r="Q3105" s="95"/>
      <c r="R3105" s="97"/>
      <c r="S3105" s="92"/>
      <c r="T3105" s="620"/>
      <c r="U3105" s="620"/>
      <c r="V3105" s="620"/>
      <c r="W3105" s="93"/>
      <c r="X3105" s="94"/>
      <c r="Y3105" s="95"/>
      <c r="Z3105" s="635"/>
      <c r="AA3105" s="675">
        <f>P3105+Y3105</f>
        <v>0</v>
      </c>
      <c r="AB3105" s="675">
        <f t="shared" si="579"/>
        <v>418.95</v>
      </c>
    </row>
    <row r="3106" spans="1:28" ht="13.9" customHeight="1" thickBot="1" x14ac:dyDescent="0.25">
      <c r="A3106" s="304">
        <v>43048</v>
      </c>
      <c r="B3106" s="404">
        <v>0.63194444444444442</v>
      </c>
      <c r="C3106" s="460">
        <v>-1</v>
      </c>
      <c r="D3106" s="293">
        <f>(MAX(K3106:M3106))/J3106/1.44</f>
        <v>0.17682291666666672</v>
      </c>
      <c r="E3106" s="298"/>
      <c r="F3106" s="179" t="s">
        <v>569</v>
      </c>
      <c r="G3106" s="92" t="s">
        <v>3136</v>
      </c>
      <c r="H3106" s="239">
        <v>598</v>
      </c>
      <c r="I3106" s="90" t="s">
        <v>685</v>
      </c>
      <c r="J3106" s="92">
        <v>400</v>
      </c>
      <c r="K3106" s="620">
        <v>66.150000000000006</v>
      </c>
      <c r="L3106" s="620">
        <v>74.285714285714278</v>
      </c>
      <c r="M3106" s="620">
        <v>101.85000000000001</v>
      </c>
      <c r="N3106" s="93" t="s">
        <v>3841</v>
      </c>
      <c r="O3106" s="94">
        <f>(K3106+L3106+M3106)/3</f>
        <v>80.761904761904759</v>
      </c>
      <c r="P3106" s="95">
        <f>O3106/J3106/1.44</f>
        <v>0.1402116402116402</v>
      </c>
      <c r="Q3106" s="95"/>
      <c r="R3106" s="97"/>
      <c r="S3106" s="92"/>
      <c r="T3106" s="620"/>
      <c r="U3106" s="620"/>
      <c r="V3106" s="620"/>
      <c r="W3106" s="93"/>
      <c r="X3106" s="94"/>
      <c r="Y3106" s="95"/>
      <c r="Z3106" s="635"/>
      <c r="AA3106" s="672">
        <f>P3106+Y3106</f>
        <v>0.1402116402116402</v>
      </c>
      <c r="AB3106" s="672">
        <f t="shared" si="579"/>
        <v>228.70370370370367</v>
      </c>
    </row>
    <row r="3107" spans="1:28" s="7" customFormat="1" ht="14.45" customHeight="1" thickBot="1" x14ac:dyDescent="0.25">
      <c r="A3107" s="304"/>
      <c r="B3107" s="404"/>
      <c r="C3107" s="460"/>
      <c r="D3107" s="293">
        <f>(MAX(K3107:M3107))/J3107/1.44</f>
        <v>0</v>
      </c>
      <c r="E3107" s="298">
        <f t="shared" ref="E3107:E3113" si="581">(MAX(T3107:V3107))/S3107/1.44</f>
        <v>0</v>
      </c>
      <c r="F3107" s="191" t="s">
        <v>1909</v>
      </c>
      <c r="G3107" s="104" t="s">
        <v>3136</v>
      </c>
      <c r="H3107" s="245">
        <v>600</v>
      </c>
      <c r="I3107" s="84" t="s">
        <v>685</v>
      </c>
      <c r="J3107" s="83">
        <v>630</v>
      </c>
      <c r="K3107" s="554">
        <v>0</v>
      </c>
      <c r="L3107" s="554">
        <v>0</v>
      </c>
      <c r="M3107" s="554">
        <v>0</v>
      </c>
      <c r="N3107" s="85"/>
      <c r="O3107" s="86">
        <f t="shared" ref="O3107:O3127" si="582">(K3107+L3107+M3107)/3</f>
        <v>0</v>
      </c>
      <c r="P3107" s="87">
        <f t="shared" ref="P3107:P3127" si="583">O3107/J3107/1.44</f>
        <v>0</v>
      </c>
      <c r="Q3107" s="88" t="s">
        <v>495</v>
      </c>
      <c r="R3107" s="89" t="s">
        <v>686</v>
      </c>
      <c r="S3107" s="83">
        <v>630</v>
      </c>
      <c r="T3107" s="554">
        <v>0</v>
      </c>
      <c r="U3107" s="554">
        <v>0</v>
      </c>
      <c r="V3107" s="554">
        <v>0</v>
      </c>
      <c r="W3107" s="85"/>
      <c r="X3107" s="86">
        <f t="shared" ref="X3107:X3112" si="584">(T3107+U3107+V3107)/3</f>
        <v>0</v>
      </c>
      <c r="Y3107" s="87">
        <f t="shared" ref="Y3107:Y3112" si="585">X3107/S3107/1.44</f>
        <v>0</v>
      </c>
      <c r="Z3107" s="669" t="s">
        <v>495</v>
      </c>
      <c r="AA3107" s="675">
        <f t="shared" ref="AA3107:AA3121" si="586">P3107+Y3107</f>
        <v>0</v>
      </c>
      <c r="AB3107" s="675">
        <f t="shared" si="579"/>
        <v>837.9</v>
      </c>
    </row>
    <row r="3108" spans="1:28" s="7" customFormat="1" ht="14.45" customHeight="1" thickBot="1" x14ac:dyDescent="0.25">
      <c r="A3108" s="304"/>
      <c r="B3108" s="404"/>
      <c r="C3108" s="460"/>
      <c r="D3108" s="282">
        <f t="shared" si="580"/>
        <v>0</v>
      </c>
      <c r="E3108" s="283">
        <f t="shared" si="581"/>
        <v>0</v>
      </c>
      <c r="F3108" s="179" t="s">
        <v>1909</v>
      </c>
      <c r="G3108" s="91" t="s">
        <v>3136</v>
      </c>
      <c r="H3108" s="239">
        <v>601</v>
      </c>
      <c r="I3108" s="90" t="s">
        <v>685</v>
      </c>
      <c r="J3108" s="92">
        <v>630</v>
      </c>
      <c r="K3108" s="620">
        <v>0</v>
      </c>
      <c r="L3108" s="620">
        <v>0</v>
      </c>
      <c r="M3108" s="620">
        <v>0</v>
      </c>
      <c r="N3108" s="93"/>
      <c r="O3108" s="94">
        <f t="shared" si="582"/>
        <v>0</v>
      </c>
      <c r="P3108" s="95">
        <f t="shared" si="583"/>
        <v>0</v>
      </c>
      <c r="Q3108" s="96" t="s">
        <v>983</v>
      </c>
      <c r="R3108" s="97" t="s">
        <v>3815</v>
      </c>
      <c r="S3108" s="92">
        <v>630</v>
      </c>
      <c r="T3108" s="620">
        <v>0</v>
      </c>
      <c r="U3108" s="620">
        <v>0</v>
      </c>
      <c r="V3108" s="620">
        <v>0</v>
      </c>
      <c r="W3108" s="93"/>
      <c r="X3108" s="94">
        <f t="shared" si="584"/>
        <v>0</v>
      </c>
      <c r="Y3108" s="95">
        <f t="shared" si="585"/>
        <v>0</v>
      </c>
      <c r="Z3108" s="635" t="s">
        <v>983</v>
      </c>
      <c r="AA3108" s="672">
        <f t="shared" si="586"/>
        <v>0</v>
      </c>
      <c r="AB3108" s="672">
        <f t="shared" si="579"/>
        <v>837.9</v>
      </c>
    </row>
    <row r="3109" spans="1:28" s="7" customFormat="1" ht="14.45" customHeight="1" x14ac:dyDescent="0.2">
      <c r="A3109" s="270"/>
      <c r="B3109" s="407"/>
      <c r="C3109" s="450"/>
      <c r="D3109" s="291">
        <f t="shared" si="580"/>
        <v>0</v>
      </c>
      <c r="E3109" s="272">
        <f t="shared" si="581"/>
        <v>0</v>
      </c>
      <c r="F3109" s="181" t="s">
        <v>1909</v>
      </c>
      <c r="G3109" s="69" t="s">
        <v>3136</v>
      </c>
      <c r="H3109" s="240">
        <v>602</v>
      </c>
      <c r="I3109" s="35" t="s">
        <v>685</v>
      </c>
      <c r="J3109" s="34">
        <v>1000</v>
      </c>
      <c r="K3109" s="367">
        <v>0</v>
      </c>
      <c r="L3109" s="367">
        <v>0</v>
      </c>
      <c r="M3109" s="367">
        <v>0</v>
      </c>
      <c r="N3109" s="36"/>
      <c r="O3109" s="37">
        <f t="shared" si="582"/>
        <v>0</v>
      </c>
      <c r="P3109" s="38">
        <f t="shared" si="583"/>
        <v>0</v>
      </c>
      <c r="Q3109" s="77" t="s">
        <v>794</v>
      </c>
      <c r="R3109" s="40" t="s">
        <v>686</v>
      </c>
      <c r="S3109" s="34">
        <v>1000</v>
      </c>
      <c r="T3109" s="367">
        <v>0</v>
      </c>
      <c r="U3109" s="367">
        <v>0</v>
      </c>
      <c r="V3109" s="367">
        <v>0</v>
      </c>
      <c r="W3109" s="36"/>
      <c r="X3109" s="37">
        <f t="shared" si="584"/>
        <v>0</v>
      </c>
      <c r="Y3109" s="38">
        <f t="shared" si="585"/>
        <v>0</v>
      </c>
      <c r="Z3109" s="645" t="s">
        <v>1225</v>
      </c>
      <c r="AA3109" s="671">
        <f t="shared" si="586"/>
        <v>0</v>
      </c>
      <c r="AB3109" s="671">
        <f t="shared" si="579"/>
        <v>1330</v>
      </c>
    </row>
    <row r="3110" spans="1:28" s="7" customFormat="1" ht="14.45" customHeight="1" x14ac:dyDescent="0.2">
      <c r="A3110" s="260"/>
      <c r="B3110" s="403"/>
      <c r="C3110" s="454"/>
      <c r="D3110" s="286">
        <f t="shared" si="580"/>
        <v>0</v>
      </c>
      <c r="E3110" s="287">
        <f t="shared" si="581"/>
        <v>0</v>
      </c>
      <c r="F3110" s="187" t="s">
        <v>1909</v>
      </c>
      <c r="G3110" s="48" t="s">
        <v>3136</v>
      </c>
      <c r="H3110" s="241">
        <v>602</v>
      </c>
      <c r="I3110" s="22" t="s">
        <v>940</v>
      </c>
      <c r="J3110" s="24">
        <v>1000</v>
      </c>
      <c r="K3110" s="371">
        <v>0</v>
      </c>
      <c r="L3110" s="371">
        <v>0</v>
      </c>
      <c r="M3110" s="371">
        <v>0</v>
      </c>
      <c r="N3110" s="21"/>
      <c r="O3110" s="25">
        <f t="shared" si="582"/>
        <v>0</v>
      </c>
      <c r="P3110" s="26">
        <f t="shared" si="583"/>
        <v>0</v>
      </c>
      <c r="Q3110" s="68" t="s">
        <v>795</v>
      </c>
      <c r="R3110" s="28" t="s">
        <v>595</v>
      </c>
      <c r="S3110" s="24">
        <v>1000</v>
      </c>
      <c r="T3110" s="371">
        <v>0</v>
      </c>
      <c r="U3110" s="371">
        <v>0</v>
      </c>
      <c r="V3110" s="371">
        <v>0</v>
      </c>
      <c r="W3110" s="21"/>
      <c r="X3110" s="25">
        <f t="shared" si="584"/>
        <v>0</v>
      </c>
      <c r="Y3110" s="26">
        <f t="shared" si="585"/>
        <v>0</v>
      </c>
      <c r="Z3110" s="428" t="s">
        <v>1225</v>
      </c>
      <c r="AA3110" s="672"/>
      <c r="AB3110" s="672"/>
    </row>
    <row r="3111" spans="1:28" s="7" customFormat="1" ht="14.45" customHeight="1" thickBot="1" x14ac:dyDescent="0.25">
      <c r="A3111" s="256"/>
      <c r="B3111" s="408"/>
      <c r="C3111" s="447"/>
      <c r="D3111" s="282">
        <f t="shared" si="580"/>
        <v>0</v>
      </c>
      <c r="E3111" s="283">
        <f t="shared" si="581"/>
        <v>0</v>
      </c>
      <c r="F3111" s="189" t="s">
        <v>1909</v>
      </c>
      <c r="G3111" s="102" t="s">
        <v>3136</v>
      </c>
      <c r="H3111" s="242">
        <v>602</v>
      </c>
      <c r="I3111" s="76" t="s">
        <v>583</v>
      </c>
      <c r="J3111" s="70">
        <v>1000</v>
      </c>
      <c r="K3111" s="559">
        <v>0</v>
      </c>
      <c r="L3111" s="559">
        <v>0</v>
      </c>
      <c r="M3111" s="559">
        <v>0</v>
      </c>
      <c r="N3111" s="72"/>
      <c r="O3111" s="73">
        <f t="shared" si="582"/>
        <v>0</v>
      </c>
      <c r="P3111" s="74">
        <f t="shared" si="583"/>
        <v>0</v>
      </c>
      <c r="Q3111" s="103" t="s">
        <v>796</v>
      </c>
      <c r="R3111" s="75" t="s">
        <v>584</v>
      </c>
      <c r="S3111" s="70">
        <v>1000</v>
      </c>
      <c r="T3111" s="559">
        <v>0</v>
      </c>
      <c r="U3111" s="559">
        <v>0</v>
      </c>
      <c r="V3111" s="559">
        <v>0</v>
      </c>
      <c r="W3111" s="72"/>
      <c r="X3111" s="73">
        <f t="shared" si="584"/>
        <v>0</v>
      </c>
      <c r="Y3111" s="74">
        <f t="shared" si="585"/>
        <v>0</v>
      </c>
      <c r="Z3111" s="646" t="s">
        <v>1225</v>
      </c>
      <c r="AA3111" s="674"/>
      <c r="AB3111" s="674"/>
    </row>
    <row r="3112" spans="1:28" s="7" customFormat="1" ht="14.45" customHeight="1" thickBot="1" x14ac:dyDescent="0.25">
      <c r="A3112" s="256"/>
      <c r="B3112" s="408"/>
      <c r="C3112" s="447"/>
      <c r="D3112" s="282">
        <f t="shared" si="580"/>
        <v>0</v>
      </c>
      <c r="E3112" s="283">
        <f t="shared" si="581"/>
        <v>0</v>
      </c>
      <c r="F3112" s="179" t="s">
        <v>1909</v>
      </c>
      <c r="G3112" s="91" t="s">
        <v>3136</v>
      </c>
      <c r="H3112" s="239">
        <v>603</v>
      </c>
      <c r="I3112" s="90" t="s">
        <v>685</v>
      </c>
      <c r="J3112" s="92">
        <v>1000</v>
      </c>
      <c r="K3112" s="620">
        <v>0</v>
      </c>
      <c r="L3112" s="620">
        <v>0</v>
      </c>
      <c r="M3112" s="620">
        <v>0</v>
      </c>
      <c r="N3112" s="93"/>
      <c r="O3112" s="94">
        <f t="shared" si="582"/>
        <v>0</v>
      </c>
      <c r="P3112" s="95">
        <f t="shared" si="583"/>
        <v>0</v>
      </c>
      <c r="Q3112" s="96" t="s">
        <v>492</v>
      </c>
      <c r="R3112" s="97" t="s">
        <v>686</v>
      </c>
      <c r="S3112" s="92">
        <v>1000</v>
      </c>
      <c r="T3112" s="620">
        <v>0</v>
      </c>
      <c r="U3112" s="620">
        <v>0</v>
      </c>
      <c r="V3112" s="620">
        <v>0</v>
      </c>
      <c r="W3112" s="93"/>
      <c r="X3112" s="73">
        <f t="shared" si="584"/>
        <v>0</v>
      </c>
      <c r="Y3112" s="95">
        <f t="shared" si="585"/>
        <v>0</v>
      </c>
      <c r="Z3112" s="635" t="s">
        <v>492</v>
      </c>
      <c r="AA3112" s="672">
        <f t="shared" si="586"/>
        <v>0</v>
      </c>
      <c r="AB3112" s="672">
        <f t="shared" si="579"/>
        <v>1330</v>
      </c>
    </row>
    <row r="3113" spans="1:28" s="7" customFormat="1" ht="14.45" customHeight="1" thickBot="1" x14ac:dyDescent="0.25">
      <c r="A3113" s="304">
        <v>43056</v>
      </c>
      <c r="B3113" s="404">
        <v>0.58680555555555558</v>
      </c>
      <c r="C3113" s="460"/>
      <c r="D3113" s="282">
        <f t="shared" si="580"/>
        <v>0.18171296296296297</v>
      </c>
      <c r="E3113" s="298">
        <f t="shared" si="581"/>
        <v>0.14467592592592593</v>
      </c>
      <c r="F3113" s="179" t="s">
        <v>1909</v>
      </c>
      <c r="G3113" s="91" t="s">
        <v>3136</v>
      </c>
      <c r="H3113" s="239">
        <v>604</v>
      </c>
      <c r="I3113" s="90" t="s">
        <v>3655</v>
      </c>
      <c r="J3113" s="92">
        <v>630</v>
      </c>
      <c r="K3113" s="620">
        <v>164.85</v>
      </c>
      <c r="L3113" s="620">
        <v>149.52380952380952</v>
      </c>
      <c r="M3113" s="620">
        <v>164.85</v>
      </c>
      <c r="N3113" s="93" t="s">
        <v>4490</v>
      </c>
      <c r="O3113" s="94">
        <f t="shared" si="582"/>
        <v>159.74126984126985</v>
      </c>
      <c r="P3113" s="95">
        <f t="shared" si="583"/>
        <v>0.17608164665042975</v>
      </c>
      <c r="Q3113" s="96"/>
      <c r="R3113" s="89" t="s">
        <v>686</v>
      </c>
      <c r="S3113" s="83">
        <v>630</v>
      </c>
      <c r="T3113" s="554">
        <v>119.04761904761904</v>
      </c>
      <c r="U3113" s="554">
        <v>131.25</v>
      </c>
      <c r="V3113" s="554">
        <v>131.25</v>
      </c>
      <c r="W3113" s="85" t="s">
        <v>4357</v>
      </c>
      <c r="X3113" s="86">
        <f t="shared" ref="X3113" si="587">(T3113+U3113+V3113)/3</f>
        <v>127.18253968253968</v>
      </c>
      <c r="Y3113" s="87">
        <f t="shared" ref="Y3113" si="588">X3113/S3113/1.44</f>
        <v>0.14019239382995996</v>
      </c>
      <c r="Z3113" s="635"/>
      <c r="AA3113" s="675">
        <f t="shared" si="586"/>
        <v>0.31627404048038971</v>
      </c>
      <c r="AB3113" s="675">
        <f t="shared" si="579"/>
        <v>572.89398148148143</v>
      </c>
    </row>
    <row r="3114" spans="1:28" s="7" customFormat="1" ht="14.45" customHeight="1" thickBot="1" x14ac:dyDescent="0.25">
      <c r="A3114" s="304">
        <v>43056</v>
      </c>
      <c r="B3114" s="404">
        <v>0.53125</v>
      </c>
      <c r="C3114" s="460"/>
      <c r="D3114" s="282">
        <f t="shared" ref="D3114:D3119" si="589">(MAX(K3114:M3114))/J3114/1.44</f>
        <v>6.7129629629629636E-2</v>
      </c>
      <c r="E3114" s="298">
        <f t="shared" ref="E3114:E3118" si="590">(MAX(T3114:V3114))/S3114/1.44</f>
        <v>8.1018518518518517E-2</v>
      </c>
      <c r="F3114" s="179" t="s">
        <v>1909</v>
      </c>
      <c r="G3114" s="91" t="s">
        <v>3136</v>
      </c>
      <c r="H3114" s="239">
        <v>605</v>
      </c>
      <c r="I3114" s="90" t="s">
        <v>3655</v>
      </c>
      <c r="J3114" s="92">
        <v>630</v>
      </c>
      <c r="K3114" s="620">
        <v>60.900000000000006</v>
      </c>
      <c r="L3114" s="620">
        <v>55.238095238095234</v>
      </c>
      <c r="M3114" s="620">
        <v>60.900000000000006</v>
      </c>
      <c r="N3114" s="93" t="s">
        <v>4491</v>
      </c>
      <c r="O3114" s="94">
        <f t="shared" ref="O3114:O3119" si="591">(K3114+L3114+M3114)/3</f>
        <v>59.01269841269842</v>
      </c>
      <c r="P3114" s="95">
        <f t="shared" ref="P3114:P3119" si="592">O3114/J3114/1.44</f>
        <v>6.5049270737101428E-2</v>
      </c>
      <c r="Q3114" s="96"/>
      <c r="R3114" s="89" t="s">
        <v>686</v>
      </c>
      <c r="S3114" s="83">
        <v>630</v>
      </c>
      <c r="T3114" s="554">
        <v>66.666666666666657</v>
      </c>
      <c r="U3114" s="554">
        <v>73.5</v>
      </c>
      <c r="V3114" s="554">
        <v>73.5</v>
      </c>
      <c r="W3114" s="85" t="s">
        <v>4491</v>
      </c>
      <c r="X3114" s="86">
        <f t="shared" ref="X3114:X3119" si="593">(T3114+U3114+V3114)/3</f>
        <v>71.222222222222214</v>
      </c>
      <c r="Y3114" s="87">
        <f t="shared" ref="Y3114:Y3118" si="594">X3114/S3114/1.44</f>
        <v>7.8507740544777577E-2</v>
      </c>
      <c r="Z3114" s="635"/>
      <c r="AA3114" s="672">
        <f t="shared" ref="AA3114:AA3119" si="595">P3114+Y3114</f>
        <v>0.143557011281879</v>
      </c>
      <c r="AB3114" s="672">
        <f t="shared" si="579"/>
        <v>717.61358024691356</v>
      </c>
    </row>
    <row r="3115" spans="1:28" s="7" customFormat="1" ht="14.45" customHeight="1" thickBot="1" x14ac:dyDescent="0.25">
      <c r="A3115" s="304">
        <v>43056</v>
      </c>
      <c r="B3115" s="404">
        <v>0.5395833333333333</v>
      </c>
      <c r="C3115" s="460"/>
      <c r="D3115" s="282">
        <f t="shared" si="589"/>
        <v>9.8379629629629636E-2</v>
      </c>
      <c r="E3115" s="298">
        <f t="shared" si="590"/>
        <v>8.1018518518518517E-2</v>
      </c>
      <c r="F3115" s="179" t="s">
        <v>1909</v>
      </c>
      <c r="G3115" s="91" t="s">
        <v>3136</v>
      </c>
      <c r="H3115" s="239">
        <v>606</v>
      </c>
      <c r="I3115" s="90" t="s">
        <v>3655</v>
      </c>
      <c r="J3115" s="92">
        <v>630</v>
      </c>
      <c r="K3115" s="620">
        <v>89.25</v>
      </c>
      <c r="L3115" s="620">
        <v>80.952380952380949</v>
      </c>
      <c r="M3115" s="620">
        <v>89.25</v>
      </c>
      <c r="N3115" s="93" t="s">
        <v>3941</v>
      </c>
      <c r="O3115" s="94">
        <f t="shared" si="591"/>
        <v>86.484126984126988</v>
      </c>
      <c r="P3115" s="95">
        <f t="shared" si="592"/>
        <v>9.5330827804372784E-2</v>
      </c>
      <c r="Q3115" s="96"/>
      <c r="R3115" s="89" t="s">
        <v>686</v>
      </c>
      <c r="S3115" s="83">
        <v>630</v>
      </c>
      <c r="T3115" s="554">
        <v>66.666666666666657</v>
      </c>
      <c r="U3115" s="554">
        <v>73.5</v>
      </c>
      <c r="V3115" s="554">
        <v>73.5</v>
      </c>
      <c r="W3115" s="85" t="s">
        <v>4133</v>
      </c>
      <c r="X3115" s="86">
        <f t="shared" si="593"/>
        <v>71.222222222222214</v>
      </c>
      <c r="Y3115" s="87">
        <f t="shared" si="594"/>
        <v>7.8507740544777577E-2</v>
      </c>
      <c r="Z3115" s="635"/>
      <c r="AA3115" s="675">
        <f t="shared" si="595"/>
        <v>0.17383856834915035</v>
      </c>
      <c r="AB3115" s="675">
        <f t="shared" si="579"/>
        <v>692.24066358024686</v>
      </c>
    </row>
    <row r="3116" spans="1:28" s="7" customFormat="1" ht="14.45" customHeight="1" thickBot="1" x14ac:dyDescent="0.25">
      <c r="A3116" s="304">
        <v>43056</v>
      </c>
      <c r="B3116" s="404">
        <v>0.55208333333333337</v>
      </c>
      <c r="C3116" s="460"/>
      <c r="D3116" s="282">
        <f t="shared" si="589"/>
        <v>9.2592592592592601E-2</v>
      </c>
      <c r="E3116" s="298">
        <f t="shared" si="590"/>
        <v>6.3657407407407399E-2</v>
      </c>
      <c r="F3116" s="179" t="s">
        <v>1909</v>
      </c>
      <c r="G3116" s="91" t="s">
        <v>3136</v>
      </c>
      <c r="H3116" s="239">
        <v>607</v>
      </c>
      <c r="I3116" s="90" t="s">
        <v>3655</v>
      </c>
      <c r="J3116" s="92">
        <v>630</v>
      </c>
      <c r="K3116" s="620">
        <v>84</v>
      </c>
      <c r="L3116" s="620">
        <v>76.19047619047619</v>
      </c>
      <c r="M3116" s="620">
        <v>84</v>
      </c>
      <c r="N3116" s="93" t="s">
        <v>4492</v>
      </c>
      <c r="O3116" s="94">
        <f t="shared" si="591"/>
        <v>81.396825396825406</v>
      </c>
      <c r="P3116" s="95">
        <f t="shared" si="592"/>
        <v>8.9723132051174395E-2</v>
      </c>
      <c r="Q3116" s="96"/>
      <c r="R3116" s="89" t="s">
        <v>686</v>
      </c>
      <c r="S3116" s="83">
        <v>630</v>
      </c>
      <c r="T3116" s="554">
        <v>52.38095238095238</v>
      </c>
      <c r="U3116" s="554">
        <v>57.75</v>
      </c>
      <c r="V3116" s="554">
        <v>57.75</v>
      </c>
      <c r="W3116" s="85" t="s">
        <v>4382</v>
      </c>
      <c r="X3116" s="86">
        <f t="shared" si="593"/>
        <v>55.960317460317462</v>
      </c>
      <c r="Y3116" s="87">
        <f t="shared" si="594"/>
        <v>6.1684653285182391E-2</v>
      </c>
      <c r="Z3116" s="635"/>
      <c r="AA3116" s="672">
        <f t="shared" si="595"/>
        <v>0.15140778533635679</v>
      </c>
      <c r="AB3116" s="672">
        <f t="shared" si="579"/>
        <v>711.03541666666661</v>
      </c>
    </row>
    <row r="3117" spans="1:28" s="7" customFormat="1" ht="14.45" customHeight="1" thickBot="1" x14ac:dyDescent="0.25">
      <c r="A3117" s="304">
        <v>43056</v>
      </c>
      <c r="B3117" s="404">
        <v>0.55902777777777779</v>
      </c>
      <c r="C3117" s="460"/>
      <c r="D3117" s="282">
        <f t="shared" si="589"/>
        <v>7.5231481481481483E-2</v>
      </c>
      <c r="E3117" s="298">
        <f t="shared" si="590"/>
        <v>5.7870370370370371E-2</v>
      </c>
      <c r="F3117" s="179" t="s">
        <v>1909</v>
      </c>
      <c r="G3117" s="91" t="s">
        <v>3136</v>
      </c>
      <c r="H3117" s="239">
        <v>608</v>
      </c>
      <c r="I3117" s="90" t="s">
        <v>3655</v>
      </c>
      <c r="J3117" s="92">
        <v>630</v>
      </c>
      <c r="K3117" s="620">
        <v>68.25</v>
      </c>
      <c r="L3117" s="620">
        <v>61.904761904761905</v>
      </c>
      <c r="M3117" s="620">
        <v>68.25</v>
      </c>
      <c r="N3117" s="93" t="s">
        <v>4077</v>
      </c>
      <c r="O3117" s="94">
        <f t="shared" si="591"/>
        <v>66.134920634920633</v>
      </c>
      <c r="P3117" s="95">
        <f t="shared" si="592"/>
        <v>7.2900044791579188E-2</v>
      </c>
      <c r="Q3117" s="96"/>
      <c r="R3117" s="89" t="s">
        <v>686</v>
      </c>
      <c r="S3117" s="83">
        <v>630</v>
      </c>
      <c r="T3117" s="554">
        <v>47.61904761904762</v>
      </c>
      <c r="U3117" s="554">
        <v>52.5</v>
      </c>
      <c r="V3117" s="554">
        <v>52.5</v>
      </c>
      <c r="W3117" s="85" t="s">
        <v>3941</v>
      </c>
      <c r="X3117" s="86">
        <f t="shared" si="593"/>
        <v>50.873015873015873</v>
      </c>
      <c r="Y3117" s="87">
        <f t="shared" si="594"/>
        <v>5.6076957531983995E-2</v>
      </c>
      <c r="Z3117" s="635"/>
      <c r="AA3117" s="675">
        <f t="shared" si="595"/>
        <v>0.12897700232356318</v>
      </c>
      <c r="AB3117" s="675">
        <f t="shared" si="579"/>
        <v>729.83016975308635</v>
      </c>
    </row>
    <row r="3118" spans="1:28" s="7" customFormat="1" ht="14.45" customHeight="1" thickBot="1" x14ac:dyDescent="0.25">
      <c r="A3118" s="304">
        <v>43056</v>
      </c>
      <c r="B3118" s="404">
        <v>0.56944444444444442</v>
      </c>
      <c r="C3118" s="460"/>
      <c r="D3118" s="282">
        <f t="shared" si="589"/>
        <v>9.1145833333333343E-2</v>
      </c>
      <c r="E3118" s="298">
        <f t="shared" si="590"/>
        <v>4.010416666666667E-2</v>
      </c>
      <c r="F3118" s="179" t="s">
        <v>1909</v>
      </c>
      <c r="G3118" s="91" t="s">
        <v>3136</v>
      </c>
      <c r="H3118" s="239">
        <v>609</v>
      </c>
      <c r="I3118" s="90" t="s">
        <v>3655</v>
      </c>
      <c r="J3118" s="92">
        <v>1000</v>
      </c>
      <c r="K3118" s="620">
        <v>131.25</v>
      </c>
      <c r="L3118" s="620">
        <v>119.04761904761904</v>
      </c>
      <c r="M3118" s="620">
        <v>131.25</v>
      </c>
      <c r="N3118" s="93" t="s">
        <v>4406</v>
      </c>
      <c r="O3118" s="94">
        <f t="shared" si="591"/>
        <v>127.18253968253968</v>
      </c>
      <c r="P3118" s="95">
        <f t="shared" si="592"/>
        <v>8.8321208112874777E-2</v>
      </c>
      <c r="Q3118" s="96"/>
      <c r="R3118" s="89" t="s">
        <v>686</v>
      </c>
      <c r="S3118" s="83">
        <v>1000</v>
      </c>
      <c r="T3118" s="554">
        <v>52.38095238095238</v>
      </c>
      <c r="U3118" s="554">
        <v>57.75</v>
      </c>
      <c r="V3118" s="554">
        <v>57.75</v>
      </c>
      <c r="W3118" s="85" t="s">
        <v>4089</v>
      </c>
      <c r="X3118" s="86">
        <f t="shared" si="593"/>
        <v>55.960317460317462</v>
      </c>
      <c r="Y3118" s="87">
        <f t="shared" si="594"/>
        <v>3.8861331569664904E-2</v>
      </c>
      <c r="Z3118" s="635"/>
      <c r="AA3118" s="672">
        <f t="shared" si="595"/>
        <v>0.12718253968253967</v>
      </c>
      <c r="AB3118" s="672">
        <f t="shared" si="579"/>
        <v>1160.8472222222222</v>
      </c>
    </row>
    <row r="3119" spans="1:28" s="7" customFormat="1" ht="14.45" customHeight="1" thickBot="1" x14ac:dyDescent="0.25">
      <c r="A3119" s="304">
        <v>43056</v>
      </c>
      <c r="B3119" s="404">
        <v>0.52083333333333337</v>
      </c>
      <c r="C3119" s="460"/>
      <c r="D3119" s="282">
        <f t="shared" si="589"/>
        <v>9.1145833333333343E-2</v>
      </c>
      <c r="E3119" s="298"/>
      <c r="F3119" s="179" t="s">
        <v>1909</v>
      </c>
      <c r="G3119" s="91" t="s">
        <v>3136</v>
      </c>
      <c r="H3119" s="239">
        <v>610</v>
      </c>
      <c r="I3119" s="90" t="s">
        <v>3655</v>
      </c>
      <c r="J3119" s="92">
        <v>1000</v>
      </c>
      <c r="K3119" s="620">
        <v>131.25</v>
      </c>
      <c r="L3119" s="620">
        <v>119.04761904761904</v>
      </c>
      <c r="M3119" s="620">
        <v>131.25</v>
      </c>
      <c r="N3119" s="93" t="s">
        <v>4103</v>
      </c>
      <c r="O3119" s="94">
        <f t="shared" si="591"/>
        <v>127.18253968253968</v>
      </c>
      <c r="P3119" s="95">
        <f t="shared" si="592"/>
        <v>8.8321208112874777E-2</v>
      </c>
      <c r="Q3119" s="96"/>
      <c r="R3119" s="89" t="s">
        <v>686</v>
      </c>
      <c r="S3119" s="83"/>
      <c r="T3119" s="554">
        <v>0</v>
      </c>
      <c r="U3119" s="554">
        <v>0</v>
      </c>
      <c r="V3119" s="554">
        <v>0</v>
      </c>
      <c r="W3119" s="85"/>
      <c r="X3119" s="86">
        <f t="shared" si="593"/>
        <v>0</v>
      </c>
      <c r="Y3119" s="87"/>
      <c r="Z3119" s="635"/>
      <c r="AA3119" s="675">
        <f t="shared" si="595"/>
        <v>8.8321208112874777E-2</v>
      </c>
      <c r="AB3119" s="675">
        <f t="shared" si="579"/>
        <v>606.26639660493822</v>
      </c>
    </row>
    <row r="3120" spans="1:28" s="7" customFormat="1" ht="14.45" customHeight="1" thickBot="1" x14ac:dyDescent="0.25">
      <c r="A3120" s="304"/>
      <c r="B3120" s="404"/>
      <c r="C3120" s="460"/>
      <c r="D3120" s="293">
        <f t="shared" si="580"/>
        <v>0</v>
      </c>
      <c r="E3120" s="298"/>
      <c r="F3120" s="179"/>
      <c r="G3120" s="91" t="s">
        <v>3136</v>
      </c>
      <c r="H3120" s="239">
        <v>616</v>
      </c>
      <c r="I3120" s="90" t="s">
        <v>685</v>
      </c>
      <c r="J3120" s="92">
        <v>320</v>
      </c>
      <c r="K3120" s="620">
        <v>0</v>
      </c>
      <c r="L3120" s="620">
        <v>0</v>
      </c>
      <c r="M3120" s="620">
        <v>0</v>
      </c>
      <c r="N3120" s="93"/>
      <c r="O3120" s="94">
        <f t="shared" si="582"/>
        <v>0</v>
      </c>
      <c r="P3120" s="95">
        <f t="shared" si="583"/>
        <v>0</v>
      </c>
      <c r="Q3120" s="96"/>
      <c r="R3120" s="97"/>
      <c r="S3120" s="92"/>
      <c r="T3120" s="620"/>
      <c r="U3120" s="620"/>
      <c r="V3120" s="620"/>
      <c r="W3120" s="93"/>
      <c r="X3120" s="94"/>
      <c r="Y3120" s="95"/>
      <c r="Z3120" s="635"/>
      <c r="AA3120" s="672">
        <f t="shared" si="586"/>
        <v>0</v>
      </c>
      <c r="AB3120" s="672">
        <f t="shared" si="579"/>
        <v>212.79999999999998</v>
      </c>
    </row>
    <row r="3121" spans="1:28" s="7" customFormat="1" ht="13.9" customHeight="1" x14ac:dyDescent="0.2">
      <c r="A3121" s="260">
        <v>43051</v>
      </c>
      <c r="B3121" s="403">
        <v>0.47569444444444442</v>
      </c>
      <c r="C3121" s="454">
        <v>-7</v>
      </c>
      <c r="D3121" s="263">
        <f t="shared" si="580"/>
        <v>0.14127604166666669</v>
      </c>
      <c r="E3121" s="264"/>
      <c r="F3121" s="181" t="s">
        <v>569</v>
      </c>
      <c r="G3121" s="69" t="s">
        <v>3126</v>
      </c>
      <c r="H3121" s="240">
        <v>1159</v>
      </c>
      <c r="I3121" s="35" t="s">
        <v>685</v>
      </c>
      <c r="J3121" s="34">
        <v>160</v>
      </c>
      <c r="K3121" s="367">
        <v>32.550000000000004</v>
      </c>
      <c r="L3121" s="367">
        <v>21.904761904761905</v>
      </c>
      <c r="M3121" s="367">
        <v>18.900000000000002</v>
      </c>
      <c r="N3121" s="36" t="s">
        <v>3920</v>
      </c>
      <c r="O3121" s="37">
        <f t="shared" si="582"/>
        <v>24.451587301587306</v>
      </c>
      <c r="P3121" s="38">
        <f t="shared" si="583"/>
        <v>0.10612668099647268</v>
      </c>
      <c r="Q3121" s="77"/>
      <c r="R3121" s="40"/>
      <c r="S3121" s="81"/>
      <c r="T3121" s="367"/>
      <c r="U3121" s="367"/>
      <c r="V3121" s="367"/>
      <c r="W3121" s="36"/>
      <c r="X3121" s="37"/>
      <c r="Y3121" s="38"/>
      <c r="Z3121" s="645"/>
      <c r="AA3121" s="671">
        <f t="shared" si="586"/>
        <v>0.10612668099647268</v>
      </c>
      <c r="AB3121" s="671">
        <f t="shared" si="579"/>
        <v>95.108121141975303</v>
      </c>
    </row>
    <row r="3122" spans="1:28" ht="13.15" customHeight="1" x14ac:dyDescent="0.2">
      <c r="A3122" s="588"/>
      <c r="B3122" s="415"/>
      <c r="C3122" s="454"/>
      <c r="D3122" s="589"/>
      <c r="E3122" s="589"/>
      <c r="F3122" s="182"/>
      <c r="G3122" s="24"/>
      <c r="H3122" s="241">
        <v>1159</v>
      </c>
      <c r="I3122" s="22" t="s">
        <v>177</v>
      </c>
      <c r="J3122" s="24">
        <v>160</v>
      </c>
      <c r="K3122" s="371">
        <v>3.1500000000000004</v>
      </c>
      <c r="L3122" s="371">
        <v>1.9047619047619047</v>
      </c>
      <c r="M3122" s="371">
        <v>3.1500000000000004</v>
      </c>
      <c r="N3122" s="21"/>
      <c r="O3122" s="25">
        <f t="shared" si="582"/>
        <v>2.7349206349206354</v>
      </c>
      <c r="P3122" s="26">
        <f t="shared" si="583"/>
        <v>1.1870315255731926E-2</v>
      </c>
      <c r="Q3122" s="26"/>
      <c r="R3122" s="28"/>
      <c r="S3122" s="30"/>
      <c r="T3122" s="371"/>
      <c r="U3122" s="371"/>
      <c r="V3122" s="371"/>
      <c r="W3122" s="21"/>
      <c r="X3122" s="25"/>
      <c r="Y3122" s="26"/>
      <c r="Z3122" s="428"/>
      <c r="AA3122" s="673"/>
      <c r="AB3122" s="672"/>
    </row>
    <row r="3123" spans="1:28" ht="13.15" customHeight="1" x14ac:dyDescent="0.2">
      <c r="A3123" s="588"/>
      <c r="B3123" s="415"/>
      <c r="C3123" s="454"/>
      <c r="D3123" s="589"/>
      <c r="E3123" s="589"/>
      <c r="F3123" s="182"/>
      <c r="G3123" s="24"/>
      <c r="H3123" s="241">
        <v>1159</v>
      </c>
      <c r="I3123" s="22" t="s">
        <v>1963</v>
      </c>
      <c r="J3123" s="24">
        <v>160</v>
      </c>
      <c r="K3123" s="371">
        <v>14.700000000000001</v>
      </c>
      <c r="L3123" s="371">
        <v>8.5714285714285712</v>
      </c>
      <c r="M3123" s="371">
        <v>10.5</v>
      </c>
      <c r="N3123" s="21"/>
      <c r="O3123" s="25">
        <f t="shared" si="582"/>
        <v>11.257142857142858</v>
      </c>
      <c r="P3123" s="26">
        <f t="shared" si="583"/>
        <v>4.8859126984126991E-2</v>
      </c>
      <c r="Q3123" s="26"/>
      <c r="R3123" s="28"/>
      <c r="S3123" s="30"/>
      <c r="T3123" s="371"/>
      <c r="U3123" s="371"/>
      <c r="V3123" s="371"/>
      <c r="W3123" s="21"/>
      <c r="X3123" s="25"/>
      <c r="Y3123" s="26"/>
      <c r="Z3123" s="428"/>
      <c r="AA3123" s="673"/>
      <c r="AB3123" s="672"/>
    </row>
    <row r="3124" spans="1:28" ht="13.15" customHeight="1" x14ac:dyDescent="0.2">
      <c r="A3124" s="588"/>
      <c r="B3124" s="415"/>
      <c r="C3124" s="454"/>
      <c r="D3124" s="589"/>
      <c r="E3124" s="589"/>
      <c r="F3124" s="182"/>
      <c r="G3124" s="24"/>
      <c r="H3124" s="241">
        <v>1159</v>
      </c>
      <c r="I3124" s="22" t="s">
        <v>1964</v>
      </c>
      <c r="J3124" s="24">
        <v>160</v>
      </c>
      <c r="K3124" s="371">
        <v>10.5</v>
      </c>
      <c r="L3124" s="371">
        <v>11.428571428571429</v>
      </c>
      <c r="M3124" s="371">
        <v>8.4</v>
      </c>
      <c r="N3124" s="21"/>
      <c r="O3124" s="25">
        <f t="shared" si="582"/>
        <v>10.109523809523809</v>
      </c>
      <c r="P3124" s="26">
        <f t="shared" si="583"/>
        <v>4.3878141534391533E-2</v>
      </c>
      <c r="Q3124" s="26"/>
      <c r="R3124" s="28"/>
      <c r="S3124" s="30"/>
      <c r="T3124" s="371"/>
      <c r="U3124" s="371"/>
      <c r="V3124" s="371"/>
      <c r="W3124" s="21"/>
      <c r="X3124" s="25"/>
      <c r="Y3124" s="26"/>
      <c r="Z3124" s="428"/>
      <c r="AA3124" s="673"/>
      <c r="AB3124" s="672"/>
    </row>
    <row r="3125" spans="1:28" ht="13.15" customHeight="1" x14ac:dyDescent="0.2">
      <c r="A3125" s="588"/>
      <c r="B3125" s="415"/>
      <c r="C3125" s="454"/>
      <c r="D3125" s="589"/>
      <c r="E3125" s="589"/>
      <c r="F3125" s="186"/>
      <c r="G3125" s="121"/>
      <c r="H3125" s="241">
        <v>1159</v>
      </c>
      <c r="I3125" s="128" t="s">
        <v>559</v>
      </c>
      <c r="J3125" s="121">
        <v>160</v>
      </c>
      <c r="K3125" s="548">
        <v>1.05</v>
      </c>
      <c r="L3125" s="548">
        <v>2.8571428571428572</v>
      </c>
      <c r="M3125" s="548">
        <v>1.05</v>
      </c>
      <c r="N3125" s="123"/>
      <c r="O3125" s="124">
        <f t="shared" si="582"/>
        <v>1.6523809523809525</v>
      </c>
      <c r="P3125" s="125">
        <f t="shared" si="583"/>
        <v>7.1717923280423283E-3</v>
      </c>
      <c r="Q3125" s="125"/>
      <c r="R3125" s="126"/>
      <c r="S3125" s="127"/>
      <c r="T3125" s="548"/>
      <c r="U3125" s="548"/>
      <c r="V3125" s="548"/>
      <c r="W3125" s="123"/>
      <c r="X3125" s="124"/>
      <c r="Y3125" s="125"/>
      <c r="Z3125" s="634"/>
      <c r="AA3125" s="673"/>
      <c r="AB3125" s="672"/>
    </row>
    <row r="3126" spans="1:28" ht="13.9" customHeight="1" thickBot="1" x14ac:dyDescent="0.25">
      <c r="A3126" s="585"/>
      <c r="B3126" s="409"/>
      <c r="C3126" s="447"/>
      <c r="D3126" s="586"/>
      <c r="E3126" s="587"/>
      <c r="F3126" s="184"/>
      <c r="G3126" s="70"/>
      <c r="H3126" s="242">
        <v>1159</v>
      </c>
      <c r="I3126" s="76" t="s">
        <v>560</v>
      </c>
      <c r="J3126" s="70">
        <v>160</v>
      </c>
      <c r="K3126" s="559">
        <v>0</v>
      </c>
      <c r="L3126" s="559">
        <v>0</v>
      </c>
      <c r="M3126" s="559">
        <v>0</v>
      </c>
      <c r="N3126" s="72"/>
      <c r="O3126" s="73">
        <f t="shared" si="582"/>
        <v>0</v>
      </c>
      <c r="P3126" s="74">
        <f t="shared" si="583"/>
        <v>0</v>
      </c>
      <c r="Q3126" s="74"/>
      <c r="R3126" s="75"/>
      <c r="S3126" s="78"/>
      <c r="T3126" s="559"/>
      <c r="U3126" s="559"/>
      <c r="V3126" s="559"/>
      <c r="W3126" s="72"/>
      <c r="X3126" s="73"/>
      <c r="Y3126" s="74"/>
      <c r="Z3126" s="646"/>
      <c r="AA3126" s="676"/>
      <c r="AB3126" s="674"/>
    </row>
    <row r="3127" spans="1:28" s="7" customFormat="1" ht="13.9" customHeight="1" x14ac:dyDescent="0.2">
      <c r="A3127" s="260">
        <v>43037</v>
      </c>
      <c r="B3127" s="403">
        <v>0.88541666666666663</v>
      </c>
      <c r="C3127" s="454">
        <v>0</v>
      </c>
      <c r="D3127" s="263">
        <f>(MAX(K3127:M3127))/J3127/1.44</f>
        <v>0.59973958333333333</v>
      </c>
      <c r="E3127" s="264"/>
      <c r="F3127" s="181" t="s">
        <v>569</v>
      </c>
      <c r="G3127" s="69" t="s">
        <v>3126</v>
      </c>
      <c r="H3127" s="240">
        <v>1160</v>
      </c>
      <c r="I3127" s="35" t="s">
        <v>685</v>
      </c>
      <c r="J3127" s="34">
        <v>400</v>
      </c>
      <c r="K3127" s="367">
        <v>345.45</v>
      </c>
      <c r="L3127" s="367">
        <v>264.76190476190476</v>
      </c>
      <c r="M3127" s="367">
        <v>283.5</v>
      </c>
      <c r="N3127" s="36" t="s">
        <v>4014</v>
      </c>
      <c r="O3127" s="37">
        <f t="shared" si="582"/>
        <v>297.90396825396823</v>
      </c>
      <c r="P3127" s="38">
        <f t="shared" si="583"/>
        <v>0.51719438932980599</v>
      </c>
      <c r="Q3127" s="77" t="s">
        <v>492</v>
      </c>
      <c r="R3127" s="40"/>
      <c r="S3127" s="81"/>
      <c r="T3127" s="367"/>
      <c r="U3127" s="367"/>
      <c r="V3127" s="367"/>
      <c r="W3127" s="36"/>
      <c r="X3127" s="37"/>
      <c r="Y3127" s="38"/>
      <c r="Z3127" s="645"/>
      <c r="AA3127" s="672">
        <f>P3127+Y3127</f>
        <v>0.51719438932980599</v>
      </c>
      <c r="AB3127" s="672">
        <f t="shared" si="579"/>
        <v>128.42629243827159</v>
      </c>
    </row>
    <row r="3128" spans="1:28" ht="13.9" customHeight="1" x14ac:dyDescent="0.2">
      <c r="A3128" s="588"/>
      <c r="B3128" s="415"/>
      <c r="C3128" s="454"/>
      <c r="D3128" s="589"/>
      <c r="E3128" s="589"/>
      <c r="F3128" s="182"/>
      <c r="G3128" s="24"/>
      <c r="H3128" s="241">
        <v>1160</v>
      </c>
      <c r="I3128" s="22" t="s">
        <v>2712</v>
      </c>
      <c r="J3128" s="24">
        <v>400</v>
      </c>
      <c r="K3128" s="371">
        <v>116.55000000000001</v>
      </c>
      <c r="L3128" s="371">
        <v>47.61904761904762</v>
      </c>
      <c r="M3128" s="371">
        <v>36.75</v>
      </c>
      <c r="N3128" s="21"/>
      <c r="O3128" s="25">
        <f t="shared" ref="O3128:O3137" si="596">(K3128+L3128+M3128)/3</f>
        <v>66.973015873015882</v>
      </c>
      <c r="P3128" s="26">
        <f t="shared" ref="P3128:P3137" si="597">O3128/J3128/1.44</f>
        <v>0.11627259700176369</v>
      </c>
      <c r="Q3128" s="26"/>
      <c r="R3128" s="28"/>
      <c r="S3128" s="30"/>
      <c r="T3128" s="371"/>
      <c r="U3128" s="371"/>
      <c r="V3128" s="371"/>
      <c r="W3128" s="21"/>
      <c r="X3128" s="25"/>
      <c r="Y3128" s="26"/>
      <c r="Z3128" s="428"/>
      <c r="AA3128" s="673"/>
      <c r="AB3128" s="672"/>
    </row>
    <row r="3129" spans="1:28" ht="13.9" customHeight="1" x14ac:dyDescent="0.2">
      <c r="A3129" s="588"/>
      <c r="B3129" s="415"/>
      <c r="C3129" s="454"/>
      <c r="D3129" s="589"/>
      <c r="E3129" s="589"/>
      <c r="F3129" s="182"/>
      <c r="G3129" s="24"/>
      <c r="H3129" s="241">
        <v>1160</v>
      </c>
      <c r="I3129" s="22" t="s">
        <v>2713</v>
      </c>
      <c r="J3129" s="24">
        <v>400</v>
      </c>
      <c r="K3129" s="371">
        <v>75.600000000000009</v>
      </c>
      <c r="L3129" s="371">
        <v>62.857142857142854</v>
      </c>
      <c r="M3129" s="371">
        <v>65.100000000000009</v>
      </c>
      <c r="N3129" s="21"/>
      <c r="O3129" s="25">
        <f t="shared" si="596"/>
        <v>67.852380952380955</v>
      </c>
      <c r="P3129" s="26">
        <f t="shared" si="597"/>
        <v>0.11779927248677249</v>
      </c>
      <c r="Q3129" s="26"/>
      <c r="R3129" s="28"/>
      <c r="S3129" s="30"/>
      <c r="T3129" s="371"/>
      <c r="U3129" s="371"/>
      <c r="V3129" s="371"/>
      <c r="W3129" s="21"/>
      <c r="X3129" s="25"/>
      <c r="Y3129" s="26"/>
      <c r="Z3129" s="428"/>
      <c r="AA3129" s="673"/>
      <c r="AB3129" s="672"/>
    </row>
    <row r="3130" spans="1:28" ht="13.9" customHeight="1" x14ac:dyDescent="0.2">
      <c r="A3130" s="588"/>
      <c r="B3130" s="415"/>
      <c r="C3130" s="454"/>
      <c r="D3130" s="589"/>
      <c r="E3130" s="589"/>
      <c r="F3130" s="182"/>
      <c r="G3130" s="24"/>
      <c r="H3130" s="241">
        <v>1160</v>
      </c>
      <c r="I3130" s="23" t="s">
        <v>2714</v>
      </c>
      <c r="J3130" s="24">
        <v>400</v>
      </c>
      <c r="K3130" s="371">
        <v>0</v>
      </c>
      <c r="L3130" s="371">
        <v>0</v>
      </c>
      <c r="M3130" s="371">
        <v>0</v>
      </c>
      <c r="N3130" s="21"/>
      <c r="O3130" s="25">
        <f t="shared" si="596"/>
        <v>0</v>
      </c>
      <c r="P3130" s="26">
        <f t="shared" si="597"/>
        <v>0</v>
      </c>
      <c r="Q3130" s="26"/>
      <c r="R3130" s="28"/>
      <c r="S3130" s="30"/>
      <c r="T3130" s="371"/>
      <c r="U3130" s="371"/>
      <c r="V3130" s="371"/>
      <c r="W3130" s="21"/>
      <c r="X3130" s="25"/>
      <c r="Y3130" s="26"/>
      <c r="Z3130" s="428"/>
      <c r="AA3130" s="673"/>
      <c r="AB3130" s="672"/>
    </row>
    <row r="3131" spans="1:28" ht="13.9" customHeight="1" x14ac:dyDescent="0.2">
      <c r="A3131" s="588"/>
      <c r="B3131" s="415"/>
      <c r="C3131" s="454"/>
      <c r="D3131" s="589"/>
      <c r="E3131" s="589"/>
      <c r="F3131" s="182"/>
      <c r="G3131" s="24"/>
      <c r="H3131" s="241">
        <v>1160</v>
      </c>
      <c r="I3131" s="22" t="s">
        <v>2715</v>
      </c>
      <c r="J3131" s="24">
        <v>400</v>
      </c>
      <c r="K3131" s="371">
        <v>24.150000000000002</v>
      </c>
      <c r="L3131" s="371">
        <v>31.428571428571427</v>
      </c>
      <c r="M3131" s="371">
        <v>68.25</v>
      </c>
      <c r="N3131" s="21"/>
      <c r="O3131" s="25">
        <f t="shared" si="596"/>
        <v>41.276190476190472</v>
      </c>
      <c r="P3131" s="26">
        <f t="shared" si="597"/>
        <v>7.166005291005291E-2</v>
      </c>
      <c r="Q3131" s="26"/>
      <c r="R3131" s="28"/>
      <c r="S3131" s="30"/>
      <c r="T3131" s="371"/>
      <c r="U3131" s="371"/>
      <c r="V3131" s="371"/>
      <c r="W3131" s="21"/>
      <c r="X3131" s="25"/>
      <c r="Y3131" s="26"/>
      <c r="Z3131" s="428"/>
      <c r="AA3131" s="673"/>
      <c r="AB3131" s="672"/>
    </row>
    <row r="3132" spans="1:28" ht="13.9" customHeight="1" x14ac:dyDescent="0.2">
      <c r="A3132" s="588"/>
      <c r="B3132" s="415"/>
      <c r="C3132" s="454"/>
      <c r="D3132" s="589"/>
      <c r="E3132" s="589"/>
      <c r="F3132" s="182"/>
      <c r="G3132" s="24"/>
      <c r="H3132" s="241">
        <v>1160</v>
      </c>
      <c r="I3132" s="22" t="s">
        <v>2716</v>
      </c>
      <c r="J3132" s="24">
        <v>400</v>
      </c>
      <c r="K3132" s="371">
        <v>29.400000000000002</v>
      </c>
      <c r="L3132" s="371">
        <v>32.38095238095238</v>
      </c>
      <c r="M3132" s="371">
        <v>109.2</v>
      </c>
      <c r="N3132" s="21"/>
      <c r="O3132" s="25">
        <f t="shared" si="596"/>
        <v>56.993650793650794</v>
      </c>
      <c r="P3132" s="26">
        <f t="shared" si="597"/>
        <v>9.8947310405643751E-2</v>
      </c>
      <c r="Q3132" s="26"/>
      <c r="R3132" s="28"/>
      <c r="S3132" s="30"/>
      <c r="T3132" s="371"/>
      <c r="U3132" s="371"/>
      <c r="V3132" s="371"/>
      <c r="W3132" s="21"/>
      <c r="X3132" s="25"/>
      <c r="Y3132" s="26"/>
      <c r="Z3132" s="428"/>
      <c r="AA3132" s="673"/>
      <c r="AB3132" s="672"/>
    </row>
    <row r="3133" spans="1:28" ht="13.9" customHeight="1" x14ac:dyDescent="0.2">
      <c r="A3133" s="588"/>
      <c r="B3133" s="415"/>
      <c r="C3133" s="454"/>
      <c r="D3133" s="589"/>
      <c r="E3133" s="589"/>
      <c r="F3133" s="182"/>
      <c r="G3133" s="24"/>
      <c r="H3133" s="241">
        <v>1160</v>
      </c>
      <c r="I3133" s="22" t="s">
        <v>4183</v>
      </c>
      <c r="J3133" s="24">
        <v>400</v>
      </c>
      <c r="K3133" s="371">
        <v>22.05</v>
      </c>
      <c r="L3133" s="371">
        <v>8.5714285714285712</v>
      </c>
      <c r="M3133" s="371">
        <v>2.1</v>
      </c>
      <c r="N3133" s="21"/>
      <c r="O3133" s="25">
        <f t="shared" si="596"/>
        <v>10.907142857142858</v>
      </c>
      <c r="P3133" s="26">
        <f t="shared" si="597"/>
        <v>1.8936011904761907E-2</v>
      </c>
      <c r="Q3133" s="26"/>
      <c r="R3133" s="28"/>
      <c r="S3133" s="30"/>
      <c r="T3133" s="371"/>
      <c r="U3133" s="371"/>
      <c r="V3133" s="371"/>
      <c r="W3133" s="21"/>
      <c r="X3133" s="25"/>
      <c r="Y3133" s="26"/>
      <c r="Z3133" s="428"/>
      <c r="AA3133" s="673"/>
      <c r="AB3133" s="672"/>
    </row>
    <row r="3134" spans="1:28" ht="13.9" customHeight="1" x14ac:dyDescent="0.2">
      <c r="A3134" s="588"/>
      <c r="B3134" s="415"/>
      <c r="C3134" s="454"/>
      <c r="D3134" s="589"/>
      <c r="E3134" s="589"/>
      <c r="F3134" s="182"/>
      <c r="G3134" s="24"/>
      <c r="H3134" s="241">
        <v>1160</v>
      </c>
      <c r="I3134" s="22" t="s">
        <v>2717</v>
      </c>
      <c r="J3134" s="24">
        <v>400</v>
      </c>
      <c r="K3134" s="371">
        <v>9.4500000000000011</v>
      </c>
      <c r="L3134" s="371">
        <v>0</v>
      </c>
      <c r="M3134" s="371">
        <v>0</v>
      </c>
      <c r="N3134" s="21"/>
      <c r="O3134" s="25">
        <f t="shared" si="596"/>
        <v>3.1500000000000004</v>
      </c>
      <c r="P3134" s="26">
        <f t="shared" si="597"/>
        <v>5.4687500000000005E-3</v>
      </c>
      <c r="Q3134" s="26"/>
      <c r="R3134" s="28"/>
      <c r="S3134" s="30"/>
      <c r="T3134" s="371"/>
      <c r="U3134" s="371"/>
      <c r="V3134" s="371"/>
      <c r="W3134" s="21"/>
      <c r="X3134" s="25"/>
      <c r="Y3134" s="26"/>
      <c r="Z3134" s="428"/>
      <c r="AA3134" s="673"/>
      <c r="AB3134" s="672"/>
    </row>
    <row r="3135" spans="1:28" ht="13.9" customHeight="1" x14ac:dyDescent="0.2">
      <c r="A3135" s="588"/>
      <c r="B3135" s="415"/>
      <c r="C3135" s="454"/>
      <c r="D3135" s="589"/>
      <c r="E3135" s="589"/>
      <c r="F3135" s="182"/>
      <c r="G3135" s="24"/>
      <c r="H3135" s="241">
        <v>1160</v>
      </c>
      <c r="I3135" s="22" t="s">
        <v>2718</v>
      </c>
      <c r="J3135" s="24">
        <v>400</v>
      </c>
      <c r="K3135" s="371">
        <v>0</v>
      </c>
      <c r="L3135" s="371">
        <v>13.333333333333332</v>
      </c>
      <c r="M3135" s="371">
        <v>0</v>
      </c>
      <c r="N3135" s="21"/>
      <c r="O3135" s="25">
        <f>(K3135+L3135+M3135)/3</f>
        <v>4.4444444444444438</v>
      </c>
      <c r="P3135" s="26">
        <f>O3135/J3135/1.44</f>
        <v>7.716049382716049E-3</v>
      </c>
      <c r="Q3135" s="26"/>
      <c r="R3135" s="28"/>
      <c r="S3135" s="30"/>
      <c r="T3135" s="371"/>
      <c r="U3135" s="371"/>
      <c r="V3135" s="371"/>
      <c r="W3135" s="21"/>
      <c r="X3135" s="25"/>
      <c r="Y3135" s="26"/>
      <c r="Z3135" s="428"/>
      <c r="AA3135" s="673"/>
      <c r="AB3135" s="672"/>
    </row>
    <row r="3136" spans="1:28" ht="13.9" customHeight="1" x14ac:dyDescent="0.2">
      <c r="A3136" s="588"/>
      <c r="B3136" s="415"/>
      <c r="C3136" s="454"/>
      <c r="D3136" s="589"/>
      <c r="E3136" s="589"/>
      <c r="F3136" s="182"/>
      <c r="G3136" s="24"/>
      <c r="H3136" s="241">
        <v>1160</v>
      </c>
      <c r="I3136" s="22" t="s">
        <v>2719</v>
      </c>
      <c r="J3136" s="24">
        <v>400</v>
      </c>
      <c r="K3136" s="371">
        <v>19.95</v>
      </c>
      <c r="L3136" s="371">
        <v>25.714285714285712</v>
      </c>
      <c r="M3136" s="371">
        <v>14.700000000000001</v>
      </c>
      <c r="N3136" s="21"/>
      <c r="O3136" s="25">
        <f>(K3136+L3136+M3136)/3</f>
        <v>20.12142857142857</v>
      </c>
      <c r="P3136" s="26">
        <f>O3136/J3136/1.44</f>
        <v>3.4933035714285715E-2</v>
      </c>
      <c r="Q3136" s="26"/>
      <c r="R3136" s="28"/>
      <c r="S3136" s="30"/>
      <c r="T3136" s="371"/>
      <c r="U3136" s="371"/>
      <c r="V3136" s="371"/>
      <c r="W3136" s="21"/>
      <c r="X3136" s="25"/>
      <c r="Y3136" s="26"/>
      <c r="Z3136" s="428"/>
      <c r="AA3136" s="673"/>
      <c r="AB3136" s="672"/>
    </row>
    <row r="3137" spans="1:28" ht="15" customHeight="1" thickBot="1" x14ac:dyDescent="0.25">
      <c r="A3137" s="585"/>
      <c r="B3137" s="409"/>
      <c r="C3137" s="447"/>
      <c r="D3137" s="586"/>
      <c r="E3137" s="587"/>
      <c r="F3137" s="184"/>
      <c r="G3137" s="70"/>
      <c r="H3137" s="245">
        <v>1160</v>
      </c>
      <c r="I3137" s="84" t="s">
        <v>4184</v>
      </c>
      <c r="J3137" s="83">
        <v>400</v>
      </c>
      <c r="K3137" s="554">
        <v>44.1</v>
      </c>
      <c r="L3137" s="554">
        <v>33.333333333333329</v>
      </c>
      <c r="M3137" s="554">
        <v>8.4</v>
      </c>
      <c r="N3137" s="85"/>
      <c r="O3137" s="86">
        <f t="shared" si="596"/>
        <v>28.611111111111114</v>
      </c>
      <c r="P3137" s="87">
        <f t="shared" si="597"/>
        <v>4.9672067901234573E-2</v>
      </c>
      <c r="Q3137" s="74"/>
      <c r="R3137" s="75"/>
      <c r="S3137" s="78"/>
      <c r="T3137" s="559"/>
      <c r="U3137" s="559"/>
      <c r="V3137" s="559"/>
      <c r="W3137" s="72"/>
      <c r="X3137" s="73"/>
      <c r="Y3137" s="74"/>
      <c r="Z3137" s="646"/>
      <c r="AA3137" s="673"/>
      <c r="AB3137" s="672"/>
    </row>
    <row r="3138" spans="1:28" s="7" customFormat="1" ht="13.9" customHeight="1" x14ac:dyDescent="0.2">
      <c r="A3138" s="260">
        <v>43036</v>
      </c>
      <c r="B3138" s="403">
        <v>0.4236111111111111</v>
      </c>
      <c r="C3138" s="454">
        <v>1</v>
      </c>
      <c r="D3138" s="263">
        <f>(MAX(K3138:M3138))/J3138/1.44</f>
        <v>1.0208333333333333</v>
      </c>
      <c r="E3138" s="264"/>
      <c r="F3138" s="193" t="s">
        <v>569</v>
      </c>
      <c r="G3138" s="114" t="s">
        <v>3126</v>
      </c>
      <c r="H3138" s="243">
        <v>1207</v>
      </c>
      <c r="I3138" s="113" t="s">
        <v>685</v>
      </c>
      <c r="J3138" s="115">
        <v>250</v>
      </c>
      <c r="K3138" s="565">
        <v>290.85000000000002</v>
      </c>
      <c r="L3138" s="565">
        <v>297.14285714285711</v>
      </c>
      <c r="M3138" s="565">
        <v>367.5</v>
      </c>
      <c r="N3138" s="116" t="s">
        <v>4076</v>
      </c>
      <c r="O3138" s="117">
        <f>(K3138+L3138+M3138)/3</f>
        <v>318.49761904761903</v>
      </c>
      <c r="P3138" s="118">
        <f>O3138/J3138/1.44</f>
        <v>0.88471560846560848</v>
      </c>
      <c r="Q3138" s="142"/>
      <c r="R3138" s="120"/>
      <c r="S3138" s="130"/>
      <c r="T3138" s="565"/>
      <c r="U3138" s="565"/>
      <c r="V3138" s="565"/>
      <c r="W3138" s="116"/>
      <c r="X3138" s="117"/>
      <c r="Y3138" s="118"/>
      <c r="Z3138" s="636"/>
      <c r="AA3138" s="671">
        <f>P3138+Y3138</f>
        <v>0.88471560846560848</v>
      </c>
      <c r="AB3138" s="671">
        <f t="shared" si="579"/>
        <v>19.166030092592578</v>
      </c>
    </row>
    <row r="3139" spans="1:28" s="7" customFormat="1" ht="13.9" customHeight="1" thickBot="1" x14ac:dyDescent="0.25">
      <c r="A3139" s="585"/>
      <c r="B3139" s="409"/>
      <c r="C3139" s="447"/>
      <c r="D3139" s="590"/>
      <c r="E3139" s="591"/>
      <c r="F3139" s="191"/>
      <c r="G3139" s="104"/>
      <c r="H3139" s="245">
        <v>1207</v>
      </c>
      <c r="I3139" s="84" t="s">
        <v>962</v>
      </c>
      <c r="J3139" s="83">
        <v>250</v>
      </c>
      <c r="K3139" s="554">
        <v>0</v>
      </c>
      <c r="L3139" s="554">
        <v>0</v>
      </c>
      <c r="M3139" s="554">
        <v>0</v>
      </c>
      <c r="N3139" s="85"/>
      <c r="O3139" s="86">
        <f>(K3139+L3139+M3139)/3</f>
        <v>0</v>
      </c>
      <c r="P3139" s="87">
        <f>O3139/J3139/1.44</f>
        <v>0</v>
      </c>
      <c r="Q3139" s="105"/>
      <c r="R3139" s="89"/>
      <c r="S3139" s="112"/>
      <c r="T3139" s="554"/>
      <c r="U3139" s="554"/>
      <c r="V3139" s="554"/>
      <c r="W3139" s="85"/>
      <c r="X3139" s="86"/>
      <c r="Y3139" s="87"/>
      <c r="Z3139" s="637"/>
      <c r="AA3139" s="674"/>
      <c r="AB3139" s="674"/>
    </row>
    <row r="3140" spans="1:28" s="7" customFormat="1" ht="13.9" customHeight="1" x14ac:dyDescent="0.2">
      <c r="A3140" s="260">
        <v>43037</v>
      </c>
      <c r="B3140" s="403">
        <v>0.85069444444444453</v>
      </c>
      <c r="C3140" s="454">
        <v>0</v>
      </c>
      <c r="D3140" s="263">
        <f>(MAX(K3140:M3140))/J3140/1.44</f>
        <v>0.89250000000000007</v>
      </c>
      <c r="E3140" s="264"/>
      <c r="F3140" s="181" t="s">
        <v>1909</v>
      </c>
      <c r="G3140" s="69" t="s">
        <v>3126</v>
      </c>
      <c r="H3140" s="240">
        <v>1208</v>
      </c>
      <c r="I3140" s="35" t="s">
        <v>685</v>
      </c>
      <c r="J3140" s="34">
        <v>250</v>
      </c>
      <c r="K3140" s="367">
        <v>151.20000000000002</v>
      </c>
      <c r="L3140" s="367">
        <v>233.33333333333331</v>
      </c>
      <c r="M3140" s="367">
        <v>321.3</v>
      </c>
      <c r="N3140" s="36" t="s">
        <v>4185</v>
      </c>
      <c r="O3140" s="37">
        <f>(K3140+L3140+M3140)/3</f>
        <v>235.27777777777774</v>
      </c>
      <c r="P3140" s="38">
        <f>O3140/J3140/1.44</f>
        <v>0.65354938271604934</v>
      </c>
      <c r="Q3140" s="77"/>
      <c r="R3140" s="40"/>
      <c r="S3140" s="81"/>
      <c r="T3140" s="367"/>
      <c r="U3140" s="367"/>
      <c r="V3140" s="367"/>
      <c r="W3140" s="36"/>
      <c r="X3140" s="37"/>
      <c r="Y3140" s="38"/>
      <c r="Z3140" s="645"/>
      <c r="AA3140" s="672">
        <f>P3140+Y3140</f>
        <v>0.65354938271604934</v>
      </c>
      <c r="AB3140" s="672">
        <f t="shared" si="579"/>
        <v>57.597415123456791</v>
      </c>
    </row>
    <row r="3141" spans="1:28" ht="13.15" customHeight="1" x14ac:dyDescent="0.2">
      <c r="A3141" s="588"/>
      <c r="B3141" s="415"/>
      <c r="C3141" s="454"/>
      <c r="D3141" s="589"/>
      <c r="E3141" s="589"/>
      <c r="F3141" s="182"/>
      <c r="G3141" s="24"/>
      <c r="H3141" s="241">
        <v>1208</v>
      </c>
      <c r="I3141" s="22" t="s">
        <v>2720</v>
      </c>
      <c r="J3141" s="34">
        <v>250</v>
      </c>
      <c r="K3141" s="371">
        <v>1.05</v>
      </c>
      <c r="L3141" s="371">
        <v>18.095238095238095</v>
      </c>
      <c r="M3141" s="371">
        <v>10.5</v>
      </c>
      <c r="N3141" s="21"/>
      <c r="O3141" s="25">
        <f t="shared" ref="O3141:O3149" si="598">(K3141+L3141+M3141)/3</f>
        <v>9.8817460317460313</v>
      </c>
      <c r="P3141" s="26">
        <f t="shared" ref="P3141:P3149" si="599">O3141/J3141/1.44</f>
        <v>2.7449294532627865E-2</v>
      </c>
      <c r="Q3141" s="26"/>
      <c r="R3141" s="28"/>
      <c r="S3141" s="30"/>
      <c r="T3141" s="371"/>
      <c r="U3141" s="371"/>
      <c r="V3141" s="371"/>
      <c r="W3141" s="21"/>
      <c r="X3141" s="25"/>
      <c r="Y3141" s="26"/>
      <c r="Z3141" s="428"/>
      <c r="AA3141" s="673"/>
      <c r="AB3141" s="672"/>
    </row>
    <row r="3142" spans="1:28" ht="13.15" customHeight="1" x14ac:dyDescent="0.2">
      <c r="A3142" s="588"/>
      <c r="B3142" s="415"/>
      <c r="C3142" s="454"/>
      <c r="D3142" s="589"/>
      <c r="E3142" s="589"/>
      <c r="F3142" s="182"/>
      <c r="G3142" s="24"/>
      <c r="H3142" s="241">
        <v>1208</v>
      </c>
      <c r="I3142" s="22" t="s">
        <v>2721</v>
      </c>
      <c r="J3142" s="34">
        <v>250</v>
      </c>
      <c r="K3142" s="371">
        <v>3.1500000000000004</v>
      </c>
      <c r="L3142" s="371">
        <v>17.142857142857142</v>
      </c>
      <c r="M3142" s="371">
        <v>4.2</v>
      </c>
      <c r="N3142" s="21"/>
      <c r="O3142" s="25">
        <f t="shared" si="598"/>
        <v>8.1642857142857146</v>
      </c>
      <c r="P3142" s="26">
        <f t="shared" si="599"/>
        <v>2.267857142857143E-2</v>
      </c>
      <c r="Q3142" s="26"/>
      <c r="R3142" s="28"/>
      <c r="S3142" s="30"/>
      <c r="T3142" s="371"/>
      <c r="U3142" s="371"/>
      <c r="V3142" s="371"/>
      <c r="W3142" s="21"/>
      <c r="X3142" s="25"/>
      <c r="Y3142" s="26"/>
      <c r="Z3142" s="428"/>
      <c r="AA3142" s="673"/>
      <c r="AB3142" s="672"/>
    </row>
    <row r="3143" spans="1:28" ht="13.15" customHeight="1" x14ac:dyDescent="0.2">
      <c r="A3143" s="588"/>
      <c r="B3143" s="415"/>
      <c r="C3143" s="454"/>
      <c r="D3143" s="589"/>
      <c r="E3143" s="589"/>
      <c r="F3143" s="182"/>
      <c r="G3143" s="24"/>
      <c r="H3143" s="241">
        <v>1208</v>
      </c>
      <c r="I3143" s="22" t="s">
        <v>2524</v>
      </c>
      <c r="J3143" s="34">
        <v>250</v>
      </c>
      <c r="K3143" s="371">
        <v>2.1</v>
      </c>
      <c r="L3143" s="371">
        <v>8.5714285714285712</v>
      </c>
      <c r="M3143" s="371">
        <v>0</v>
      </c>
      <c r="N3143" s="21"/>
      <c r="O3143" s="25">
        <f t="shared" si="598"/>
        <v>3.5571428571428569</v>
      </c>
      <c r="P3143" s="26">
        <f t="shared" si="599"/>
        <v>9.8809523809523809E-3</v>
      </c>
      <c r="Q3143" s="26"/>
      <c r="R3143" s="28"/>
      <c r="S3143" s="30"/>
      <c r="T3143" s="371"/>
      <c r="U3143" s="371"/>
      <c r="V3143" s="371"/>
      <c r="W3143" s="21"/>
      <c r="X3143" s="25"/>
      <c r="Y3143" s="26"/>
      <c r="Z3143" s="428"/>
      <c r="AA3143" s="673"/>
      <c r="AB3143" s="672"/>
    </row>
    <row r="3144" spans="1:28" ht="13.15" customHeight="1" x14ac:dyDescent="0.2">
      <c r="A3144" s="588"/>
      <c r="B3144" s="415"/>
      <c r="C3144" s="454"/>
      <c r="D3144" s="589"/>
      <c r="E3144" s="589"/>
      <c r="F3144" s="182"/>
      <c r="G3144" s="24"/>
      <c r="H3144" s="241">
        <v>1208</v>
      </c>
      <c r="I3144" s="23" t="s">
        <v>2171</v>
      </c>
      <c r="J3144" s="34">
        <v>250</v>
      </c>
      <c r="K3144" s="371">
        <v>6.3000000000000007</v>
      </c>
      <c r="L3144" s="371">
        <v>0.95238095238095233</v>
      </c>
      <c r="M3144" s="371">
        <v>0</v>
      </c>
      <c r="N3144" s="21"/>
      <c r="O3144" s="25">
        <f t="shared" si="598"/>
        <v>2.4174603174603178</v>
      </c>
      <c r="P3144" s="26">
        <f t="shared" si="599"/>
        <v>6.7151675485008829E-3</v>
      </c>
      <c r="Q3144" s="26"/>
      <c r="R3144" s="28"/>
      <c r="S3144" s="30"/>
      <c r="T3144" s="371"/>
      <c r="U3144" s="371"/>
      <c r="V3144" s="371"/>
      <c r="W3144" s="21"/>
      <c r="X3144" s="25"/>
      <c r="Y3144" s="26"/>
      <c r="Z3144" s="428"/>
      <c r="AA3144" s="673"/>
      <c r="AB3144" s="672"/>
    </row>
    <row r="3145" spans="1:28" ht="13.15" customHeight="1" x14ac:dyDescent="0.2">
      <c r="A3145" s="588"/>
      <c r="B3145" s="415"/>
      <c r="C3145" s="454"/>
      <c r="D3145" s="589"/>
      <c r="E3145" s="589"/>
      <c r="F3145" s="182"/>
      <c r="G3145" s="24"/>
      <c r="H3145" s="241">
        <v>1208</v>
      </c>
      <c r="I3145" s="22" t="s">
        <v>2722</v>
      </c>
      <c r="J3145" s="34">
        <v>250</v>
      </c>
      <c r="K3145" s="371">
        <v>76.650000000000006</v>
      </c>
      <c r="L3145" s="371">
        <v>77.142857142857139</v>
      </c>
      <c r="M3145" s="371">
        <v>114.45</v>
      </c>
      <c r="N3145" s="21"/>
      <c r="O3145" s="25">
        <f t="shared" si="598"/>
        <v>89.414285714285711</v>
      </c>
      <c r="P3145" s="26">
        <f t="shared" si="599"/>
        <v>0.24837301587301586</v>
      </c>
      <c r="Q3145" s="26"/>
      <c r="R3145" s="28"/>
      <c r="S3145" s="30"/>
      <c r="T3145" s="371"/>
      <c r="U3145" s="371"/>
      <c r="V3145" s="371"/>
      <c r="W3145" s="21"/>
      <c r="X3145" s="25"/>
      <c r="Y3145" s="26"/>
      <c r="Z3145" s="428"/>
      <c r="AA3145" s="673"/>
      <c r="AB3145" s="672"/>
    </row>
    <row r="3146" spans="1:28" ht="13.15" customHeight="1" x14ac:dyDescent="0.2">
      <c r="A3146" s="588"/>
      <c r="B3146" s="415"/>
      <c r="C3146" s="454"/>
      <c r="D3146" s="589"/>
      <c r="E3146" s="589"/>
      <c r="F3146" s="182"/>
      <c r="G3146" s="24"/>
      <c r="H3146" s="241">
        <v>1208</v>
      </c>
      <c r="I3146" s="22" t="s">
        <v>1992</v>
      </c>
      <c r="J3146" s="34">
        <v>250</v>
      </c>
      <c r="K3146" s="371">
        <v>9.4500000000000011</v>
      </c>
      <c r="L3146" s="371">
        <v>3.8095238095238093</v>
      </c>
      <c r="M3146" s="371">
        <v>0</v>
      </c>
      <c r="N3146" s="21"/>
      <c r="O3146" s="25">
        <f t="shared" si="598"/>
        <v>4.4198412698412701</v>
      </c>
      <c r="P3146" s="26">
        <f t="shared" si="599"/>
        <v>1.2277336860670195E-2</v>
      </c>
      <c r="Q3146" s="26"/>
      <c r="R3146" s="28"/>
      <c r="S3146" s="30"/>
      <c r="T3146" s="371"/>
      <c r="U3146" s="371"/>
      <c r="V3146" s="371"/>
      <c r="W3146" s="21"/>
      <c r="X3146" s="25"/>
      <c r="Y3146" s="26"/>
      <c r="Z3146" s="428"/>
      <c r="AA3146" s="673"/>
      <c r="AB3146" s="672"/>
    </row>
    <row r="3147" spans="1:28" ht="13.15" customHeight="1" x14ac:dyDescent="0.2">
      <c r="A3147" s="588"/>
      <c r="B3147" s="415"/>
      <c r="C3147" s="454"/>
      <c r="D3147" s="589"/>
      <c r="E3147" s="589"/>
      <c r="F3147" s="182"/>
      <c r="G3147" s="24"/>
      <c r="H3147" s="241">
        <v>1208</v>
      </c>
      <c r="I3147" s="22" t="s">
        <v>2523</v>
      </c>
      <c r="J3147" s="34">
        <v>250</v>
      </c>
      <c r="K3147" s="371">
        <v>7.3500000000000005</v>
      </c>
      <c r="L3147" s="371">
        <v>14.285714285714285</v>
      </c>
      <c r="M3147" s="371">
        <v>81.900000000000006</v>
      </c>
      <c r="N3147" s="21"/>
      <c r="O3147" s="25">
        <f t="shared" si="598"/>
        <v>34.511904761904766</v>
      </c>
      <c r="P3147" s="26">
        <f t="shared" si="599"/>
        <v>9.5866402116402127E-2</v>
      </c>
      <c r="Q3147" s="26"/>
      <c r="R3147" s="28"/>
      <c r="S3147" s="30"/>
      <c r="T3147" s="371"/>
      <c r="U3147" s="371"/>
      <c r="V3147" s="371"/>
      <c r="W3147" s="21"/>
      <c r="X3147" s="25"/>
      <c r="Y3147" s="26"/>
      <c r="Z3147" s="428"/>
      <c r="AA3147" s="673"/>
      <c r="AB3147" s="672"/>
    </row>
    <row r="3148" spans="1:28" ht="13.15" customHeight="1" x14ac:dyDescent="0.2">
      <c r="A3148" s="588"/>
      <c r="B3148" s="415"/>
      <c r="C3148" s="454"/>
      <c r="D3148" s="589"/>
      <c r="E3148" s="589"/>
      <c r="F3148" s="186"/>
      <c r="G3148" s="121"/>
      <c r="H3148" s="244">
        <v>1208</v>
      </c>
      <c r="I3148" s="128" t="s">
        <v>1039</v>
      </c>
      <c r="J3148" s="34">
        <v>250</v>
      </c>
      <c r="K3148" s="548">
        <v>17.850000000000001</v>
      </c>
      <c r="L3148" s="548">
        <v>7.6190476190476186</v>
      </c>
      <c r="M3148" s="548">
        <v>8.4</v>
      </c>
      <c r="N3148" s="123"/>
      <c r="O3148" s="124">
        <f t="shared" si="598"/>
        <v>11.28968253968254</v>
      </c>
      <c r="P3148" s="125">
        <f t="shared" si="599"/>
        <v>3.136022927689594E-2</v>
      </c>
      <c r="Q3148" s="125"/>
      <c r="R3148" s="126"/>
      <c r="S3148" s="127"/>
      <c r="T3148" s="548"/>
      <c r="U3148" s="548"/>
      <c r="V3148" s="548"/>
      <c r="W3148" s="123"/>
      <c r="X3148" s="124"/>
      <c r="Y3148" s="125"/>
      <c r="Z3148" s="634"/>
      <c r="AA3148" s="673"/>
      <c r="AB3148" s="672"/>
    </row>
    <row r="3149" spans="1:28" ht="13.9" customHeight="1" thickBot="1" x14ac:dyDescent="0.25">
      <c r="A3149" s="585"/>
      <c r="B3149" s="409"/>
      <c r="C3149" s="447"/>
      <c r="D3149" s="586"/>
      <c r="E3149" s="587"/>
      <c r="F3149" s="184"/>
      <c r="G3149" s="70"/>
      <c r="H3149" s="242">
        <v>1208</v>
      </c>
      <c r="I3149" s="76" t="s">
        <v>2723</v>
      </c>
      <c r="J3149" s="70">
        <v>250</v>
      </c>
      <c r="K3149" s="559">
        <v>11.55</v>
      </c>
      <c r="L3149" s="559">
        <v>12.38095238095238</v>
      </c>
      <c r="M3149" s="559">
        <v>31.5</v>
      </c>
      <c r="N3149" s="72"/>
      <c r="O3149" s="73">
        <f t="shared" si="598"/>
        <v>18.476984126984124</v>
      </c>
      <c r="P3149" s="74">
        <f t="shared" si="599"/>
        <v>5.1324955908289234E-2</v>
      </c>
      <c r="Q3149" s="74"/>
      <c r="R3149" s="75"/>
      <c r="S3149" s="78"/>
      <c r="T3149" s="559"/>
      <c r="U3149" s="559"/>
      <c r="V3149" s="559"/>
      <c r="W3149" s="72"/>
      <c r="X3149" s="73"/>
      <c r="Y3149" s="74"/>
      <c r="Z3149" s="646"/>
      <c r="AA3149" s="673"/>
      <c r="AB3149" s="672"/>
    </row>
    <row r="3150" spans="1:28" s="7" customFormat="1" ht="13.9" customHeight="1" x14ac:dyDescent="0.2">
      <c r="A3150" s="260">
        <v>43037</v>
      </c>
      <c r="B3150" s="403">
        <v>0.875</v>
      </c>
      <c r="C3150" s="454">
        <v>0</v>
      </c>
      <c r="D3150" s="263">
        <f>(MAX(K3150:M3150))/J3150/1.44</f>
        <v>0.40541666666666676</v>
      </c>
      <c r="E3150" s="264"/>
      <c r="F3150" s="181" t="s">
        <v>569</v>
      </c>
      <c r="G3150" s="69" t="s">
        <v>3126</v>
      </c>
      <c r="H3150" s="240">
        <v>1220</v>
      </c>
      <c r="I3150" s="35" t="s">
        <v>685</v>
      </c>
      <c r="J3150" s="34">
        <v>250</v>
      </c>
      <c r="K3150" s="367">
        <v>145.95000000000002</v>
      </c>
      <c r="L3150" s="367">
        <v>69.523809523809518</v>
      </c>
      <c r="M3150" s="367">
        <v>82.95</v>
      </c>
      <c r="N3150" s="36" t="s">
        <v>4014</v>
      </c>
      <c r="O3150" s="37">
        <f t="shared" ref="O3150:O3159" si="600">(K3150+L3150+M3150)/3</f>
        <v>99.474603174603189</v>
      </c>
      <c r="P3150" s="38">
        <f t="shared" ref="P3150:P3159" si="601">O3150/J3150/1.44</f>
        <v>0.27631834215167556</v>
      </c>
      <c r="Q3150" s="77" t="s">
        <v>496</v>
      </c>
      <c r="R3150" s="40"/>
      <c r="S3150" s="81"/>
      <c r="T3150" s="367"/>
      <c r="U3150" s="367"/>
      <c r="V3150" s="367"/>
      <c r="W3150" s="36"/>
      <c r="X3150" s="37"/>
      <c r="Y3150" s="38"/>
      <c r="Z3150" s="645"/>
      <c r="AA3150" s="671">
        <f>P3150+Y3150</f>
        <v>0.27631834215167556</v>
      </c>
      <c r="AB3150" s="671">
        <f t="shared" ref="AB3150:AB3207" si="602">IF(AA3150 &gt;1,0,(((J3150+S3150)*0.95)-((J3150+S3150)*0.95)*AA3150)*0.7)</f>
        <v>120.31207561728394</v>
      </c>
    </row>
    <row r="3151" spans="1:28" s="7" customFormat="1" ht="13.9" customHeight="1" x14ac:dyDescent="0.2">
      <c r="A3151" s="260"/>
      <c r="B3151" s="403"/>
      <c r="C3151" s="454"/>
      <c r="D3151" s="310"/>
      <c r="E3151" s="311"/>
      <c r="F3151" s="181"/>
      <c r="G3151" s="69"/>
      <c r="H3151" s="241">
        <v>1220</v>
      </c>
      <c r="I3151" s="22" t="s">
        <v>911</v>
      </c>
      <c r="J3151" s="24">
        <v>250</v>
      </c>
      <c r="K3151" s="371">
        <v>24.150000000000002</v>
      </c>
      <c r="L3151" s="371">
        <v>35.238095238095234</v>
      </c>
      <c r="M3151" s="371">
        <v>31.5</v>
      </c>
      <c r="N3151" s="21"/>
      <c r="O3151" s="25">
        <f>(K3151+L3151+M3151)/3</f>
        <v>30.296031746031744</v>
      </c>
      <c r="P3151" s="26">
        <f>O3151/J3151/1.44</f>
        <v>8.4155643738977076E-2</v>
      </c>
      <c r="Q3151" s="77"/>
      <c r="R3151" s="40"/>
      <c r="S3151" s="81"/>
      <c r="T3151" s="367"/>
      <c r="U3151" s="367"/>
      <c r="V3151" s="367"/>
      <c r="W3151" s="36"/>
      <c r="X3151" s="37"/>
      <c r="Y3151" s="38"/>
      <c r="Z3151" s="645"/>
      <c r="AA3151" s="672"/>
      <c r="AB3151" s="672"/>
    </row>
    <row r="3152" spans="1:28" ht="13.15" customHeight="1" x14ac:dyDescent="0.2">
      <c r="A3152" s="588"/>
      <c r="B3152" s="415"/>
      <c r="C3152" s="454"/>
      <c r="D3152" s="592"/>
      <c r="E3152" s="593"/>
      <c r="F3152" s="182"/>
      <c r="G3152" s="24"/>
      <c r="H3152" s="241">
        <v>1220</v>
      </c>
      <c r="I3152" s="22" t="s">
        <v>234</v>
      </c>
      <c r="J3152" s="24">
        <v>250</v>
      </c>
      <c r="K3152" s="371">
        <v>121.80000000000001</v>
      </c>
      <c r="L3152" s="371">
        <v>41.904761904761905</v>
      </c>
      <c r="M3152" s="371">
        <v>55.650000000000006</v>
      </c>
      <c r="N3152" s="21"/>
      <c r="O3152" s="25">
        <f t="shared" si="600"/>
        <v>73.118253968253967</v>
      </c>
      <c r="P3152" s="26">
        <f t="shared" si="601"/>
        <v>0.2031062610229277</v>
      </c>
      <c r="Q3152" s="26"/>
      <c r="R3152" s="28"/>
      <c r="S3152" s="30"/>
      <c r="T3152" s="371"/>
      <c r="U3152" s="371"/>
      <c r="V3152" s="371"/>
      <c r="W3152" s="21"/>
      <c r="X3152" s="25"/>
      <c r="Y3152" s="26"/>
      <c r="Z3152" s="428"/>
      <c r="AA3152" s="673"/>
      <c r="AB3152" s="672"/>
    </row>
    <row r="3153" spans="1:28" ht="13.9" customHeight="1" thickBot="1" x14ac:dyDescent="0.25">
      <c r="A3153" s="585"/>
      <c r="B3153" s="409"/>
      <c r="C3153" s="447"/>
      <c r="D3153" s="586"/>
      <c r="E3153" s="587"/>
      <c r="F3153" s="184"/>
      <c r="G3153" s="70"/>
      <c r="H3153" s="242">
        <v>1220</v>
      </c>
      <c r="I3153" s="76" t="s">
        <v>2724</v>
      </c>
      <c r="J3153" s="70">
        <v>250</v>
      </c>
      <c r="K3153" s="559">
        <v>0</v>
      </c>
      <c r="L3153" s="559">
        <v>0</v>
      </c>
      <c r="M3153" s="559">
        <v>0</v>
      </c>
      <c r="N3153" s="72"/>
      <c r="O3153" s="73">
        <f t="shared" si="600"/>
        <v>0</v>
      </c>
      <c r="P3153" s="74">
        <f t="shared" si="601"/>
        <v>0</v>
      </c>
      <c r="Q3153" s="74"/>
      <c r="R3153" s="75"/>
      <c r="S3153" s="78"/>
      <c r="T3153" s="559"/>
      <c r="U3153" s="559"/>
      <c r="V3153" s="559"/>
      <c r="W3153" s="72"/>
      <c r="X3153" s="73"/>
      <c r="Y3153" s="74"/>
      <c r="Z3153" s="646"/>
      <c r="AA3153" s="676"/>
      <c r="AB3153" s="674"/>
    </row>
    <row r="3154" spans="1:28" ht="13.9" customHeight="1" x14ac:dyDescent="0.2">
      <c r="A3154" s="260">
        <v>43037</v>
      </c>
      <c r="B3154" s="403">
        <v>0.86458333333333337</v>
      </c>
      <c r="C3154" s="454">
        <v>0</v>
      </c>
      <c r="D3154" s="263">
        <f>(MAX(K3154:M3154))/J3154/1.44</f>
        <v>0.30989583333333337</v>
      </c>
      <c r="E3154" s="264"/>
      <c r="F3154" s="181" t="s">
        <v>569</v>
      </c>
      <c r="G3154" s="35" t="s">
        <v>3126</v>
      </c>
      <c r="H3154" s="240">
        <v>1230</v>
      </c>
      <c r="I3154" s="35" t="s">
        <v>685</v>
      </c>
      <c r="J3154" s="34">
        <v>160</v>
      </c>
      <c r="K3154" s="367">
        <v>71.400000000000006</v>
      </c>
      <c r="L3154" s="367">
        <v>57.142857142857139</v>
      </c>
      <c r="M3154" s="367">
        <v>69.3</v>
      </c>
      <c r="N3154" s="36" t="s">
        <v>3942</v>
      </c>
      <c r="O3154" s="37">
        <f t="shared" si="600"/>
        <v>65.947619047619057</v>
      </c>
      <c r="P3154" s="38">
        <f t="shared" si="601"/>
        <v>0.28623098544973546</v>
      </c>
      <c r="Q3154" s="77"/>
      <c r="R3154" s="40"/>
      <c r="S3154" s="81"/>
      <c r="T3154" s="367"/>
      <c r="U3154" s="367"/>
      <c r="V3154" s="367"/>
      <c r="W3154" s="36"/>
      <c r="X3154" s="37"/>
      <c r="Y3154" s="38"/>
      <c r="Z3154" s="645"/>
      <c r="AA3154" s="672">
        <f>P3154+Y3154</f>
        <v>0.28623098544973546</v>
      </c>
      <c r="AB3154" s="672">
        <f t="shared" si="602"/>
        <v>75.945023148148138</v>
      </c>
    </row>
    <row r="3155" spans="1:28" ht="13.15" customHeight="1" x14ac:dyDescent="0.2">
      <c r="A3155" s="588"/>
      <c r="B3155" s="415"/>
      <c r="C3155" s="454"/>
      <c r="D3155" s="589"/>
      <c r="E3155" s="589"/>
      <c r="F3155" s="187"/>
      <c r="G3155" s="22"/>
      <c r="H3155" s="240">
        <v>1230</v>
      </c>
      <c r="I3155" s="22" t="s">
        <v>2725</v>
      </c>
      <c r="J3155" s="34">
        <v>160</v>
      </c>
      <c r="K3155" s="371">
        <v>25.200000000000003</v>
      </c>
      <c r="L3155" s="371">
        <v>21.904761904761905</v>
      </c>
      <c r="M3155" s="371">
        <v>31.5</v>
      </c>
      <c r="N3155" s="21"/>
      <c r="O3155" s="25">
        <f t="shared" si="600"/>
        <v>26.201587301587306</v>
      </c>
      <c r="P3155" s="26">
        <f t="shared" si="601"/>
        <v>0.1137221671075838</v>
      </c>
      <c r="Q3155" s="68"/>
      <c r="R3155" s="28"/>
      <c r="S3155" s="30"/>
      <c r="T3155" s="371"/>
      <c r="U3155" s="371"/>
      <c r="V3155" s="371"/>
      <c r="W3155" s="21"/>
      <c r="X3155" s="25"/>
      <c r="Y3155" s="26"/>
      <c r="Z3155" s="428"/>
      <c r="AA3155" s="672"/>
      <c r="AB3155" s="672"/>
    </row>
    <row r="3156" spans="1:28" ht="13.15" customHeight="1" x14ac:dyDescent="0.2">
      <c r="A3156" s="588"/>
      <c r="B3156" s="415"/>
      <c r="C3156" s="454"/>
      <c r="D3156" s="589"/>
      <c r="E3156" s="589"/>
      <c r="F3156" s="192"/>
      <c r="G3156" s="128"/>
      <c r="H3156" s="240">
        <v>1230</v>
      </c>
      <c r="I3156" s="128" t="s">
        <v>2726</v>
      </c>
      <c r="J3156" s="34">
        <v>160</v>
      </c>
      <c r="K3156" s="548">
        <v>36.75</v>
      </c>
      <c r="L3156" s="548">
        <v>28.571428571428569</v>
      </c>
      <c r="M3156" s="548">
        <v>15.75</v>
      </c>
      <c r="N3156" s="123"/>
      <c r="O3156" s="124">
        <f t="shared" si="600"/>
        <v>27.023809523809522</v>
      </c>
      <c r="P3156" s="125">
        <f t="shared" si="601"/>
        <v>0.11729083994708994</v>
      </c>
      <c r="Q3156" s="139"/>
      <c r="R3156" s="126"/>
      <c r="S3156" s="127"/>
      <c r="T3156" s="548"/>
      <c r="U3156" s="548"/>
      <c r="V3156" s="548"/>
      <c r="W3156" s="123"/>
      <c r="X3156" s="124"/>
      <c r="Y3156" s="125"/>
      <c r="Z3156" s="634"/>
      <c r="AA3156" s="672"/>
      <c r="AB3156" s="672"/>
    </row>
    <row r="3157" spans="1:28" ht="13.15" customHeight="1" x14ac:dyDescent="0.2">
      <c r="A3157" s="588"/>
      <c r="B3157" s="415"/>
      <c r="C3157" s="454"/>
      <c r="D3157" s="589"/>
      <c r="E3157" s="589"/>
      <c r="F3157" s="192"/>
      <c r="G3157" s="128"/>
      <c r="H3157" s="240">
        <v>1230</v>
      </c>
      <c r="I3157" s="128" t="s">
        <v>2727</v>
      </c>
      <c r="J3157" s="34">
        <v>160</v>
      </c>
      <c r="K3157" s="548">
        <v>11.55</v>
      </c>
      <c r="L3157" s="548">
        <v>0</v>
      </c>
      <c r="M3157" s="548">
        <v>0</v>
      </c>
      <c r="N3157" s="123"/>
      <c r="O3157" s="124">
        <f t="shared" si="600"/>
        <v>3.85</v>
      </c>
      <c r="P3157" s="125">
        <f t="shared" si="601"/>
        <v>1.6710069444444444E-2</v>
      </c>
      <c r="Q3157" s="139"/>
      <c r="R3157" s="126"/>
      <c r="S3157" s="127"/>
      <c r="T3157" s="548"/>
      <c r="U3157" s="548"/>
      <c r="V3157" s="548"/>
      <c r="W3157" s="123"/>
      <c r="X3157" s="124"/>
      <c r="Y3157" s="125"/>
      <c r="Z3157" s="634"/>
      <c r="AA3157" s="672"/>
      <c r="AB3157" s="672"/>
    </row>
    <row r="3158" spans="1:28" ht="13.9" customHeight="1" thickBot="1" x14ac:dyDescent="0.25">
      <c r="A3158" s="585"/>
      <c r="B3158" s="409"/>
      <c r="C3158" s="447"/>
      <c r="D3158" s="586"/>
      <c r="E3158" s="587"/>
      <c r="F3158" s="189"/>
      <c r="G3158" s="76"/>
      <c r="H3158" s="242">
        <v>1230</v>
      </c>
      <c r="I3158" s="76"/>
      <c r="J3158" s="70">
        <v>160</v>
      </c>
      <c r="K3158" s="559">
        <v>0</v>
      </c>
      <c r="L3158" s="559">
        <v>0</v>
      </c>
      <c r="M3158" s="559">
        <v>0</v>
      </c>
      <c r="N3158" s="72"/>
      <c r="O3158" s="73">
        <f t="shared" si="600"/>
        <v>0</v>
      </c>
      <c r="P3158" s="74">
        <f t="shared" si="601"/>
        <v>0</v>
      </c>
      <c r="Q3158" s="103"/>
      <c r="R3158" s="75"/>
      <c r="S3158" s="78"/>
      <c r="T3158" s="559"/>
      <c r="U3158" s="559"/>
      <c r="V3158" s="559"/>
      <c r="W3158" s="72"/>
      <c r="X3158" s="73"/>
      <c r="Y3158" s="74"/>
      <c r="Z3158" s="646"/>
      <c r="AA3158" s="672"/>
      <c r="AB3158" s="672"/>
    </row>
    <row r="3159" spans="1:28" s="7" customFormat="1" ht="13.9" customHeight="1" x14ac:dyDescent="0.2">
      <c r="A3159" s="260">
        <v>43037</v>
      </c>
      <c r="B3159" s="403">
        <v>0.86111111111111116</v>
      </c>
      <c r="C3159" s="454">
        <v>0</v>
      </c>
      <c r="D3159" s="263">
        <f>(MAX(K3159:M3159))/J3159/1.44</f>
        <v>0.59062499999999996</v>
      </c>
      <c r="E3159" s="264"/>
      <c r="F3159" s="181" t="s">
        <v>569</v>
      </c>
      <c r="G3159" s="69" t="s">
        <v>3126</v>
      </c>
      <c r="H3159" s="240">
        <v>1283</v>
      </c>
      <c r="I3159" s="35" t="s">
        <v>685</v>
      </c>
      <c r="J3159" s="34">
        <v>100</v>
      </c>
      <c r="K3159" s="367">
        <v>85.05</v>
      </c>
      <c r="L3159" s="367">
        <v>49.523809523809518</v>
      </c>
      <c r="M3159" s="367">
        <v>51.45</v>
      </c>
      <c r="N3159" s="36" t="s">
        <v>3944</v>
      </c>
      <c r="O3159" s="37">
        <f t="shared" si="600"/>
        <v>62.007936507936506</v>
      </c>
      <c r="P3159" s="38">
        <f t="shared" si="601"/>
        <v>0.43061067019400351</v>
      </c>
      <c r="Q3159" s="77"/>
      <c r="R3159" s="40"/>
      <c r="S3159" s="81"/>
      <c r="T3159" s="367"/>
      <c r="U3159" s="367"/>
      <c r="V3159" s="367"/>
      <c r="W3159" s="36"/>
      <c r="X3159" s="37"/>
      <c r="Y3159" s="38"/>
      <c r="Z3159" s="645"/>
      <c r="AA3159" s="671">
        <f>P3159+Y3159</f>
        <v>0.43061067019400351</v>
      </c>
      <c r="AB3159" s="671">
        <f t="shared" si="602"/>
        <v>37.864390432098766</v>
      </c>
    </row>
    <row r="3160" spans="1:28" ht="13.15" customHeight="1" x14ac:dyDescent="0.2">
      <c r="A3160" s="588"/>
      <c r="B3160" s="415"/>
      <c r="C3160" s="454"/>
      <c r="D3160" s="589"/>
      <c r="E3160" s="589"/>
      <c r="F3160" s="182"/>
      <c r="G3160" s="24"/>
      <c r="H3160" s="241">
        <v>1283</v>
      </c>
      <c r="I3160" s="23" t="s">
        <v>1860</v>
      </c>
      <c r="J3160" s="24">
        <v>100</v>
      </c>
      <c r="K3160" s="371">
        <v>0</v>
      </c>
      <c r="L3160" s="371">
        <v>0</v>
      </c>
      <c r="M3160" s="371">
        <v>0</v>
      </c>
      <c r="N3160" s="21"/>
      <c r="O3160" s="25">
        <f t="shared" ref="O3160:O3173" si="603">(K3160+L3160+M3160)/3</f>
        <v>0</v>
      </c>
      <c r="P3160" s="26">
        <f t="shared" ref="P3160:P3173" si="604">O3160/J3160/1.44</f>
        <v>0</v>
      </c>
      <c r="Q3160" s="26"/>
      <c r="R3160" s="28"/>
      <c r="S3160" s="30"/>
      <c r="T3160" s="371"/>
      <c r="U3160" s="371"/>
      <c r="V3160" s="371"/>
      <c r="W3160" s="21"/>
      <c r="X3160" s="25"/>
      <c r="Y3160" s="26"/>
      <c r="Z3160" s="428"/>
      <c r="AA3160" s="673"/>
      <c r="AB3160" s="672"/>
    </row>
    <row r="3161" spans="1:28" ht="13.15" customHeight="1" x14ac:dyDescent="0.2">
      <c r="A3161" s="588"/>
      <c r="B3161" s="415"/>
      <c r="C3161" s="454"/>
      <c r="D3161" s="589"/>
      <c r="E3161" s="589"/>
      <c r="F3161" s="186"/>
      <c r="G3161" s="121"/>
      <c r="H3161" s="241">
        <v>1283</v>
      </c>
      <c r="I3161" s="128" t="s">
        <v>2728</v>
      </c>
      <c r="J3161" s="24">
        <v>100</v>
      </c>
      <c r="K3161" s="548">
        <v>0</v>
      </c>
      <c r="L3161" s="548">
        <v>0</v>
      </c>
      <c r="M3161" s="548">
        <v>0</v>
      </c>
      <c r="N3161" s="123"/>
      <c r="O3161" s="25">
        <f t="shared" si="603"/>
        <v>0</v>
      </c>
      <c r="P3161" s="26">
        <f t="shared" si="604"/>
        <v>0</v>
      </c>
      <c r="Q3161" s="125"/>
      <c r="R3161" s="126"/>
      <c r="S3161" s="127"/>
      <c r="T3161" s="548"/>
      <c r="U3161" s="548"/>
      <c r="V3161" s="548"/>
      <c r="W3161" s="123"/>
      <c r="X3161" s="124"/>
      <c r="Y3161" s="125"/>
      <c r="Z3161" s="634"/>
      <c r="AA3161" s="673"/>
      <c r="AB3161" s="672"/>
    </row>
    <row r="3162" spans="1:28" ht="13.9" customHeight="1" thickBot="1" x14ac:dyDescent="0.25">
      <c r="A3162" s="585"/>
      <c r="B3162" s="409"/>
      <c r="C3162" s="447"/>
      <c r="D3162" s="586"/>
      <c r="E3162" s="587"/>
      <c r="F3162" s="184"/>
      <c r="G3162" s="70"/>
      <c r="H3162" s="242">
        <v>1283</v>
      </c>
      <c r="I3162" s="76" t="s">
        <v>1861</v>
      </c>
      <c r="J3162" s="70">
        <v>100</v>
      </c>
      <c r="K3162" s="559">
        <v>0</v>
      </c>
      <c r="L3162" s="559">
        <v>0</v>
      </c>
      <c r="M3162" s="559">
        <v>0</v>
      </c>
      <c r="N3162" s="72"/>
      <c r="O3162" s="73">
        <f t="shared" si="603"/>
        <v>0</v>
      </c>
      <c r="P3162" s="74">
        <f t="shared" si="604"/>
        <v>0</v>
      </c>
      <c r="Q3162" s="74"/>
      <c r="R3162" s="78"/>
      <c r="S3162" s="78"/>
      <c r="T3162" s="559"/>
      <c r="U3162" s="559"/>
      <c r="V3162" s="559"/>
      <c r="W3162" s="72"/>
      <c r="X3162" s="73"/>
      <c r="Y3162" s="74"/>
      <c r="Z3162" s="646"/>
      <c r="AA3162" s="676"/>
      <c r="AB3162" s="674"/>
    </row>
    <row r="3163" spans="1:28" ht="14.45" customHeight="1" thickBot="1" x14ac:dyDescent="0.25">
      <c r="A3163" s="256"/>
      <c r="B3163" s="408"/>
      <c r="C3163" s="447"/>
      <c r="D3163" s="282">
        <f>(MAX(K3163:M3163))/J3163/1.44</f>
        <v>0</v>
      </c>
      <c r="E3163" s="283">
        <f>(MAX(T3163:V3163))/S3163/1.44</f>
        <v>0</v>
      </c>
      <c r="F3163" s="191" t="s">
        <v>569</v>
      </c>
      <c r="G3163" s="84" t="s">
        <v>1825</v>
      </c>
      <c r="H3163" s="245">
        <v>1401</v>
      </c>
      <c r="I3163" s="84" t="s">
        <v>685</v>
      </c>
      <c r="J3163" s="83">
        <v>1000</v>
      </c>
      <c r="K3163" s="554">
        <v>0</v>
      </c>
      <c r="L3163" s="554">
        <v>0</v>
      </c>
      <c r="M3163" s="554">
        <v>0</v>
      </c>
      <c r="N3163" s="85"/>
      <c r="O3163" s="86">
        <f t="shared" si="603"/>
        <v>0</v>
      </c>
      <c r="P3163" s="87">
        <f t="shared" si="604"/>
        <v>0</v>
      </c>
      <c r="Q3163" s="105"/>
      <c r="R3163" s="89" t="s">
        <v>686</v>
      </c>
      <c r="S3163" s="85">
        <v>1000</v>
      </c>
      <c r="T3163" s="554">
        <v>0</v>
      </c>
      <c r="U3163" s="554">
        <v>0</v>
      </c>
      <c r="V3163" s="554">
        <v>0</v>
      </c>
      <c r="W3163" s="85"/>
      <c r="X3163" s="86">
        <f>(T3163+U3163+V3163)/3</f>
        <v>0</v>
      </c>
      <c r="Y3163" s="87">
        <f>X3163/S3163/1.44</f>
        <v>0</v>
      </c>
      <c r="Z3163" s="637"/>
      <c r="AA3163" s="672">
        <f t="shared" ref="AA3163:AA3168" si="605">P3163+Y3163</f>
        <v>0</v>
      </c>
      <c r="AB3163" s="672">
        <f t="shared" si="602"/>
        <v>1330</v>
      </c>
    </row>
    <row r="3164" spans="1:28" ht="14.45" customHeight="1" thickBot="1" x14ac:dyDescent="0.25">
      <c r="A3164" s="304">
        <v>43050</v>
      </c>
      <c r="B3164" s="404">
        <v>0.44166666666666665</v>
      </c>
      <c r="C3164" s="460">
        <v>2</v>
      </c>
      <c r="D3164" s="282">
        <f t="shared" ref="D3164:D3168" si="606">(MAX(K3164:M3164))/J3164/1.44</f>
        <v>0.60083333333333344</v>
      </c>
      <c r="E3164" s="283">
        <f>(MAX(T3164:V3164))/S3164/1.44</f>
        <v>0.95375000000000021</v>
      </c>
      <c r="F3164" s="191" t="s">
        <v>569</v>
      </c>
      <c r="G3164" s="84" t="s">
        <v>3126</v>
      </c>
      <c r="H3164" s="245">
        <v>1402</v>
      </c>
      <c r="I3164" s="84" t="s">
        <v>685</v>
      </c>
      <c r="J3164" s="83">
        <v>250</v>
      </c>
      <c r="K3164" s="554">
        <v>178.5</v>
      </c>
      <c r="L3164" s="554">
        <v>198.09523809523807</v>
      </c>
      <c r="M3164" s="554">
        <v>216.3</v>
      </c>
      <c r="N3164" s="85" t="s">
        <v>4089</v>
      </c>
      <c r="O3164" s="86">
        <f t="shared" si="603"/>
        <v>197.63174603174602</v>
      </c>
      <c r="P3164" s="87">
        <f t="shared" si="604"/>
        <v>0.5489770723104056</v>
      </c>
      <c r="Q3164" s="105"/>
      <c r="R3164" s="89" t="s">
        <v>686</v>
      </c>
      <c r="S3164" s="85">
        <v>250</v>
      </c>
      <c r="T3164" s="554">
        <v>323.8095238095238</v>
      </c>
      <c r="U3164" s="554">
        <v>343.35</v>
      </c>
      <c r="V3164" s="554">
        <v>342.3</v>
      </c>
      <c r="W3164" s="85" t="s">
        <v>4386</v>
      </c>
      <c r="X3164" s="86">
        <f>(T3164+U3164+V3164)/3</f>
        <v>336.48650793650791</v>
      </c>
      <c r="Y3164" s="87">
        <f>X3164/S3164/1.44</f>
        <v>0.93468474426807757</v>
      </c>
      <c r="Z3164" s="637"/>
      <c r="AA3164" s="675">
        <f t="shared" si="605"/>
        <v>1.4836618165784832</v>
      </c>
      <c r="AB3164" s="675">
        <f t="shared" si="602"/>
        <v>0</v>
      </c>
    </row>
    <row r="3165" spans="1:28" ht="14.45" customHeight="1" thickBot="1" x14ac:dyDescent="0.25">
      <c r="A3165" s="304">
        <v>43050</v>
      </c>
      <c r="B3165" s="404">
        <v>0.45277777777777778</v>
      </c>
      <c r="C3165" s="460">
        <v>2</v>
      </c>
      <c r="D3165" s="282">
        <f t="shared" si="606"/>
        <v>0.11666666666666668</v>
      </c>
      <c r="E3165" s="283">
        <f>(MAX(T3165:V3165))/S3165/1.44</f>
        <v>0</v>
      </c>
      <c r="F3165" s="191" t="s">
        <v>1909</v>
      </c>
      <c r="G3165" s="104" t="s">
        <v>3126</v>
      </c>
      <c r="H3165" s="245">
        <v>1403</v>
      </c>
      <c r="I3165" s="84" t="s">
        <v>685</v>
      </c>
      <c r="J3165" s="83">
        <v>400</v>
      </c>
      <c r="K3165" s="554">
        <v>40.950000000000003</v>
      </c>
      <c r="L3165" s="554">
        <v>35.238095238095234</v>
      </c>
      <c r="M3165" s="554">
        <v>67.2</v>
      </c>
      <c r="N3165" s="85" t="s">
        <v>4387</v>
      </c>
      <c r="O3165" s="86">
        <f t="shared" si="603"/>
        <v>47.796031746031737</v>
      </c>
      <c r="P3165" s="87">
        <f t="shared" si="604"/>
        <v>8.2979221781305096E-2</v>
      </c>
      <c r="Q3165" s="105"/>
      <c r="R3165" s="89" t="s">
        <v>686</v>
      </c>
      <c r="S3165" s="85">
        <v>400</v>
      </c>
      <c r="T3165" s="554">
        <v>0</v>
      </c>
      <c r="U3165" s="554">
        <v>0</v>
      </c>
      <c r="V3165" s="554">
        <v>0</v>
      </c>
      <c r="W3165" s="85" t="s">
        <v>3889</v>
      </c>
      <c r="X3165" s="86">
        <f>(T3165+U3165+V3165)/3</f>
        <v>0</v>
      </c>
      <c r="Y3165" s="87">
        <f>X3165/S3165/1.44</f>
        <v>0</v>
      </c>
      <c r="Z3165" s="637"/>
      <c r="AA3165" s="672">
        <f t="shared" si="605"/>
        <v>8.2979221781305096E-2</v>
      </c>
      <c r="AB3165" s="672">
        <f t="shared" si="602"/>
        <v>487.85505401234565</v>
      </c>
    </row>
    <row r="3166" spans="1:28" ht="14.45" customHeight="1" thickBot="1" x14ac:dyDescent="0.25">
      <c r="A3166" s="256"/>
      <c r="B3166" s="408"/>
      <c r="C3166" s="447"/>
      <c r="D3166" s="282">
        <f t="shared" si="606"/>
        <v>0</v>
      </c>
      <c r="E3166" s="283">
        <f>(MAX(T3166:V3166))/S3166/1.44</f>
        <v>0</v>
      </c>
      <c r="F3166" s="179" t="s">
        <v>569</v>
      </c>
      <c r="G3166" s="84" t="s">
        <v>1825</v>
      </c>
      <c r="H3166" s="239">
        <v>1404</v>
      </c>
      <c r="I3166" s="90" t="s">
        <v>685</v>
      </c>
      <c r="J3166" s="92">
        <v>630</v>
      </c>
      <c r="K3166" s="620">
        <v>0</v>
      </c>
      <c r="L3166" s="620">
        <v>0</v>
      </c>
      <c r="M3166" s="620">
        <v>0</v>
      </c>
      <c r="N3166" s="93"/>
      <c r="O3166" s="94">
        <f t="shared" si="603"/>
        <v>0</v>
      </c>
      <c r="P3166" s="95">
        <f t="shared" si="604"/>
        <v>0</v>
      </c>
      <c r="Q3166" s="96"/>
      <c r="R3166" s="97" t="s">
        <v>686</v>
      </c>
      <c r="S3166" s="93">
        <v>630</v>
      </c>
      <c r="T3166" s="620">
        <v>0</v>
      </c>
      <c r="U3166" s="620">
        <v>0</v>
      </c>
      <c r="V3166" s="620">
        <v>0</v>
      </c>
      <c r="W3166" s="93"/>
      <c r="X3166" s="86">
        <f>(T3166+U3166+V3166)/3</f>
        <v>0</v>
      </c>
      <c r="Y3166" s="87">
        <f>X3166/S3166/1.44</f>
        <v>0</v>
      </c>
      <c r="Z3166" s="635"/>
      <c r="AA3166" s="675">
        <f t="shared" si="605"/>
        <v>0</v>
      </c>
      <c r="AB3166" s="675">
        <f t="shared" si="602"/>
        <v>837.9</v>
      </c>
    </row>
    <row r="3167" spans="1:28" ht="14.45" customHeight="1" thickBot="1" x14ac:dyDescent="0.25">
      <c r="A3167" s="256"/>
      <c r="B3167" s="408"/>
      <c r="C3167" s="447"/>
      <c r="D3167" s="282">
        <f t="shared" si="606"/>
        <v>0</v>
      </c>
      <c r="E3167" s="283">
        <f>(MAX(T3167:V3167))/S3167/1.44</f>
        <v>0</v>
      </c>
      <c r="F3167" s="191" t="s">
        <v>569</v>
      </c>
      <c r="G3167" s="84" t="s">
        <v>1825</v>
      </c>
      <c r="H3167" s="245">
        <v>1405</v>
      </c>
      <c r="I3167" s="84" t="s">
        <v>685</v>
      </c>
      <c r="J3167" s="83">
        <v>630</v>
      </c>
      <c r="K3167" s="554">
        <v>0</v>
      </c>
      <c r="L3167" s="554">
        <v>0</v>
      </c>
      <c r="M3167" s="554">
        <v>0</v>
      </c>
      <c r="N3167" s="85"/>
      <c r="O3167" s="86">
        <f t="shared" si="603"/>
        <v>0</v>
      </c>
      <c r="P3167" s="87">
        <f t="shared" si="604"/>
        <v>0</v>
      </c>
      <c r="Q3167" s="105"/>
      <c r="R3167" s="89" t="s">
        <v>686</v>
      </c>
      <c r="S3167" s="85">
        <v>630</v>
      </c>
      <c r="T3167" s="554">
        <v>0</v>
      </c>
      <c r="U3167" s="554">
        <v>0</v>
      </c>
      <c r="V3167" s="554">
        <v>0</v>
      </c>
      <c r="W3167" s="85"/>
      <c r="X3167" s="86">
        <f>(T3167+U3167+V3167)/3</f>
        <v>0</v>
      </c>
      <c r="Y3167" s="87">
        <f>X3167/S3167/1.44</f>
        <v>0</v>
      </c>
      <c r="Z3167" s="637"/>
      <c r="AA3167" s="672">
        <f t="shared" si="605"/>
        <v>0</v>
      </c>
      <c r="AB3167" s="672">
        <f t="shared" si="602"/>
        <v>837.9</v>
      </c>
    </row>
    <row r="3168" spans="1:28" ht="13.9" customHeight="1" x14ac:dyDescent="0.2">
      <c r="A3168" s="260"/>
      <c r="B3168" s="403"/>
      <c r="C3168" s="454"/>
      <c r="D3168" s="263">
        <f t="shared" si="606"/>
        <v>0</v>
      </c>
      <c r="E3168" s="264"/>
      <c r="F3168" s="181" t="s">
        <v>1909</v>
      </c>
      <c r="G3168" s="69" t="s">
        <v>3126</v>
      </c>
      <c r="H3168" s="240">
        <v>1474</v>
      </c>
      <c r="I3168" s="35" t="s">
        <v>685</v>
      </c>
      <c r="J3168" s="34">
        <v>400</v>
      </c>
      <c r="K3168" s="367">
        <v>0</v>
      </c>
      <c r="L3168" s="367">
        <v>0</v>
      </c>
      <c r="M3168" s="367">
        <v>0</v>
      </c>
      <c r="N3168" s="36"/>
      <c r="O3168" s="37">
        <f t="shared" si="603"/>
        <v>0</v>
      </c>
      <c r="P3168" s="38">
        <f t="shared" si="604"/>
        <v>0</v>
      </c>
      <c r="Q3168" s="77"/>
      <c r="R3168" s="40"/>
      <c r="S3168" s="36"/>
      <c r="T3168" s="367"/>
      <c r="U3168" s="367"/>
      <c r="V3168" s="367"/>
      <c r="W3168" s="36"/>
      <c r="X3168" s="37"/>
      <c r="Y3168" s="38"/>
      <c r="Z3168" s="645"/>
      <c r="AA3168" s="671">
        <f t="shared" si="605"/>
        <v>0</v>
      </c>
      <c r="AB3168" s="671">
        <f t="shared" si="602"/>
        <v>266</v>
      </c>
    </row>
    <row r="3169" spans="1:28" ht="13.9" customHeight="1" x14ac:dyDescent="0.2">
      <c r="A3169" s="588"/>
      <c r="B3169" s="415"/>
      <c r="C3169" s="454"/>
      <c r="D3169" s="589"/>
      <c r="E3169" s="589"/>
      <c r="F3169" s="187"/>
      <c r="G3169" s="22"/>
      <c r="H3169" s="241">
        <v>1474</v>
      </c>
      <c r="I3169" s="22" t="s">
        <v>810</v>
      </c>
      <c r="J3169" s="24">
        <v>400</v>
      </c>
      <c r="K3169" s="371">
        <v>0</v>
      </c>
      <c r="L3169" s="371">
        <v>0</v>
      </c>
      <c r="M3169" s="371">
        <v>0</v>
      </c>
      <c r="N3169" s="21"/>
      <c r="O3169" s="25">
        <f t="shared" si="603"/>
        <v>0</v>
      </c>
      <c r="P3169" s="26">
        <f t="shared" si="604"/>
        <v>0</v>
      </c>
      <c r="Q3169" s="26"/>
      <c r="R3169" s="28"/>
      <c r="S3169" s="21"/>
      <c r="T3169" s="371"/>
      <c r="U3169" s="371"/>
      <c r="V3169" s="371"/>
      <c r="W3169" s="21"/>
      <c r="X3169" s="25"/>
      <c r="Y3169" s="26"/>
      <c r="Z3169" s="428"/>
      <c r="AA3169" s="672"/>
      <c r="AB3169" s="672"/>
    </row>
    <row r="3170" spans="1:28" ht="13.9" customHeight="1" x14ac:dyDescent="0.2">
      <c r="A3170" s="588"/>
      <c r="B3170" s="415"/>
      <c r="C3170" s="454"/>
      <c r="D3170" s="589"/>
      <c r="E3170" s="589"/>
      <c r="F3170" s="187"/>
      <c r="G3170" s="22"/>
      <c r="H3170" s="241">
        <v>1474</v>
      </c>
      <c r="I3170" s="22" t="s">
        <v>811</v>
      </c>
      <c r="J3170" s="24">
        <v>400</v>
      </c>
      <c r="K3170" s="371">
        <v>0</v>
      </c>
      <c r="L3170" s="371">
        <v>0</v>
      </c>
      <c r="M3170" s="371">
        <v>0</v>
      </c>
      <c r="N3170" s="21"/>
      <c r="O3170" s="25">
        <f t="shared" si="603"/>
        <v>0</v>
      </c>
      <c r="P3170" s="26">
        <f t="shared" si="604"/>
        <v>0</v>
      </c>
      <c r="Q3170" s="26"/>
      <c r="R3170" s="28"/>
      <c r="S3170" s="21"/>
      <c r="T3170" s="371"/>
      <c r="U3170" s="371"/>
      <c r="V3170" s="371"/>
      <c r="W3170" s="21"/>
      <c r="X3170" s="25"/>
      <c r="Y3170" s="26"/>
      <c r="Z3170" s="428"/>
      <c r="AA3170" s="672"/>
      <c r="AB3170" s="672"/>
    </row>
    <row r="3171" spans="1:28" ht="13.9" customHeight="1" x14ac:dyDescent="0.2">
      <c r="A3171" s="588"/>
      <c r="B3171" s="415"/>
      <c r="C3171" s="454"/>
      <c r="D3171" s="589"/>
      <c r="E3171" s="589"/>
      <c r="F3171" s="187"/>
      <c r="G3171" s="22"/>
      <c r="H3171" s="241">
        <v>1474</v>
      </c>
      <c r="I3171" s="22" t="s">
        <v>812</v>
      </c>
      <c r="J3171" s="24">
        <v>400</v>
      </c>
      <c r="K3171" s="371">
        <v>0</v>
      </c>
      <c r="L3171" s="371">
        <v>0</v>
      </c>
      <c r="M3171" s="371">
        <v>0</v>
      </c>
      <c r="N3171" s="21"/>
      <c r="O3171" s="25">
        <f t="shared" si="603"/>
        <v>0</v>
      </c>
      <c r="P3171" s="26">
        <f t="shared" si="604"/>
        <v>0</v>
      </c>
      <c r="Q3171" s="26"/>
      <c r="R3171" s="28"/>
      <c r="S3171" s="21"/>
      <c r="T3171" s="371"/>
      <c r="U3171" s="371"/>
      <c r="V3171" s="371"/>
      <c r="W3171" s="21"/>
      <c r="X3171" s="25"/>
      <c r="Y3171" s="26"/>
      <c r="Z3171" s="428"/>
      <c r="AA3171" s="672"/>
      <c r="AB3171" s="672"/>
    </row>
    <row r="3172" spans="1:28" ht="13.9" customHeight="1" x14ac:dyDescent="0.2">
      <c r="A3172" s="588"/>
      <c r="B3172" s="415"/>
      <c r="C3172" s="454"/>
      <c r="D3172" s="589"/>
      <c r="E3172" s="589"/>
      <c r="F3172" s="187"/>
      <c r="G3172" s="22"/>
      <c r="H3172" s="241">
        <v>1474</v>
      </c>
      <c r="I3172" s="22" t="s">
        <v>813</v>
      </c>
      <c r="J3172" s="24">
        <v>400</v>
      </c>
      <c r="K3172" s="371">
        <v>0</v>
      </c>
      <c r="L3172" s="371">
        <v>0</v>
      </c>
      <c r="M3172" s="371">
        <v>0</v>
      </c>
      <c r="N3172" s="21"/>
      <c r="O3172" s="25">
        <f t="shared" si="603"/>
        <v>0</v>
      </c>
      <c r="P3172" s="26">
        <f t="shared" si="604"/>
        <v>0</v>
      </c>
      <c r="Q3172" s="26"/>
      <c r="R3172" s="28"/>
      <c r="S3172" s="21"/>
      <c r="T3172" s="371"/>
      <c r="U3172" s="371"/>
      <c r="V3172" s="371"/>
      <c r="W3172" s="21"/>
      <c r="X3172" s="25"/>
      <c r="Y3172" s="26"/>
      <c r="Z3172" s="428"/>
      <c r="AA3172" s="672"/>
      <c r="AB3172" s="672"/>
    </row>
    <row r="3173" spans="1:28" ht="13.9" customHeight="1" thickBot="1" x14ac:dyDescent="0.25">
      <c r="A3173" s="585"/>
      <c r="B3173" s="409"/>
      <c r="C3173" s="447"/>
      <c r="D3173" s="586"/>
      <c r="E3173" s="587"/>
      <c r="F3173" s="189"/>
      <c r="G3173" s="76"/>
      <c r="H3173" s="242">
        <v>1474</v>
      </c>
      <c r="I3173" s="76" t="s">
        <v>814</v>
      </c>
      <c r="J3173" s="70">
        <v>400</v>
      </c>
      <c r="K3173" s="559">
        <v>0</v>
      </c>
      <c r="L3173" s="559">
        <v>0</v>
      </c>
      <c r="M3173" s="559">
        <v>0</v>
      </c>
      <c r="N3173" s="72"/>
      <c r="O3173" s="73">
        <f t="shared" si="603"/>
        <v>0</v>
      </c>
      <c r="P3173" s="74">
        <f t="shared" si="604"/>
        <v>0</v>
      </c>
      <c r="Q3173" s="74"/>
      <c r="R3173" s="75"/>
      <c r="S3173" s="72"/>
      <c r="T3173" s="559"/>
      <c r="U3173" s="559"/>
      <c r="V3173" s="559"/>
      <c r="W3173" s="72"/>
      <c r="X3173" s="73"/>
      <c r="Y3173" s="74"/>
      <c r="Z3173" s="646"/>
      <c r="AA3173" s="674"/>
      <c r="AB3173" s="674"/>
    </row>
    <row r="3174" spans="1:28" s="7" customFormat="1" ht="13.9" customHeight="1" x14ac:dyDescent="0.2">
      <c r="A3174" s="260">
        <v>43031</v>
      </c>
      <c r="B3174" s="403">
        <v>0.59722222222222221</v>
      </c>
      <c r="C3174" s="454">
        <v>4</v>
      </c>
      <c r="D3174" s="263">
        <f>(MAX(K3174:M3174))/J3174/1.44</f>
        <v>0.35000000000000003</v>
      </c>
      <c r="E3174" s="264">
        <f>(MAX(T3174:V3174))/S3174/1.44</f>
        <v>0.51917989417989419</v>
      </c>
      <c r="F3174" s="181" t="s">
        <v>455</v>
      </c>
      <c r="G3174" s="69" t="s">
        <v>3126</v>
      </c>
      <c r="H3174" s="240">
        <v>1515</v>
      </c>
      <c r="I3174" s="35" t="s">
        <v>685</v>
      </c>
      <c r="J3174" s="115">
        <v>400</v>
      </c>
      <c r="K3174" s="565">
        <v>201.60000000000002</v>
      </c>
      <c r="L3174" s="565">
        <v>180.95238095238093</v>
      </c>
      <c r="M3174" s="565">
        <v>161.70000000000002</v>
      </c>
      <c r="N3174" s="116" t="s">
        <v>3927</v>
      </c>
      <c r="O3174" s="117">
        <f>(K3174+L3174+M3174)/3</f>
        <v>181.41746031746035</v>
      </c>
      <c r="P3174" s="118">
        <f t="shared" ref="P3174:P3186" si="607">O3174/J3174/1.44</f>
        <v>0.31496086860670203</v>
      </c>
      <c r="Q3174" s="119" t="s">
        <v>496</v>
      </c>
      <c r="R3174" s="120" t="s">
        <v>686</v>
      </c>
      <c r="S3174" s="115">
        <v>400</v>
      </c>
      <c r="T3174" s="565">
        <v>299.04761904761904</v>
      </c>
      <c r="U3174" s="565">
        <v>219.45000000000002</v>
      </c>
      <c r="V3174" s="565">
        <v>218.4</v>
      </c>
      <c r="W3174" s="116" t="s">
        <v>4076</v>
      </c>
      <c r="X3174" s="117">
        <f t="shared" ref="X3174:X3180" si="608">(T3174+U3174+V3174)/3</f>
        <v>245.63253968253969</v>
      </c>
      <c r="Y3174" s="118">
        <f t="shared" ref="Y3174:Y3180" si="609">X3174/S3174/1.44</f>
        <v>0.42644538139329813</v>
      </c>
      <c r="Z3174" s="660" t="s">
        <v>496</v>
      </c>
      <c r="AA3174" s="672">
        <f>P3174+Y3174</f>
        <v>0.74140625000000016</v>
      </c>
      <c r="AB3174" s="672">
        <f t="shared" si="602"/>
        <v>137.57187499999992</v>
      </c>
    </row>
    <row r="3175" spans="1:28" ht="13.9" customHeight="1" x14ac:dyDescent="0.2">
      <c r="A3175" s="588"/>
      <c r="B3175" s="415"/>
      <c r="C3175" s="454"/>
      <c r="D3175" s="589"/>
      <c r="E3175" s="589"/>
      <c r="F3175" s="182"/>
      <c r="G3175" s="24"/>
      <c r="H3175" s="240">
        <v>1515</v>
      </c>
      <c r="I3175" s="22" t="s">
        <v>3296</v>
      </c>
      <c r="J3175" s="34">
        <v>400</v>
      </c>
      <c r="K3175" s="367">
        <v>148.05000000000001</v>
      </c>
      <c r="L3175" s="367">
        <v>80.952380952380949</v>
      </c>
      <c r="M3175" s="367">
        <v>99.75</v>
      </c>
      <c r="N3175" s="36"/>
      <c r="O3175" s="37">
        <f t="shared" ref="O3175:O3186" si="610">(K3175+L3175+M3175)/3</f>
        <v>109.584126984127</v>
      </c>
      <c r="P3175" s="38">
        <f t="shared" si="607"/>
        <v>0.19025022045855383</v>
      </c>
      <c r="Q3175" s="38"/>
      <c r="R3175" s="35" t="s">
        <v>963</v>
      </c>
      <c r="S3175" s="34">
        <v>400</v>
      </c>
      <c r="T3175" s="367">
        <v>14.285714285714285</v>
      </c>
      <c r="U3175" s="367">
        <v>13.65</v>
      </c>
      <c r="V3175" s="367">
        <v>22.05</v>
      </c>
      <c r="W3175" s="36"/>
      <c r="X3175" s="37">
        <f t="shared" si="608"/>
        <v>16.661904761904761</v>
      </c>
      <c r="Y3175" s="38">
        <f t="shared" si="609"/>
        <v>2.8926917989417988E-2</v>
      </c>
      <c r="Z3175" s="645"/>
      <c r="AA3175" s="673"/>
      <c r="AB3175" s="672"/>
    </row>
    <row r="3176" spans="1:28" ht="13.9" customHeight="1" x14ac:dyDescent="0.2">
      <c r="A3176" s="588"/>
      <c r="B3176" s="415"/>
      <c r="C3176" s="454"/>
      <c r="D3176" s="589"/>
      <c r="E3176" s="589"/>
      <c r="F3176" s="182"/>
      <c r="G3176" s="24"/>
      <c r="H3176" s="240">
        <v>1515</v>
      </c>
      <c r="I3176" s="22" t="s">
        <v>1069</v>
      </c>
      <c r="J3176" s="34">
        <v>400</v>
      </c>
      <c r="K3176" s="371">
        <v>54.6</v>
      </c>
      <c r="L3176" s="371">
        <v>57.142857142857139</v>
      </c>
      <c r="M3176" s="371">
        <v>65.100000000000009</v>
      </c>
      <c r="N3176" s="21"/>
      <c r="O3176" s="37">
        <f t="shared" si="610"/>
        <v>58.94761904761905</v>
      </c>
      <c r="P3176" s="38">
        <f t="shared" si="607"/>
        <v>0.1023396164021164</v>
      </c>
      <c r="Q3176" s="26"/>
      <c r="R3176" s="22" t="s">
        <v>1069</v>
      </c>
      <c r="S3176" s="34">
        <v>400</v>
      </c>
      <c r="T3176" s="371">
        <v>37.142857142857139</v>
      </c>
      <c r="U3176" s="371">
        <v>32.550000000000004</v>
      </c>
      <c r="V3176" s="371">
        <v>46.2</v>
      </c>
      <c r="W3176" s="21"/>
      <c r="X3176" s="25">
        <f t="shared" si="608"/>
        <v>38.630952380952387</v>
      </c>
      <c r="Y3176" s="26">
        <f t="shared" si="609"/>
        <v>6.7067625661375682E-2</v>
      </c>
      <c r="Z3176" s="428"/>
      <c r="AA3176" s="673"/>
      <c r="AB3176" s="672"/>
    </row>
    <row r="3177" spans="1:28" ht="13.9" customHeight="1" x14ac:dyDescent="0.2">
      <c r="A3177" s="588"/>
      <c r="B3177" s="415"/>
      <c r="C3177" s="454"/>
      <c r="D3177" s="589"/>
      <c r="E3177" s="589"/>
      <c r="F3177" s="182"/>
      <c r="G3177" s="24"/>
      <c r="H3177" s="240">
        <v>1515</v>
      </c>
      <c r="I3177" s="28" t="s">
        <v>1070</v>
      </c>
      <c r="J3177" s="34">
        <v>400</v>
      </c>
      <c r="K3177" s="371">
        <v>1.05</v>
      </c>
      <c r="L3177" s="371">
        <v>0</v>
      </c>
      <c r="M3177" s="371">
        <v>0</v>
      </c>
      <c r="N3177" s="21"/>
      <c r="O3177" s="37">
        <f t="shared" si="610"/>
        <v>0.35000000000000003</v>
      </c>
      <c r="P3177" s="38">
        <f t="shared" si="607"/>
        <v>6.0763888888888901E-4</v>
      </c>
      <c r="Q3177" s="26"/>
      <c r="R3177" s="22" t="s">
        <v>1336</v>
      </c>
      <c r="S3177" s="34">
        <v>400</v>
      </c>
      <c r="T3177" s="371">
        <v>7.6190476190476186</v>
      </c>
      <c r="U3177" s="371">
        <v>3.1500000000000004</v>
      </c>
      <c r="V3177" s="371">
        <v>0</v>
      </c>
      <c r="W3177" s="21"/>
      <c r="X3177" s="25">
        <f t="shared" si="608"/>
        <v>3.5896825396825398</v>
      </c>
      <c r="Y3177" s="26">
        <f t="shared" si="609"/>
        <v>6.2320877425044094E-3</v>
      </c>
      <c r="Z3177" s="428"/>
      <c r="AA3177" s="673"/>
      <c r="AB3177" s="672"/>
    </row>
    <row r="3178" spans="1:28" ht="13.9" customHeight="1" x14ac:dyDescent="0.2">
      <c r="A3178" s="588"/>
      <c r="B3178" s="415"/>
      <c r="C3178" s="454"/>
      <c r="D3178" s="589"/>
      <c r="E3178" s="589"/>
      <c r="F3178" s="186"/>
      <c r="G3178" s="121"/>
      <c r="H3178" s="247">
        <v>1515</v>
      </c>
      <c r="I3178" s="126" t="s">
        <v>2015</v>
      </c>
      <c r="J3178" s="34">
        <v>400</v>
      </c>
      <c r="K3178" s="548">
        <v>1.05</v>
      </c>
      <c r="L3178" s="548">
        <v>0</v>
      </c>
      <c r="M3178" s="548">
        <v>0</v>
      </c>
      <c r="N3178" s="123"/>
      <c r="O3178" s="134">
        <f t="shared" si="610"/>
        <v>0.35000000000000003</v>
      </c>
      <c r="P3178" s="38">
        <f t="shared" si="607"/>
        <v>6.0763888888888901E-4</v>
      </c>
      <c r="Q3178" s="125"/>
      <c r="R3178" s="128" t="s">
        <v>2638</v>
      </c>
      <c r="S3178" s="34">
        <v>400</v>
      </c>
      <c r="T3178" s="548">
        <v>8.5714285714285712</v>
      </c>
      <c r="U3178" s="548">
        <v>4.2</v>
      </c>
      <c r="V3178" s="548">
        <v>24.150000000000002</v>
      </c>
      <c r="W3178" s="123"/>
      <c r="X3178" s="25">
        <f t="shared" si="608"/>
        <v>12.307142857142859</v>
      </c>
      <c r="Y3178" s="26">
        <f t="shared" si="609"/>
        <v>2.1366567460317464E-2</v>
      </c>
      <c r="Z3178" s="634"/>
      <c r="AA3178" s="673"/>
      <c r="AB3178" s="672"/>
    </row>
    <row r="3179" spans="1:28" ht="13.9" customHeight="1" x14ac:dyDescent="0.2">
      <c r="A3179" s="588"/>
      <c r="B3179" s="415"/>
      <c r="C3179" s="454"/>
      <c r="D3179" s="589"/>
      <c r="E3179" s="589"/>
      <c r="F3179" s="186"/>
      <c r="G3179" s="121"/>
      <c r="H3179" s="241">
        <v>1515</v>
      </c>
      <c r="I3179" s="28" t="s">
        <v>84</v>
      </c>
      <c r="J3179" s="24">
        <v>400</v>
      </c>
      <c r="K3179" s="371">
        <v>0</v>
      </c>
      <c r="L3179" s="371">
        <v>0</v>
      </c>
      <c r="M3179" s="371">
        <v>0</v>
      </c>
      <c r="N3179" s="21"/>
      <c r="O3179" s="25">
        <f>(K3179+L3179+M3179)/3</f>
        <v>0</v>
      </c>
      <c r="P3179" s="26">
        <f>O3179/J3179/1.44</f>
        <v>0</v>
      </c>
      <c r="Q3179" s="125"/>
      <c r="R3179" s="22" t="s">
        <v>2904</v>
      </c>
      <c r="S3179" s="24">
        <v>400</v>
      </c>
      <c r="T3179" s="371">
        <v>0</v>
      </c>
      <c r="U3179" s="371">
        <v>0</v>
      </c>
      <c r="V3179" s="371">
        <v>0</v>
      </c>
      <c r="W3179" s="21"/>
      <c r="X3179" s="25">
        <f t="shared" si="608"/>
        <v>0</v>
      </c>
      <c r="Y3179" s="26">
        <f t="shared" si="609"/>
        <v>0</v>
      </c>
      <c r="Z3179" s="634"/>
      <c r="AA3179" s="673"/>
      <c r="AB3179" s="672"/>
    </row>
    <row r="3180" spans="1:28" ht="13.9" customHeight="1" thickBot="1" x14ac:dyDescent="0.25">
      <c r="A3180" s="585"/>
      <c r="B3180" s="409"/>
      <c r="C3180" s="447"/>
      <c r="D3180" s="586"/>
      <c r="E3180" s="587"/>
      <c r="F3180" s="184"/>
      <c r="G3180" s="70"/>
      <c r="H3180" s="245">
        <v>1515</v>
      </c>
      <c r="I3180" s="89"/>
      <c r="J3180" s="83"/>
      <c r="K3180" s="554">
        <v>0</v>
      </c>
      <c r="L3180" s="554">
        <v>0</v>
      </c>
      <c r="M3180" s="554">
        <v>0</v>
      </c>
      <c r="N3180" s="85"/>
      <c r="O3180" s="86"/>
      <c r="P3180" s="87"/>
      <c r="Q3180" s="74"/>
      <c r="R3180" s="84" t="s">
        <v>2003</v>
      </c>
      <c r="S3180" s="83">
        <v>400</v>
      </c>
      <c r="T3180" s="554">
        <v>0.95238095238095233</v>
      </c>
      <c r="U3180" s="554">
        <v>1.05</v>
      </c>
      <c r="V3180" s="554">
        <v>10.5</v>
      </c>
      <c r="W3180" s="85"/>
      <c r="X3180" s="86">
        <f t="shared" si="608"/>
        <v>4.1674603174603178</v>
      </c>
      <c r="Y3180" s="87">
        <f t="shared" si="609"/>
        <v>7.2351741622574961E-3</v>
      </c>
      <c r="Z3180" s="646"/>
      <c r="AA3180" s="673"/>
      <c r="AB3180" s="672"/>
    </row>
    <row r="3181" spans="1:28" ht="13.9" customHeight="1" x14ac:dyDescent="0.2">
      <c r="A3181" s="260">
        <v>43043</v>
      </c>
      <c r="B3181" s="403">
        <v>0.80208333333333337</v>
      </c>
      <c r="C3181" s="454">
        <v>-2</v>
      </c>
      <c r="D3181" s="263">
        <f>(MAX(K3181:M3181))/J3181/1.44</f>
        <v>0.36914062499999994</v>
      </c>
      <c r="E3181" s="264"/>
      <c r="F3181" s="193" t="s">
        <v>455</v>
      </c>
      <c r="G3181" s="115" t="s">
        <v>3136</v>
      </c>
      <c r="H3181" s="243">
        <v>1516</v>
      </c>
      <c r="I3181" s="120" t="s">
        <v>685</v>
      </c>
      <c r="J3181" s="34">
        <v>160</v>
      </c>
      <c r="K3181" s="565">
        <v>85.05</v>
      </c>
      <c r="L3181" s="565">
        <v>50.476190476190474</v>
      </c>
      <c r="M3181" s="565">
        <v>37.800000000000004</v>
      </c>
      <c r="N3181" s="116" t="s">
        <v>4065</v>
      </c>
      <c r="O3181" s="37">
        <f t="shared" si="610"/>
        <v>57.775396825396825</v>
      </c>
      <c r="P3181" s="38">
        <f t="shared" si="607"/>
        <v>0.2507612709435626</v>
      </c>
      <c r="Q3181" s="142"/>
      <c r="R3181" s="113"/>
      <c r="S3181" s="115"/>
      <c r="T3181" s="565"/>
      <c r="U3181" s="565"/>
      <c r="V3181" s="565"/>
      <c r="W3181" s="116"/>
      <c r="X3181" s="117"/>
      <c r="Y3181" s="118"/>
      <c r="Z3181" s="636"/>
      <c r="AA3181" s="671">
        <f>P3181+Y3181</f>
        <v>0.2507612709435626</v>
      </c>
      <c r="AB3181" s="671">
        <f t="shared" si="602"/>
        <v>79.719000771604925</v>
      </c>
    </row>
    <row r="3182" spans="1:28" ht="13.15" customHeight="1" x14ac:dyDescent="0.2">
      <c r="A3182" s="588"/>
      <c r="B3182" s="415"/>
      <c r="C3182" s="454"/>
      <c r="D3182" s="589"/>
      <c r="E3182" s="589"/>
      <c r="F3182" s="187"/>
      <c r="G3182" s="24"/>
      <c r="H3182" s="241">
        <v>1516</v>
      </c>
      <c r="I3182" s="28" t="s">
        <v>2905</v>
      </c>
      <c r="J3182" s="24">
        <v>160</v>
      </c>
      <c r="K3182" s="371">
        <v>0</v>
      </c>
      <c r="L3182" s="371">
        <v>0</v>
      </c>
      <c r="M3182" s="371">
        <v>0</v>
      </c>
      <c r="N3182" s="21"/>
      <c r="O3182" s="37">
        <f t="shared" si="610"/>
        <v>0</v>
      </c>
      <c r="P3182" s="38">
        <f t="shared" si="607"/>
        <v>0</v>
      </c>
      <c r="Q3182" s="26"/>
      <c r="R3182" s="22"/>
      <c r="S3182" s="24"/>
      <c r="T3182" s="371"/>
      <c r="U3182" s="371"/>
      <c r="V3182" s="371"/>
      <c r="W3182" s="21"/>
      <c r="X3182" s="25"/>
      <c r="Y3182" s="26"/>
      <c r="Z3182" s="428"/>
      <c r="AA3182" s="672"/>
      <c r="AB3182" s="672"/>
    </row>
    <row r="3183" spans="1:28" ht="13.15" customHeight="1" x14ac:dyDescent="0.2">
      <c r="A3183" s="588"/>
      <c r="B3183" s="415"/>
      <c r="C3183" s="454"/>
      <c r="D3183" s="589"/>
      <c r="E3183" s="589"/>
      <c r="F3183" s="187"/>
      <c r="G3183" s="24"/>
      <c r="H3183" s="241">
        <v>1516</v>
      </c>
      <c r="I3183" s="28" t="s">
        <v>3776</v>
      </c>
      <c r="J3183" s="24">
        <v>160</v>
      </c>
      <c r="K3183" s="371">
        <v>0</v>
      </c>
      <c r="L3183" s="371">
        <v>0</v>
      </c>
      <c r="M3183" s="371">
        <v>0</v>
      </c>
      <c r="N3183" s="21"/>
      <c r="O3183" s="37">
        <f t="shared" si="610"/>
        <v>0</v>
      </c>
      <c r="P3183" s="38">
        <f t="shared" si="607"/>
        <v>0</v>
      </c>
      <c r="Q3183" s="26"/>
      <c r="R3183" s="22"/>
      <c r="S3183" s="24"/>
      <c r="T3183" s="371"/>
      <c r="U3183" s="371"/>
      <c r="V3183" s="371"/>
      <c r="W3183" s="21"/>
      <c r="X3183" s="25"/>
      <c r="Y3183" s="26"/>
      <c r="Z3183" s="428"/>
      <c r="AA3183" s="672"/>
      <c r="AB3183" s="672"/>
    </row>
    <row r="3184" spans="1:28" ht="13.15" customHeight="1" x14ac:dyDescent="0.2">
      <c r="A3184" s="588"/>
      <c r="B3184" s="415"/>
      <c r="C3184" s="454"/>
      <c r="D3184" s="589"/>
      <c r="E3184" s="589"/>
      <c r="F3184" s="187"/>
      <c r="G3184" s="24"/>
      <c r="H3184" s="241">
        <v>1516</v>
      </c>
      <c r="I3184" s="28" t="s">
        <v>3777</v>
      </c>
      <c r="J3184" s="24">
        <v>160</v>
      </c>
      <c r="K3184" s="371">
        <v>0</v>
      </c>
      <c r="L3184" s="371">
        <v>0</v>
      </c>
      <c r="M3184" s="371">
        <v>0</v>
      </c>
      <c r="N3184" s="21"/>
      <c r="O3184" s="37">
        <f t="shared" si="610"/>
        <v>0</v>
      </c>
      <c r="P3184" s="38">
        <f t="shared" si="607"/>
        <v>0</v>
      </c>
      <c r="Q3184" s="26"/>
      <c r="R3184" s="22"/>
      <c r="S3184" s="24"/>
      <c r="T3184" s="371"/>
      <c r="U3184" s="371"/>
      <c r="V3184" s="371"/>
      <c r="W3184" s="21"/>
      <c r="X3184" s="25"/>
      <c r="Y3184" s="26"/>
      <c r="Z3184" s="428"/>
      <c r="AA3184" s="672"/>
      <c r="AB3184" s="672"/>
    </row>
    <row r="3185" spans="1:28" ht="13.15" customHeight="1" x14ac:dyDescent="0.2">
      <c r="A3185" s="588"/>
      <c r="B3185" s="415"/>
      <c r="C3185" s="454"/>
      <c r="D3185" s="589"/>
      <c r="E3185" s="589"/>
      <c r="F3185" s="187"/>
      <c r="G3185" s="24"/>
      <c r="H3185" s="241">
        <v>1516</v>
      </c>
      <c r="I3185" s="28" t="s">
        <v>3779</v>
      </c>
      <c r="J3185" s="24">
        <v>160</v>
      </c>
      <c r="K3185" s="371">
        <v>6.3000000000000007</v>
      </c>
      <c r="L3185" s="371">
        <v>4.7619047619047619</v>
      </c>
      <c r="M3185" s="371">
        <v>4.2</v>
      </c>
      <c r="N3185" s="21"/>
      <c r="O3185" s="37">
        <f t="shared" si="610"/>
        <v>5.0873015873015879</v>
      </c>
      <c r="P3185" s="38">
        <f t="shared" si="607"/>
        <v>2.2080302028218698E-2</v>
      </c>
      <c r="Q3185" s="26"/>
      <c r="R3185" s="22"/>
      <c r="S3185" s="24"/>
      <c r="T3185" s="371"/>
      <c r="U3185" s="371"/>
      <c r="V3185" s="371"/>
      <c r="W3185" s="21"/>
      <c r="X3185" s="25"/>
      <c r="Y3185" s="26"/>
      <c r="Z3185" s="428"/>
      <c r="AA3185" s="672"/>
      <c r="AB3185" s="672"/>
    </row>
    <row r="3186" spans="1:28" ht="13.15" customHeight="1" x14ac:dyDescent="0.2">
      <c r="A3186" s="588"/>
      <c r="B3186" s="415"/>
      <c r="C3186" s="454"/>
      <c r="D3186" s="589"/>
      <c r="E3186" s="589"/>
      <c r="F3186" s="187"/>
      <c r="G3186" s="24"/>
      <c r="H3186" s="241">
        <v>1516</v>
      </c>
      <c r="I3186" s="28" t="s">
        <v>3535</v>
      </c>
      <c r="J3186" s="24">
        <v>160</v>
      </c>
      <c r="K3186" s="371">
        <v>9.4500000000000011</v>
      </c>
      <c r="L3186" s="371">
        <v>12.38095238095238</v>
      </c>
      <c r="M3186" s="371">
        <v>34.65</v>
      </c>
      <c r="N3186" s="21"/>
      <c r="O3186" s="37">
        <f t="shared" si="610"/>
        <v>18.826984126984126</v>
      </c>
      <c r="P3186" s="38">
        <f t="shared" si="607"/>
        <v>8.1714340828924162E-2</v>
      </c>
      <c r="Q3186" s="26"/>
      <c r="R3186" s="22"/>
      <c r="S3186" s="24"/>
      <c r="T3186" s="371"/>
      <c r="U3186" s="371"/>
      <c r="V3186" s="371"/>
      <c r="W3186" s="21"/>
      <c r="X3186" s="25"/>
      <c r="Y3186" s="26"/>
      <c r="Z3186" s="428"/>
      <c r="AA3186" s="672"/>
      <c r="AB3186" s="672"/>
    </row>
    <row r="3187" spans="1:28" ht="13.9" customHeight="1" thickBot="1" x14ac:dyDescent="0.25">
      <c r="A3187" s="585"/>
      <c r="B3187" s="409"/>
      <c r="C3187" s="447"/>
      <c r="D3187" s="586"/>
      <c r="E3187" s="587"/>
      <c r="F3187" s="189"/>
      <c r="G3187" s="70"/>
      <c r="H3187" s="242">
        <v>1516</v>
      </c>
      <c r="I3187" s="75" t="s">
        <v>3778</v>
      </c>
      <c r="J3187" s="70">
        <v>160</v>
      </c>
      <c r="K3187" s="559">
        <v>29.400000000000002</v>
      </c>
      <c r="L3187" s="559">
        <v>23.80952380952381</v>
      </c>
      <c r="M3187" s="559">
        <v>26.25</v>
      </c>
      <c r="N3187" s="72"/>
      <c r="O3187" s="73">
        <f>(K3187+L3187+M3187)/3</f>
        <v>26.486507936507937</v>
      </c>
      <c r="P3187" s="74">
        <f>O3187/J3187/1.44</f>
        <v>0.11495880180776016</v>
      </c>
      <c r="Q3187" s="74"/>
      <c r="R3187" s="76"/>
      <c r="S3187" s="70"/>
      <c r="T3187" s="559"/>
      <c r="U3187" s="559"/>
      <c r="V3187" s="559"/>
      <c r="W3187" s="72"/>
      <c r="X3187" s="73"/>
      <c r="Y3187" s="74"/>
      <c r="Z3187" s="646"/>
      <c r="AA3187" s="674"/>
      <c r="AB3187" s="674"/>
    </row>
    <row r="3188" spans="1:28" s="7" customFormat="1" ht="13.9" customHeight="1" x14ac:dyDescent="0.2">
      <c r="A3188" s="260">
        <v>43026</v>
      </c>
      <c r="B3188" s="403">
        <v>0.78819444444444453</v>
      </c>
      <c r="C3188" s="454">
        <v>3</v>
      </c>
      <c r="D3188" s="263">
        <f>(MAX(K3188:M3188))/J3188/1.44</f>
        <v>0.34259259259259262</v>
      </c>
      <c r="E3188" s="264">
        <f>(MAX(T3188:V3188))/S3188/1.44</f>
        <v>0.3125</v>
      </c>
      <c r="F3188" s="181" t="s">
        <v>455</v>
      </c>
      <c r="G3188" s="69" t="s">
        <v>3126</v>
      </c>
      <c r="H3188" s="240">
        <v>1517</v>
      </c>
      <c r="I3188" s="35" t="s">
        <v>685</v>
      </c>
      <c r="J3188" s="34">
        <v>630</v>
      </c>
      <c r="K3188" s="367">
        <v>248.85000000000002</v>
      </c>
      <c r="L3188" s="367">
        <v>223.8095238095238</v>
      </c>
      <c r="M3188" s="367">
        <v>310.8</v>
      </c>
      <c r="N3188" s="36" t="s">
        <v>3864</v>
      </c>
      <c r="O3188" s="37">
        <f>(K3188+L3188+M3188)/3</f>
        <v>261.15317460317459</v>
      </c>
      <c r="P3188" s="38">
        <f>O3188/J3188/1.44</f>
        <v>0.28786725595588031</v>
      </c>
      <c r="Q3188" s="77"/>
      <c r="R3188" s="40" t="s">
        <v>686</v>
      </c>
      <c r="S3188" s="34">
        <v>630</v>
      </c>
      <c r="T3188" s="367">
        <v>252.38095238095238</v>
      </c>
      <c r="U3188" s="367">
        <v>283.5</v>
      </c>
      <c r="V3188" s="367">
        <v>226.8</v>
      </c>
      <c r="W3188" s="36" t="s">
        <v>4077</v>
      </c>
      <c r="X3188" s="37">
        <f>(T3188+U3188+V3188)/3</f>
        <v>254.22698412698415</v>
      </c>
      <c r="Y3188" s="38">
        <f>X3188/S3188/1.44</f>
        <v>0.28023256627753984</v>
      </c>
      <c r="Z3188" s="645"/>
      <c r="AA3188" s="672">
        <f>P3188+Y3188</f>
        <v>0.56809982223342015</v>
      </c>
      <c r="AB3188" s="672">
        <f t="shared" si="602"/>
        <v>361.88915895061723</v>
      </c>
    </row>
    <row r="3189" spans="1:28" ht="13.15" customHeight="1" x14ac:dyDescent="0.2">
      <c r="A3189" s="588"/>
      <c r="B3189" s="415"/>
      <c r="C3189" s="454"/>
      <c r="D3189" s="589"/>
      <c r="E3189" s="589"/>
      <c r="F3189" s="182"/>
      <c r="G3189" s="24"/>
      <c r="H3189" s="241">
        <v>1517</v>
      </c>
      <c r="I3189" s="22" t="s">
        <v>1910</v>
      </c>
      <c r="J3189" s="24">
        <v>630</v>
      </c>
      <c r="K3189" s="371">
        <v>5.25</v>
      </c>
      <c r="L3189" s="371">
        <v>5.7142857142857144</v>
      </c>
      <c r="M3189" s="371">
        <v>5.25</v>
      </c>
      <c r="N3189" s="21"/>
      <c r="O3189" s="25">
        <f t="shared" ref="O3189:O3200" si="611">(K3189+L3189+M3189)/3</f>
        <v>5.4047619047619051</v>
      </c>
      <c r="P3189" s="26">
        <f t="shared" ref="P3189:P3200" si="612">O3189/J3189/1.44</f>
        <v>5.9576299655664747E-3</v>
      </c>
      <c r="Q3189" s="26"/>
      <c r="R3189" s="28" t="s">
        <v>246</v>
      </c>
      <c r="S3189" s="24">
        <v>630</v>
      </c>
      <c r="T3189" s="371">
        <v>0</v>
      </c>
      <c r="U3189" s="371">
        <v>0</v>
      </c>
      <c r="V3189" s="371">
        <v>0</v>
      </c>
      <c r="W3189" s="21"/>
      <c r="X3189" s="25">
        <f>(T3189+U3189+V3189)/3</f>
        <v>0</v>
      </c>
      <c r="Y3189" s="26">
        <f>X3189/S3189/1.44</f>
        <v>0</v>
      </c>
      <c r="Z3189" s="428"/>
      <c r="AA3189" s="673"/>
      <c r="AB3189" s="672"/>
    </row>
    <row r="3190" spans="1:28" ht="13.15" customHeight="1" x14ac:dyDescent="0.2">
      <c r="A3190" s="588"/>
      <c r="B3190" s="415"/>
      <c r="C3190" s="454"/>
      <c r="D3190" s="589"/>
      <c r="E3190" s="589"/>
      <c r="F3190" s="182"/>
      <c r="G3190" s="24"/>
      <c r="H3190" s="241">
        <v>1517</v>
      </c>
      <c r="I3190" s="23" t="s">
        <v>690</v>
      </c>
      <c r="J3190" s="24">
        <v>630</v>
      </c>
      <c r="K3190" s="371">
        <v>23.1</v>
      </c>
      <c r="L3190" s="371">
        <v>26.666666666666664</v>
      </c>
      <c r="M3190" s="371">
        <v>12.600000000000001</v>
      </c>
      <c r="N3190" s="21"/>
      <c r="O3190" s="25">
        <f t="shared" si="611"/>
        <v>20.788888888888888</v>
      </c>
      <c r="P3190" s="26">
        <f t="shared" si="612"/>
        <v>2.2915441896923378E-2</v>
      </c>
      <c r="Q3190" s="26"/>
      <c r="R3190" s="28" t="s">
        <v>690</v>
      </c>
      <c r="S3190" s="24">
        <v>630</v>
      </c>
      <c r="T3190" s="371">
        <v>0</v>
      </c>
      <c r="U3190" s="371">
        <v>0</v>
      </c>
      <c r="V3190" s="371">
        <v>0</v>
      </c>
      <c r="W3190" s="21"/>
      <c r="X3190" s="25">
        <f t="shared" ref="X3190:X3195" si="613">(T3190+U3190+V3190)/3</f>
        <v>0</v>
      </c>
      <c r="Y3190" s="26">
        <f t="shared" ref="Y3190:Y3195" si="614">X3190/S3190/1.44</f>
        <v>0</v>
      </c>
      <c r="Z3190" s="428"/>
      <c r="AA3190" s="673"/>
      <c r="AB3190" s="672"/>
    </row>
    <row r="3191" spans="1:28" ht="13.15" customHeight="1" x14ac:dyDescent="0.2">
      <c r="A3191" s="588"/>
      <c r="B3191" s="415"/>
      <c r="C3191" s="454"/>
      <c r="D3191" s="589"/>
      <c r="E3191" s="589"/>
      <c r="F3191" s="182"/>
      <c r="G3191" s="24"/>
      <c r="H3191" s="241">
        <v>1517</v>
      </c>
      <c r="I3191" s="28" t="s">
        <v>2382</v>
      </c>
      <c r="J3191" s="24">
        <v>630</v>
      </c>
      <c r="K3191" s="371">
        <v>0</v>
      </c>
      <c r="L3191" s="371">
        <v>0</v>
      </c>
      <c r="M3191" s="371">
        <v>0</v>
      </c>
      <c r="N3191" s="21"/>
      <c r="O3191" s="25">
        <f t="shared" si="611"/>
        <v>0</v>
      </c>
      <c r="P3191" s="26">
        <f t="shared" si="612"/>
        <v>0</v>
      </c>
      <c r="Q3191" s="26"/>
      <c r="R3191" s="28" t="s">
        <v>1911</v>
      </c>
      <c r="S3191" s="24">
        <v>630</v>
      </c>
      <c r="T3191" s="371">
        <v>0</v>
      </c>
      <c r="U3191" s="371">
        <v>0</v>
      </c>
      <c r="V3191" s="371">
        <v>0</v>
      </c>
      <c r="W3191" s="21"/>
      <c r="X3191" s="25">
        <f t="shared" si="613"/>
        <v>0</v>
      </c>
      <c r="Y3191" s="26">
        <f t="shared" si="614"/>
        <v>0</v>
      </c>
      <c r="Z3191" s="428"/>
      <c r="AA3191" s="673"/>
      <c r="AB3191" s="672"/>
    </row>
    <row r="3192" spans="1:28" ht="13.15" customHeight="1" x14ac:dyDescent="0.2">
      <c r="A3192" s="588"/>
      <c r="B3192" s="415"/>
      <c r="C3192" s="454"/>
      <c r="D3192" s="589"/>
      <c r="E3192" s="589"/>
      <c r="F3192" s="182"/>
      <c r="G3192" s="24"/>
      <c r="H3192" s="241">
        <v>1517</v>
      </c>
      <c r="I3192" s="22" t="s">
        <v>115</v>
      </c>
      <c r="J3192" s="24">
        <v>630</v>
      </c>
      <c r="K3192" s="371">
        <v>1.05</v>
      </c>
      <c r="L3192" s="371">
        <v>0</v>
      </c>
      <c r="M3192" s="371">
        <v>7.3500000000000005</v>
      </c>
      <c r="N3192" s="21"/>
      <c r="O3192" s="25">
        <f t="shared" si="611"/>
        <v>2.8000000000000003</v>
      </c>
      <c r="P3192" s="26">
        <f t="shared" si="612"/>
        <v>3.08641975308642E-3</v>
      </c>
      <c r="Q3192" s="26"/>
      <c r="R3192" s="28" t="s">
        <v>1413</v>
      </c>
      <c r="S3192" s="24">
        <v>630</v>
      </c>
      <c r="T3192" s="371">
        <v>10.476190476190476</v>
      </c>
      <c r="U3192" s="371">
        <v>3.1500000000000004</v>
      </c>
      <c r="V3192" s="371">
        <v>5.25</v>
      </c>
      <c r="W3192" s="21"/>
      <c r="X3192" s="25">
        <f t="shared" si="613"/>
        <v>6.2920634920634919</v>
      </c>
      <c r="Y3192" s="26">
        <f t="shared" si="614"/>
        <v>6.9356960891352425E-3</v>
      </c>
      <c r="Z3192" s="428"/>
      <c r="AA3192" s="673"/>
      <c r="AB3192" s="672"/>
    </row>
    <row r="3193" spans="1:28" ht="13.15" customHeight="1" x14ac:dyDescent="0.2">
      <c r="A3193" s="588"/>
      <c r="B3193" s="415"/>
      <c r="C3193" s="454"/>
      <c r="D3193" s="589"/>
      <c r="E3193" s="589"/>
      <c r="F3193" s="182"/>
      <c r="G3193" s="24"/>
      <c r="H3193" s="241">
        <v>1517</v>
      </c>
      <c r="I3193" s="22" t="s">
        <v>3061</v>
      </c>
      <c r="J3193" s="24">
        <v>630</v>
      </c>
      <c r="K3193" s="371">
        <v>59.85</v>
      </c>
      <c r="L3193" s="371">
        <v>33.333333333333329</v>
      </c>
      <c r="M3193" s="371">
        <v>33.6</v>
      </c>
      <c r="N3193" s="21"/>
      <c r="O3193" s="25">
        <f t="shared" si="611"/>
        <v>42.261111111111113</v>
      </c>
      <c r="P3193" s="26">
        <f t="shared" si="612"/>
        <v>4.658411718596904E-2</v>
      </c>
      <c r="Q3193" s="26"/>
      <c r="R3193" s="28" t="s">
        <v>1412</v>
      </c>
      <c r="S3193" s="24">
        <v>630</v>
      </c>
      <c r="T3193" s="371">
        <v>37.142857142857139</v>
      </c>
      <c r="U3193" s="371">
        <v>97.65</v>
      </c>
      <c r="V3193" s="371">
        <v>16.8</v>
      </c>
      <c r="W3193" s="21"/>
      <c r="X3193" s="25">
        <f t="shared" si="613"/>
        <v>50.530952380952385</v>
      </c>
      <c r="Y3193" s="26">
        <f t="shared" si="614"/>
        <v>5.5699903418157393E-2</v>
      </c>
      <c r="Z3193" s="428"/>
      <c r="AA3193" s="673"/>
      <c r="AB3193" s="672"/>
    </row>
    <row r="3194" spans="1:28" ht="13.15" customHeight="1" x14ac:dyDescent="0.2">
      <c r="A3194" s="588"/>
      <c r="B3194" s="415"/>
      <c r="C3194" s="454"/>
      <c r="D3194" s="589"/>
      <c r="E3194" s="589"/>
      <c r="F3194" s="182"/>
      <c r="G3194" s="24"/>
      <c r="H3194" s="241">
        <v>1517</v>
      </c>
      <c r="I3194" s="22" t="s">
        <v>691</v>
      </c>
      <c r="J3194" s="24">
        <v>630</v>
      </c>
      <c r="K3194" s="371">
        <v>24.150000000000002</v>
      </c>
      <c r="L3194" s="371">
        <v>27.619047619047617</v>
      </c>
      <c r="M3194" s="371">
        <v>21</v>
      </c>
      <c r="N3194" s="21"/>
      <c r="O3194" s="25">
        <f t="shared" si="611"/>
        <v>24.25634920634921</v>
      </c>
      <c r="P3194" s="26">
        <f t="shared" si="612"/>
        <v>2.6737598331513679E-2</v>
      </c>
      <c r="Q3194" s="26"/>
      <c r="R3194" s="28" t="s">
        <v>1414</v>
      </c>
      <c r="S3194" s="24">
        <v>630</v>
      </c>
      <c r="T3194" s="371">
        <v>6.6666666666666661</v>
      </c>
      <c r="U3194" s="371">
        <v>13.65</v>
      </c>
      <c r="V3194" s="371">
        <v>0</v>
      </c>
      <c r="W3194" s="21"/>
      <c r="X3194" s="25">
        <f t="shared" si="613"/>
        <v>6.7722222222222221</v>
      </c>
      <c r="Y3194" s="26">
        <f t="shared" si="614"/>
        <v>7.4649715853419554E-3</v>
      </c>
      <c r="Z3194" s="428"/>
      <c r="AA3194" s="673"/>
      <c r="AB3194" s="672"/>
    </row>
    <row r="3195" spans="1:28" ht="13.15" customHeight="1" x14ac:dyDescent="0.2">
      <c r="A3195" s="588"/>
      <c r="B3195" s="415"/>
      <c r="C3195" s="454"/>
      <c r="D3195" s="589"/>
      <c r="E3195" s="589"/>
      <c r="F3195" s="182"/>
      <c r="G3195" s="24"/>
      <c r="H3195" s="241">
        <v>1517</v>
      </c>
      <c r="I3195" s="22" t="s">
        <v>3297</v>
      </c>
      <c r="J3195" s="24">
        <v>630</v>
      </c>
      <c r="K3195" s="371">
        <v>0</v>
      </c>
      <c r="L3195" s="371">
        <v>0</v>
      </c>
      <c r="M3195" s="371">
        <v>0</v>
      </c>
      <c r="N3195" s="21"/>
      <c r="O3195" s="25">
        <f t="shared" si="611"/>
        <v>0</v>
      </c>
      <c r="P3195" s="26">
        <f t="shared" si="612"/>
        <v>0</v>
      </c>
      <c r="Q3195" s="26"/>
      <c r="R3195" s="12" t="s">
        <v>1415</v>
      </c>
      <c r="S3195" s="131">
        <v>630</v>
      </c>
      <c r="T3195" s="371">
        <v>0</v>
      </c>
      <c r="U3195" s="371">
        <v>0</v>
      </c>
      <c r="V3195" s="371">
        <v>0</v>
      </c>
      <c r="W3195" s="21"/>
      <c r="X3195" s="25">
        <f t="shared" si="613"/>
        <v>0</v>
      </c>
      <c r="Y3195" s="26">
        <f t="shared" si="614"/>
        <v>0</v>
      </c>
      <c r="Z3195" s="428"/>
      <c r="AA3195" s="673"/>
      <c r="AB3195" s="672"/>
    </row>
    <row r="3196" spans="1:28" ht="13.15" customHeight="1" x14ac:dyDescent="0.2">
      <c r="A3196" s="588"/>
      <c r="B3196" s="415"/>
      <c r="C3196" s="454"/>
      <c r="D3196" s="589"/>
      <c r="E3196" s="589"/>
      <c r="F3196" s="182"/>
      <c r="G3196" s="24"/>
      <c r="H3196" s="241">
        <v>1517</v>
      </c>
      <c r="I3196" s="22" t="s">
        <v>786</v>
      </c>
      <c r="J3196" s="24">
        <v>630</v>
      </c>
      <c r="K3196" s="371">
        <v>0</v>
      </c>
      <c r="L3196" s="371">
        <v>0</v>
      </c>
      <c r="M3196" s="371">
        <v>0</v>
      </c>
      <c r="N3196" s="21"/>
      <c r="O3196" s="25">
        <f t="shared" si="611"/>
        <v>0</v>
      </c>
      <c r="P3196" s="26">
        <f t="shared" si="612"/>
        <v>0</v>
      </c>
      <c r="Q3196" s="26"/>
      <c r="R3196" s="28" t="s">
        <v>732</v>
      </c>
      <c r="S3196" s="24">
        <v>630</v>
      </c>
      <c r="T3196" s="371">
        <v>75.238095238095241</v>
      </c>
      <c r="U3196" s="371">
        <v>32.550000000000004</v>
      </c>
      <c r="V3196" s="371">
        <v>19.95</v>
      </c>
      <c r="W3196" s="21"/>
      <c r="X3196" s="25">
        <f t="shared" ref="X3196:X3241" si="615">(T3196+U3196+V3196)/3</f>
        <v>42.579365079365083</v>
      </c>
      <c r="Y3196" s="26">
        <f t="shared" ref="Y3196:Y3240" si="616">X3196/S3196/1.44</f>
        <v>4.6934926233868038E-2</v>
      </c>
      <c r="Z3196" s="428"/>
      <c r="AA3196" s="673"/>
      <c r="AB3196" s="672"/>
    </row>
    <row r="3197" spans="1:28" ht="13.15" customHeight="1" x14ac:dyDescent="0.2">
      <c r="A3197" s="588"/>
      <c r="B3197" s="415"/>
      <c r="C3197" s="454"/>
      <c r="D3197" s="589"/>
      <c r="E3197" s="589"/>
      <c r="F3197" s="182"/>
      <c r="G3197" s="24"/>
      <c r="H3197" s="241">
        <v>1517</v>
      </c>
      <c r="I3197" s="22" t="s">
        <v>787</v>
      </c>
      <c r="J3197" s="24">
        <v>630</v>
      </c>
      <c r="K3197" s="371">
        <v>0</v>
      </c>
      <c r="L3197" s="371">
        <v>0</v>
      </c>
      <c r="M3197" s="371">
        <v>0</v>
      </c>
      <c r="N3197" s="21"/>
      <c r="O3197" s="25">
        <f t="shared" si="611"/>
        <v>0</v>
      </c>
      <c r="P3197" s="26">
        <f t="shared" si="612"/>
        <v>0</v>
      </c>
      <c r="Q3197" s="26"/>
      <c r="R3197" s="28" t="s">
        <v>2084</v>
      </c>
      <c r="S3197" s="24">
        <v>630</v>
      </c>
      <c r="T3197" s="371">
        <v>63.80952380952381</v>
      </c>
      <c r="U3197" s="371">
        <v>40.950000000000003</v>
      </c>
      <c r="V3197" s="371">
        <v>38.85</v>
      </c>
      <c r="W3197" s="21"/>
      <c r="X3197" s="25">
        <f t="shared" si="615"/>
        <v>47.869841269841267</v>
      </c>
      <c r="Y3197" s="26">
        <f t="shared" si="616"/>
        <v>5.2766579882982001E-2</v>
      </c>
      <c r="Z3197" s="428"/>
      <c r="AA3197" s="673"/>
      <c r="AB3197" s="672"/>
    </row>
    <row r="3198" spans="1:28" ht="13.15" customHeight="1" x14ac:dyDescent="0.2">
      <c r="A3198" s="588"/>
      <c r="B3198" s="415"/>
      <c r="C3198" s="454"/>
      <c r="D3198" s="589"/>
      <c r="E3198" s="589"/>
      <c r="F3198" s="182"/>
      <c r="G3198" s="24"/>
      <c r="H3198" s="241">
        <v>1517</v>
      </c>
      <c r="I3198" s="22" t="s">
        <v>788</v>
      </c>
      <c r="J3198" s="24">
        <v>630</v>
      </c>
      <c r="K3198" s="371">
        <v>0</v>
      </c>
      <c r="L3198" s="371">
        <v>0</v>
      </c>
      <c r="M3198" s="371">
        <v>0</v>
      </c>
      <c r="N3198" s="21"/>
      <c r="O3198" s="25">
        <f t="shared" si="611"/>
        <v>0</v>
      </c>
      <c r="P3198" s="26">
        <f t="shared" si="612"/>
        <v>0</v>
      </c>
      <c r="Q3198" s="26"/>
      <c r="R3198" s="28" t="s">
        <v>1160</v>
      </c>
      <c r="S3198" s="24">
        <v>630</v>
      </c>
      <c r="T3198" s="371">
        <v>20</v>
      </c>
      <c r="U3198" s="371">
        <v>42</v>
      </c>
      <c r="V3198" s="371">
        <v>93.45</v>
      </c>
      <c r="W3198" s="21"/>
      <c r="X3198" s="25">
        <f t="shared" si="615"/>
        <v>51.816666666666663</v>
      </c>
      <c r="Y3198" s="26">
        <f t="shared" si="616"/>
        <v>5.7117136978248086E-2</v>
      </c>
      <c r="Z3198" s="428"/>
      <c r="AA3198" s="673"/>
      <c r="AB3198" s="672"/>
    </row>
    <row r="3199" spans="1:28" ht="13.15" customHeight="1" x14ac:dyDescent="0.2">
      <c r="A3199" s="588"/>
      <c r="B3199" s="415"/>
      <c r="C3199" s="454"/>
      <c r="D3199" s="589"/>
      <c r="E3199" s="589"/>
      <c r="F3199" s="182"/>
      <c r="G3199" s="24"/>
      <c r="H3199" s="241">
        <v>1517</v>
      </c>
      <c r="I3199" s="22" t="s">
        <v>789</v>
      </c>
      <c r="J3199" s="24">
        <v>630</v>
      </c>
      <c r="K3199" s="371">
        <v>0</v>
      </c>
      <c r="L3199" s="371">
        <v>0</v>
      </c>
      <c r="M3199" s="371">
        <v>0</v>
      </c>
      <c r="N3199" s="21"/>
      <c r="O3199" s="25">
        <f t="shared" si="611"/>
        <v>0</v>
      </c>
      <c r="P3199" s="26">
        <f t="shared" si="612"/>
        <v>0</v>
      </c>
      <c r="Q3199" s="26"/>
      <c r="R3199" s="28" t="s">
        <v>148</v>
      </c>
      <c r="S3199" s="24">
        <v>630</v>
      </c>
      <c r="T3199" s="371">
        <v>0</v>
      </c>
      <c r="U3199" s="371">
        <v>24.150000000000002</v>
      </c>
      <c r="V3199" s="371">
        <v>51.45</v>
      </c>
      <c r="W3199" s="21"/>
      <c r="X3199" s="25">
        <f t="shared" si="615"/>
        <v>25.200000000000003</v>
      </c>
      <c r="Y3199" s="26">
        <f t="shared" si="616"/>
        <v>2.7777777777777783E-2</v>
      </c>
      <c r="Z3199" s="428"/>
      <c r="AA3199" s="673"/>
      <c r="AB3199" s="672"/>
    </row>
    <row r="3200" spans="1:28" ht="13.15" customHeight="1" x14ac:dyDescent="0.2">
      <c r="A3200" s="588"/>
      <c r="B3200" s="415"/>
      <c r="C3200" s="454"/>
      <c r="D3200" s="589"/>
      <c r="E3200" s="589"/>
      <c r="F3200" s="182"/>
      <c r="G3200" s="24"/>
      <c r="H3200" s="241">
        <v>1517</v>
      </c>
      <c r="I3200" s="22" t="s">
        <v>4078</v>
      </c>
      <c r="J3200" s="24">
        <v>630</v>
      </c>
      <c r="K3200" s="371">
        <v>21</v>
      </c>
      <c r="L3200" s="371">
        <v>21.904761904761905</v>
      </c>
      <c r="M3200" s="371">
        <v>11.55</v>
      </c>
      <c r="N3200" s="21"/>
      <c r="O3200" s="25">
        <f t="shared" si="611"/>
        <v>18.151587301587302</v>
      </c>
      <c r="P3200" s="26">
        <f t="shared" si="612"/>
        <v>2.0008363427675598E-2</v>
      </c>
      <c r="Q3200" s="26"/>
      <c r="R3200" s="28" t="s">
        <v>3062</v>
      </c>
      <c r="S3200" s="24">
        <v>630</v>
      </c>
      <c r="T3200" s="371">
        <v>18.095238095238095</v>
      </c>
      <c r="U3200" s="371">
        <v>11.55</v>
      </c>
      <c r="V3200" s="371">
        <v>24.150000000000002</v>
      </c>
      <c r="W3200" s="21"/>
      <c r="X3200" s="25">
        <f t="shared" si="615"/>
        <v>17.931746031746034</v>
      </c>
      <c r="Y3200" s="26">
        <f t="shared" si="616"/>
        <v>1.976603398561071E-2</v>
      </c>
      <c r="Z3200" s="428"/>
      <c r="AA3200" s="673"/>
      <c r="AB3200" s="672"/>
    </row>
    <row r="3201" spans="1:28" ht="13.15" customHeight="1" x14ac:dyDescent="0.2">
      <c r="A3201" s="588"/>
      <c r="B3201" s="415"/>
      <c r="C3201" s="454"/>
      <c r="D3201" s="589"/>
      <c r="E3201" s="589"/>
      <c r="F3201" s="182"/>
      <c r="G3201" s="24"/>
      <c r="H3201" s="241">
        <v>1517</v>
      </c>
      <c r="I3201" s="22"/>
      <c r="J3201" s="24"/>
      <c r="K3201" s="371">
        <v>0</v>
      </c>
      <c r="L3201" s="371">
        <v>0</v>
      </c>
      <c r="M3201" s="371">
        <v>0</v>
      </c>
      <c r="N3201" s="21"/>
      <c r="O3201" s="25"/>
      <c r="P3201" s="26"/>
      <c r="Q3201" s="26"/>
      <c r="R3201" s="28" t="s">
        <v>3063</v>
      </c>
      <c r="S3201" s="24">
        <v>630</v>
      </c>
      <c r="T3201" s="371">
        <v>15.238095238095237</v>
      </c>
      <c r="U3201" s="371">
        <v>13.65</v>
      </c>
      <c r="V3201" s="371">
        <v>9.4500000000000011</v>
      </c>
      <c r="W3201" s="21"/>
      <c r="X3201" s="25">
        <f t="shared" si="615"/>
        <v>12.77936507936508</v>
      </c>
      <c r="Y3201" s="26">
        <f t="shared" si="616"/>
        <v>1.4086601718876853E-2</v>
      </c>
      <c r="Z3201" s="428"/>
      <c r="AA3201" s="673"/>
      <c r="AB3201" s="672"/>
    </row>
    <row r="3202" spans="1:28" ht="13.15" customHeight="1" x14ac:dyDescent="0.2">
      <c r="A3202" s="588"/>
      <c r="B3202" s="415"/>
      <c r="C3202" s="454"/>
      <c r="D3202" s="589"/>
      <c r="E3202" s="589"/>
      <c r="F3202" s="182"/>
      <c r="G3202" s="24"/>
      <c r="H3202" s="241">
        <v>1517</v>
      </c>
      <c r="I3202" s="22"/>
      <c r="J3202" s="24"/>
      <c r="K3202" s="371">
        <v>0</v>
      </c>
      <c r="L3202" s="371">
        <v>0</v>
      </c>
      <c r="M3202" s="371">
        <v>0</v>
      </c>
      <c r="N3202" s="21"/>
      <c r="O3202" s="25"/>
      <c r="P3202" s="26"/>
      <c r="Q3202" s="26"/>
      <c r="R3202" s="28" t="s">
        <v>3064</v>
      </c>
      <c r="S3202" s="24">
        <v>630</v>
      </c>
      <c r="T3202" s="371">
        <v>0</v>
      </c>
      <c r="U3202" s="371">
        <v>0</v>
      </c>
      <c r="V3202" s="371">
        <v>0</v>
      </c>
      <c r="W3202" s="21"/>
      <c r="X3202" s="25">
        <f t="shared" si="615"/>
        <v>0</v>
      </c>
      <c r="Y3202" s="26">
        <f t="shared" si="616"/>
        <v>0</v>
      </c>
      <c r="Z3202" s="428"/>
      <c r="AA3202" s="673"/>
      <c r="AB3202" s="672"/>
    </row>
    <row r="3203" spans="1:28" ht="13.15" customHeight="1" x14ac:dyDescent="0.2">
      <c r="A3203" s="588"/>
      <c r="B3203" s="415"/>
      <c r="C3203" s="454"/>
      <c r="D3203" s="589"/>
      <c r="E3203" s="589"/>
      <c r="F3203" s="182"/>
      <c r="G3203" s="24"/>
      <c r="H3203" s="241">
        <v>1517</v>
      </c>
      <c r="I3203" s="22"/>
      <c r="J3203" s="24"/>
      <c r="K3203" s="371">
        <v>0</v>
      </c>
      <c r="L3203" s="371">
        <v>0</v>
      </c>
      <c r="M3203" s="371">
        <v>0</v>
      </c>
      <c r="N3203" s="21"/>
      <c r="O3203" s="25"/>
      <c r="P3203" s="26"/>
      <c r="Q3203" s="26"/>
      <c r="R3203" s="28" t="s">
        <v>116</v>
      </c>
      <c r="S3203" s="24">
        <v>630</v>
      </c>
      <c r="T3203" s="371">
        <v>0</v>
      </c>
      <c r="U3203" s="371">
        <v>0</v>
      </c>
      <c r="V3203" s="371">
        <v>0</v>
      </c>
      <c r="W3203" s="21"/>
      <c r="X3203" s="25">
        <f t="shared" si="615"/>
        <v>0</v>
      </c>
      <c r="Y3203" s="26">
        <f t="shared" si="616"/>
        <v>0</v>
      </c>
      <c r="Z3203" s="428"/>
      <c r="AA3203" s="673"/>
      <c r="AB3203" s="672"/>
    </row>
    <row r="3204" spans="1:28" ht="13.9" customHeight="1" thickBot="1" x14ac:dyDescent="0.25">
      <c r="A3204" s="585"/>
      <c r="B3204" s="409"/>
      <c r="C3204" s="447"/>
      <c r="D3204" s="586"/>
      <c r="E3204" s="587"/>
      <c r="F3204" s="184"/>
      <c r="G3204" s="70"/>
      <c r="H3204" s="242">
        <v>1517</v>
      </c>
      <c r="I3204" s="76"/>
      <c r="J3204" s="70"/>
      <c r="K3204" s="559">
        <v>0</v>
      </c>
      <c r="L3204" s="559">
        <v>0</v>
      </c>
      <c r="M3204" s="559">
        <v>0</v>
      </c>
      <c r="N3204" s="72"/>
      <c r="O3204" s="73"/>
      <c r="P3204" s="74"/>
      <c r="Q3204" s="74"/>
      <c r="R3204" s="75" t="s">
        <v>117</v>
      </c>
      <c r="S3204" s="70">
        <v>630</v>
      </c>
      <c r="T3204" s="559">
        <v>0</v>
      </c>
      <c r="U3204" s="559">
        <v>0</v>
      </c>
      <c r="V3204" s="559">
        <v>0</v>
      </c>
      <c r="W3204" s="72"/>
      <c r="X3204" s="73">
        <f t="shared" si="615"/>
        <v>0</v>
      </c>
      <c r="Y3204" s="74">
        <f t="shared" si="616"/>
        <v>0</v>
      </c>
      <c r="Z3204" s="646"/>
      <c r="AA3204" s="673"/>
      <c r="AB3204" s="672"/>
    </row>
    <row r="3205" spans="1:28" ht="13.9" customHeight="1" thickBot="1" x14ac:dyDescent="0.25">
      <c r="A3205" s="594">
        <v>43095</v>
      </c>
      <c r="B3205" s="409"/>
      <c r="C3205" s="447">
        <v>1</v>
      </c>
      <c r="D3205" s="293">
        <f>(MAX(K3205:M3205))/J3205/1.44</f>
        <v>0</v>
      </c>
      <c r="E3205" s="298">
        <f>(MAX(T3205:V3205))/S3205/1.44</f>
        <v>0</v>
      </c>
      <c r="F3205" s="190" t="s">
        <v>455</v>
      </c>
      <c r="G3205" s="83" t="s">
        <v>3126</v>
      </c>
      <c r="H3205" s="245">
        <v>1518</v>
      </c>
      <c r="I3205" s="84" t="s">
        <v>5005</v>
      </c>
      <c r="J3205" s="83">
        <v>1000</v>
      </c>
      <c r="K3205" s="554">
        <v>0</v>
      </c>
      <c r="L3205" s="554">
        <v>0</v>
      </c>
      <c r="M3205" s="554">
        <v>0</v>
      </c>
      <c r="N3205" s="85"/>
      <c r="O3205" s="86"/>
      <c r="P3205" s="87"/>
      <c r="Q3205" s="87"/>
      <c r="R3205" s="89" t="s">
        <v>5006</v>
      </c>
      <c r="S3205" s="83">
        <v>1000</v>
      </c>
      <c r="T3205" s="554">
        <v>0</v>
      </c>
      <c r="U3205" s="554">
        <v>0</v>
      </c>
      <c r="V3205" s="554">
        <v>0</v>
      </c>
      <c r="W3205" s="85"/>
      <c r="X3205" s="86"/>
      <c r="Y3205" s="87"/>
      <c r="Z3205" s="637"/>
      <c r="AA3205" s="675">
        <f t="shared" ref="AA3205:AA3206" si="617">P3205+Y3205</f>
        <v>0</v>
      </c>
      <c r="AB3205" s="675">
        <v>0</v>
      </c>
    </row>
    <row r="3206" spans="1:28" ht="13.9" customHeight="1" thickBot="1" x14ac:dyDescent="0.25">
      <c r="A3206" s="585"/>
      <c r="B3206" s="409"/>
      <c r="C3206" s="447"/>
      <c r="D3206" s="586"/>
      <c r="E3206" s="587"/>
      <c r="F3206" s="190"/>
      <c r="G3206" s="83"/>
      <c r="H3206" s="245">
        <v>1519</v>
      </c>
      <c r="I3206" s="84"/>
      <c r="J3206" s="83"/>
      <c r="K3206" s="554">
        <v>0</v>
      </c>
      <c r="L3206" s="554">
        <v>0</v>
      </c>
      <c r="M3206" s="554">
        <v>0</v>
      </c>
      <c r="N3206" s="85"/>
      <c r="O3206" s="86"/>
      <c r="P3206" s="87"/>
      <c r="Q3206" s="87"/>
      <c r="R3206" s="89"/>
      <c r="S3206" s="83"/>
      <c r="T3206" s="554">
        <v>0</v>
      </c>
      <c r="U3206" s="554">
        <v>0</v>
      </c>
      <c r="V3206" s="554">
        <v>0</v>
      </c>
      <c r="W3206" s="85"/>
      <c r="X3206" s="86"/>
      <c r="Y3206" s="87"/>
      <c r="Z3206" s="637"/>
      <c r="AA3206" s="672">
        <f t="shared" si="617"/>
        <v>0</v>
      </c>
      <c r="AB3206" s="672">
        <f t="shared" si="602"/>
        <v>0</v>
      </c>
    </row>
    <row r="3207" spans="1:28" ht="13.9" customHeight="1" x14ac:dyDescent="0.2">
      <c r="A3207" s="270">
        <v>43031</v>
      </c>
      <c r="B3207" s="407">
        <v>0.81944444444444453</v>
      </c>
      <c r="C3207" s="450">
        <v>1</v>
      </c>
      <c r="D3207" s="263">
        <f>(MAX(K3207:M3207))/J3207/1.44</f>
        <v>0.25958333333333333</v>
      </c>
      <c r="E3207" s="264">
        <f>(MAX(T3207:V3207))/S3207/1.44</f>
        <v>0.26177083333333334</v>
      </c>
      <c r="F3207" s="181" t="s">
        <v>455</v>
      </c>
      <c r="G3207" s="34" t="s">
        <v>3136</v>
      </c>
      <c r="H3207" s="240">
        <v>1520</v>
      </c>
      <c r="I3207" s="35" t="s">
        <v>685</v>
      </c>
      <c r="J3207" s="34">
        <v>1000</v>
      </c>
      <c r="K3207" s="367">
        <v>373.8</v>
      </c>
      <c r="L3207" s="367">
        <v>275.23809523809524</v>
      </c>
      <c r="M3207" s="367">
        <v>283.5</v>
      </c>
      <c r="N3207" s="36" t="s">
        <v>4069</v>
      </c>
      <c r="O3207" s="37">
        <f t="shared" ref="O3207:O3223" si="618">(K3207+L3207+M3207)/3</f>
        <v>310.84603174603177</v>
      </c>
      <c r="P3207" s="38">
        <f>O3207/J3207/1.44</f>
        <v>0.21586529982363317</v>
      </c>
      <c r="Q3207" s="77" t="s">
        <v>983</v>
      </c>
      <c r="R3207" s="40" t="s">
        <v>686</v>
      </c>
      <c r="S3207" s="34">
        <v>1000</v>
      </c>
      <c r="T3207" s="367">
        <v>338.09523809523807</v>
      </c>
      <c r="U3207" s="367">
        <v>305.55</v>
      </c>
      <c r="V3207" s="367">
        <v>376.95</v>
      </c>
      <c r="W3207" s="36" t="s">
        <v>4146</v>
      </c>
      <c r="X3207" s="37">
        <f t="shared" si="615"/>
        <v>340.19841269841271</v>
      </c>
      <c r="Y3207" s="38">
        <f t="shared" si="616"/>
        <v>0.23624889770723106</v>
      </c>
      <c r="Z3207" s="645" t="s">
        <v>983</v>
      </c>
      <c r="AA3207" s="671">
        <f>P3207+Y3207</f>
        <v>0.45211419753086424</v>
      </c>
      <c r="AB3207" s="671">
        <f t="shared" si="602"/>
        <v>728.68811728395053</v>
      </c>
    </row>
    <row r="3208" spans="1:28" ht="13.15" customHeight="1" x14ac:dyDescent="0.2">
      <c r="A3208" s="588"/>
      <c r="B3208" s="415"/>
      <c r="C3208" s="454"/>
      <c r="D3208" s="589"/>
      <c r="E3208" s="589"/>
      <c r="F3208" s="187"/>
      <c r="G3208" s="24"/>
      <c r="H3208" s="241">
        <v>1520</v>
      </c>
      <c r="I3208" s="22" t="s">
        <v>389</v>
      </c>
      <c r="J3208" s="34">
        <v>1000</v>
      </c>
      <c r="K3208" s="371">
        <v>5.25</v>
      </c>
      <c r="L3208" s="371">
        <v>0</v>
      </c>
      <c r="M3208" s="371">
        <v>0</v>
      </c>
      <c r="N3208" s="21"/>
      <c r="O3208" s="25">
        <f t="shared" si="618"/>
        <v>1.75</v>
      </c>
      <c r="P3208" s="26">
        <f t="shared" ref="P3208:P3216" si="619">O3208/J3208/1.44</f>
        <v>1.2152777777777778E-3</v>
      </c>
      <c r="Q3208" s="26"/>
      <c r="R3208" s="28" t="s">
        <v>166</v>
      </c>
      <c r="S3208" s="34">
        <v>1000</v>
      </c>
      <c r="T3208" s="371">
        <v>0</v>
      </c>
      <c r="U3208" s="371">
        <v>0</v>
      </c>
      <c r="V3208" s="371">
        <v>0</v>
      </c>
      <c r="W3208" s="21"/>
      <c r="X3208" s="37">
        <f t="shared" si="615"/>
        <v>0</v>
      </c>
      <c r="Y3208" s="38">
        <f t="shared" si="616"/>
        <v>0</v>
      </c>
      <c r="Z3208" s="428"/>
      <c r="AA3208" s="672"/>
      <c r="AB3208" s="672"/>
    </row>
    <row r="3209" spans="1:28" ht="13.15" customHeight="1" x14ac:dyDescent="0.2">
      <c r="A3209" s="588"/>
      <c r="B3209" s="415"/>
      <c r="C3209" s="454"/>
      <c r="D3209" s="589"/>
      <c r="E3209" s="589"/>
      <c r="F3209" s="187"/>
      <c r="G3209" s="24"/>
      <c r="H3209" s="241">
        <v>1520</v>
      </c>
      <c r="I3209" s="22" t="s">
        <v>390</v>
      </c>
      <c r="J3209" s="34">
        <v>1000</v>
      </c>
      <c r="K3209" s="371">
        <v>42</v>
      </c>
      <c r="L3209" s="371">
        <v>0</v>
      </c>
      <c r="M3209" s="371">
        <v>0</v>
      </c>
      <c r="N3209" s="21"/>
      <c r="O3209" s="25">
        <f t="shared" si="618"/>
        <v>14</v>
      </c>
      <c r="P3209" s="26">
        <f t="shared" si="619"/>
        <v>9.7222222222222224E-3</v>
      </c>
      <c r="Q3209" s="26"/>
      <c r="R3209" s="28" t="s">
        <v>167</v>
      </c>
      <c r="S3209" s="34">
        <v>1000</v>
      </c>
      <c r="T3209" s="371">
        <v>0</v>
      </c>
      <c r="U3209" s="371">
        <v>0</v>
      </c>
      <c r="V3209" s="371">
        <v>0</v>
      </c>
      <c r="W3209" s="21"/>
      <c r="X3209" s="37">
        <f t="shared" si="615"/>
        <v>0</v>
      </c>
      <c r="Y3209" s="38">
        <f t="shared" si="616"/>
        <v>0</v>
      </c>
      <c r="Z3209" s="428"/>
      <c r="AA3209" s="672"/>
      <c r="AB3209" s="672"/>
    </row>
    <row r="3210" spans="1:28" ht="13.15" customHeight="1" x14ac:dyDescent="0.2">
      <c r="A3210" s="588"/>
      <c r="B3210" s="415"/>
      <c r="C3210" s="454"/>
      <c r="D3210" s="589"/>
      <c r="E3210" s="589"/>
      <c r="F3210" s="187"/>
      <c r="G3210" s="24"/>
      <c r="H3210" s="241">
        <v>1520</v>
      </c>
      <c r="I3210" s="22" t="s">
        <v>391</v>
      </c>
      <c r="J3210" s="34">
        <v>1000</v>
      </c>
      <c r="K3210" s="371">
        <v>31.5</v>
      </c>
      <c r="L3210" s="371">
        <v>0</v>
      </c>
      <c r="M3210" s="371">
        <v>0</v>
      </c>
      <c r="N3210" s="21"/>
      <c r="O3210" s="25">
        <f t="shared" si="618"/>
        <v>10.5</v>
      </c>
      <c r="P3210" s="26">
        <f t="shared" si="619"/>
        <v>7.2916666666666676E-3</v>
      </c>
      <c r="Q3210" s="26"/>
      <c r="R3210" s="28" t="s">
        <v>168</v>
      </c>
      <c r="S3210" s="34">
        <v>1000</v>
      </c>
      <c r="T3210" s="371">
        <v>28.571428571428569</v>
      </c>
      <c r="U3210" s="371">
        <v>0</v>
      </c>
      <c r="V3210" s="371">
        <v>0</v>
      </c>
      <c r="W3210" s="21"/>
      <c r="X3210" s="37">
        <f t="shared" si="615"/>
        <v>9.5238095238095237</v>
      </c>
      <c r="Y3210" s="38">
        <f t="shared" si="616"/>
        <v>6.6137566137566134E-3</v>
      </c>
      <c r="Z3210" s="428"/>
      <c r="AA3210" s="672"/>
      <c r="AB3210" s="672"/>
    </row>
    <row r="3211" spans="1:28" ht="13.15" customHeight="1" x14ac:dyDescent="0.2">
      <c r="A3211" s="588"/>
      <c r="B3211" s="415"/>
      <c r="C3211" s="454"/>
      <c r="D3211" s="589"/>
      <c r="E3211" s="589"/>
      <c r="F3211" s="187"/>
      <c r="G3211" s="24"/>
      <c r="H3211" s="241">
        <v>1520</v>
      </c>
      <c r="I3211" s="22" t="s">
        <v>392</v>
      </c>
      <c r="J3211" s="34">
        <v>1000</v>
      </c>
      <c r="K3211" s="371">
        <v>21</v>
      </c>
      <c r="L3211" s="371">
        <v>0</v>
      </c>
      <c r="M3211" s="371">
        <v>0</v>
      </c>
      <c r="N3211" s="21"/>
      <c r="O3211" s="25">
        <f t="shared" si="618"/>
        <v>7</v>
      </c>
      <c r="P3211" s="26">
        <f t="shared" si="619"/>
        <v>4.8611111111111112E-3</v>
      </c>
      <c r="Q3211" s="26"/>
      <c r="R3211" s="28" t="s">
        <v>169</v>
      </c>
      <c r="S3211" s="34">
        <v>1000</v>
      </c>
      <c r="T3211" s="371">
        <v>45.714285714285715</v>
      </c>
      <c r="U3211" s="371">
        <v>0</v>
      </c>
      <c r="V3211" s="371">
        <v>0</v>
      </c>
      <c r="W3211" s="21"/>
      <c r="X3211" s="37">
        <f t="shared" si="615"/>
        <v>15.238095238095239</v>
      </c>
      <c r="Y3211" s="38">
        <f t="shared" si="616"/>
        <v>1.0582010582010583E-2</v>
      </c>
      <c r="Z3211" s="428"/>
      <c r="AA3211" s="672"/>
      <c r="AB3211" s="672"/>
    </row>
    <row r="3212" spans="1:28" ht="13.15" customHeight="1" x14ac:dyDescent="0.2">
      <c r="A3212" s="588"/>
      <c r="B3212" s="415"/>
      <c r="C3212" s="454"/>
      <c r="D3212" s="589"/>
      <c r="E3212" s="589"/>
      <c r="F3212" s="187"/>
      <c r="G3212" s="24"/>
      <c r="H3212" s="241">
        <v>1520</v>
      </c>
      <c r="I3212" s="22" t="s">
        <v>84</v>
      </c>
      <c r="J3212" s="34">
        <v>1000</v>
      </c>
      <c r="K3212" s="371">
        <v>5.25</v>
      </c>
      <c r="L3212" s="371">
        <v>0</v>
      </c>
      <c r="M3212" s="371">
        <v>0</v>
      </c>
      <c r="N3212" s="21"/>
      <c r="O3212" s="25">
        <f t="shared" si="618"/>
        <v>1.75</v>
      </c>
      <c r="P3212" s="26">
        <f t="shared" si="619"/>
        <v>1.2152777777777778E-3</v>
      </c>
      <c r="Q3212" s="26"/>
      <c r="R3212" s="28" t="s">
        <v>170</v>
      </c>
      <c r="S3212" s="34">
        <v>1000</v>
      </c>
      <c r="T3212" s="371">
        <v>9.5238095238095237</v>
      </c>
      <c r="U3212" s="371">
        <v>0</v>
      </c>
      <c r="V3212" s="371">
        <v>0</v>
      </c>
      <c r="W3212" s="21"/>
      <c r="X3212" s="37">
        <f t="shared" si="615"/>
        <v>3.1746031746031744</v>
      </c>
      <c r="Y3212" s="38">
        <f t="shared" si="616"/>
        <v>2.2045855379188711E-3</v>
      </c>
      <c r="Z3212" s="428"/>
      <c r="AA3212" s="672"/>
      <c r="AB3212" s="672"/>
    </row>
    <row r="3213" spans="1:28" ht="13.15" customHeight="1" x14ac:dyDescent="0.2">
      <c r="A3213" s="588"/>
      <c r="B3213" s="415"/>
      <c r="C3213" s="454"/>
      <c r="D3213" s="589"/>
      <c r="E3213" s="589"/>
      <c r="F3213" s="187"/>
      <c r="G3213" s="24"/>
      <c r="H3213" s="241">
        <v>1520</v>
      </c>
      <c r="I3213" s="22" t="s">
        <v>4147</v>
      </c>
      <c r="J3213" s="34">
        <v>1000</v>
      </c>
      <c r="K3213" s="371">
        <v>44.1</v>
      </c>
      <c r="L3213" s="371">
        <v>0</v>
      </c>
      <c r="M3213" s="371">
        <v>0</v>
      </c>
      <c r="N3213" s="21"/>
      <c r="O3213" s="25">
        <f t="shared" ref="O3213:O3214" si="620">(K3213+L3213+M3213)/3</f>
        <v>14.700000000000001</v>
      </c>
      <c r="P3213" s="26">
        <f t="shared" ref="P3213:P3214" si="621">O3213/J3213/1.44</f>
        <v>1.0208333333333335E-2</v>
      </c>
      <c r="Q3213" s="26"/>
      <c r="R3213" s="28" t="s">
        <v>4150</v>
      </c>
      <c r="S3213" s="34">
        <v>1000</v>
      </c>
      <c r="T3213" s="371">
        <v>30.476190476190474</v>
      </c>
      <c r="U3213" s="371">
        <v>47.25</v>
      </c>
      <c r="V3213" s="371">
        <v>47.25</v>
      </c>
      <c r="W3213" s="21"/>
      <c r="X3213" s="37">
        <f t="shared" ref="X3213:X3214" si="622">(T3213+U3213+V3213)/3</f>
        <v>41.658730158730158</v>
      </c>
      <c r="Y3213" s="38">
        <f t="shared" ref="Y3213:Y3214" si="623">X3213/S3213/1.44</f>
        <v>2.892967372134039E-2</v>
      </c>
      <c r="Z3213" s="428"/>
      <c r="AA3213" s="672"/>
      <c r="AB3213" s="672"/>
    </row>
    <row r="3214" spans="1:28" ht="13.15" customHeight="1" x14ac:dyDescent="0.2">
      <c r="A3214" s="588"/>
      <c r="B3214" s="415"/>
      <c r="C3214" s="454"/>
      <c r="D3214" s="589"/>
      <c r="E3214" s="589"/>
      <c r="F3214" s="187"/>
      <c r="G3214" s="24"/>
      <c r="H3214" s="241">
        <v>1520</v>
      </c>
      <c r="I3214" s="22" t="s">
        <v>4148</v>
      </c>
      <c r="J3214" s="34">
        <v>1000</v>
      </c>
      <c r="K3214" s="371">
        <v>15.75</v>
      </c>
      <c r="L3214" s="371">
        <v>0</v>
      </c>
      <c r="M3214" s="371">
        <v>0</v>
      </c>
      <c r="N3214" s="21"/>
      <c r="O3214" s="25">
        <f t="shared" si="620"/>
        <v>5.25</v>
      </c>
      <c r="P3214" s="26">
        <f t="shared" si="621"/>
        <v>3.6458333333333338E-3</v>
      </c>
      <c r="Q3214" s="26"/>
      <c r="R3214" s="28" t="s">
        <v>4151</v>
      </c>
      <c r="S3214" s="34">
        <v>1000</v>
      </c>
      <c r="T3214" s="371">
        <v>0</v>
      </c>
      <c r="U3214" s="371">
        <v>0</v>
      </c>
      <c r="V3214" s="371">
        <v>0</v>
      </c>
      <c r="W3214" s="21"/>
      <c r="X3214" s="37">
        <f t="shared" si="622"/>
        <v>0</v>
      </c>
      <c r="Y3214" s="38">
        <f t="shared" si="623"/>
        <v>0</v>
      </c>
      <c r="Z3214" s="428"/>
      <c r="AA3214" s="672"/>
      <c r="AB3214" s="672"/>
    </row>
    <row r="3215" spans="1:28" ht="13.15" customHeight="1" x14ac:dyDescent="0.2">
      <c r="A3215" s="588"/>
      <c r="B3215" s="415"/>
      <c r="C3215" s="454"/>
      <c r="D3215" s="589"/>
      <c r="E3215" s="589"/>
      <c r="F3215" s="187"/>
      <c r="G3215" s="24"/>
      <c r="H3215" s="241">
        <v>1520</v>
      </c>
      <c r="I3215" s="22" t="s">
        <v>4149</v>
      </c>
      <c r="J3215" s="34">
        <v>1000</v>
      </c>
      <c r="K3215" s="371">
        <v>15.75</v>
      </c>
      <c r="L3215" s="371">
        <v>0</v>
      </c>
      <c r="M3215" s="371">
        <v>0</v>
      </c>
      <c r="N3215" s="21"/>
      <c r="O3215" s="25">
        <f t="shared" si="618"/>
        <v>5.25</v>
      </c>
      <c r="P3215" s="26">
        <f t="shared" si="619"/>
        <v>3.6458333333333338E-3</v>
      </c>
      <c r="Q3215" s="26"/>
      <c r="R3215" s="28" t="s">
        <v>4152</v>
      </c>
      <c r="S3215" s="34">
        <v>1000</v>
      </c>
      <c r="T3215" s="371">
        <v>0</v>
      </c>
      <c r="U3215" s="371">
        <v>0</v>
      </c>
      <c r="V3215" s="371">
        <v>0</v>
      </c>
      <c r="W3215" s="21"/>
      <c r="X3215" s="37">
        <f t="shared" si="615"/>
        <v>0</v>
      </c>
      <c r="Y3215" s="38">
        <f t="shared" si="616"/>
        <v>0</v>
      </c>
      <c r="Z3215" s="428"/>
      <c r="AA3215" s="672"/>
      <c r="AB3215" s="672"/>
    </row>
    <row r="3216" spans="1:28" ht="13.9" customHeight="1" thickBot="1" x14ac:dyDescent="0.25">
      <c r="A3216" s="585"/>
      <c r="B3216" s="409"/>
      <c r="C3216" s="447"/>
      <c r="D3216" s="586"/>
      <c r="E3216" s="587"/>
      <c r="F3216" s="189"/>
      <c r="G3216" s="70"/>
      <c r="H3216" s="242">
        <v>1520</v>
      </c>
      <c r="I3216" s="76"/>
      <c r="J3216" s="70">
        <v>1000</v>
      </c>
      <c r="K3216" s="559">
        <v>0</v>
      </c>
      <c r="L3216" s="559">
        <v>0</v>
      </c>
      <c r="M3216" s="559">
        <v>0</v>
      </c>
      <c r="N3216" s="72"/>
      <c r="O3216" s="73">
        <f t="shared" si="618"/>
        <v>0</v>
      </c>
      <c r="P3216" s="74">
        <f t="shared" si="619"/>
        <v>0</v>
      </c>
      <c r="Q3216" s="74"/>
      <c r="R3216" s="75" t="s">
        <v>1943</v>
      </c>
      <c r="S3216" s="70">
        <v>1000</v>
      </c>
      <c r="T3216" s="559">
        <v>4.7619047619047619</v>
      </c>
      <c r="U3216" s="559">
        <v>0</v>
      </c>
      <c r="V3216" s="559">
        <v>0</v>
      </c>
      <c r="W3216" s="72"/>
      <c r="X3216" s="73">
        <f t="shared" si="615"/>
        <v>1.5873015873015872</v>
      </c>
      <c r="Y3216" s="74">
        <f t="shared" si="616"/>
        <v>1.1022927689594356E-3</v>
      </c>
      <c r="Z3216" s="646"/>
      <c r="AA3216" s="674"/>
      <c r="AB3216" s="674"/>
    </row>
    <row r="3217" spans="1:28" s="7" customFormat="1" ht="13.9" customHeight="1" x14ac:dyDescent="0.2">
      <c r="A3217" s="270"/>
      <c r="B3217" s="407"/>
      <c r="C3217" s="450"/>
      <c r="D3217" s="263">
        <f>(MAX(K3217:M3217))/J3217/1.44</f>
        <v>0</v>
      </c>
      <c r="E3217" s="264">
        <f>(MAX(T3217:V3217))/S3217/1.44</f>
        <v>0</v>
      </c>
      <c r="F3217" s="181" t="s">
        <v>455</v>
      </c>
      <c r="G3217" s="69" t="s">
        <v>3126</v>
      </c>
      <c r="H3217" s="240">
        <v>1521</v>
      </c>
      <c r="I3217" s="35" t="s">
        <v>685</v>
      </c>
      <c r="J3217" s="34">
        <v>1600</v>
      </c>
      <c r="K3217" s="367">
        <v>0</v>
      </c>
      <c r="L3217" s="367">
        <v>0</v>
      </c>
      <c r="M3217" s="367">
        <v>0</v>
      </c>
      <c r="N3217" s="36"/>
      <c r="O3217" s="37">
        <f t="shared" si="618"/>
        <v>0</v>
      </c>
      <c r="P3217" s="38">
        <f t="shared" ref="P3217:P3223" si="624">O3217/J3217/1.44</f>
        <v>0</v>
      </c>
      <c r="Q3217" s="77" t="s">
        <v>983</v>
      </c>
      <c r="R3217" s="110" t="s">
        <v>3532</v>
      </c>
      <c r="S3217" s="34">
        <v>1600</v>
      </c>
      <c r="T3217" s="367">
        <v>0</v>
      </c>
      <c r="U3217" s="367">
        <v>0</v>
      </c>
      <c r="V3217" s="367">
        <v>0</v>
      </c>
      <c r="W3217" s="36"/>
      <c r="X3217" s="37">
        <f t="shared" si="615"/>
        <v>0</v>
      </c>
      <c r="Y3217" s="38">
        <f t="shared" si="616"/>
        <v>0</v>
      </c>
      <c r="Z3217" s="645" t="s">
        <v>495</v>
      </c>
      <c r="AA3217" s="672">
        <f>P3217+Y3217</f>
        <v>0</v>
      </c>
      <c r="AB3217" s="672">
        <f t="shared" ref="AB3217:AB3270" si="625">IF(AA3217 &gt;1,0,(((J3217+S3217)*0.95)-((J3217+S3217)*0.95)*AA3217)*0.7)</f>
        <v>2128</v>
      </c>
    </row>
    <row r="3218" spans="1:28" ht="13.15" customHeight="1" x14ac:dyDescent="0.2">
      <c r="A3218" s="588"/>
      <c r="B3218" s="415"/>
      <c r="C3218" s="454"/>
      <c r="D3218" s="589"/>
      <c r="E3218" s="589"/>
      <c r="F3218" s="187"/>
      <c r="G3218" s="48"/>
      <c r="H3218" s="241">
        <v>1521</v>
      </c>
      <c r="I3218" s="22" t="s">
        <v>2912</v>
      </c>
      <c r="J3218" s="24">
        <v>1600</v>
      </c>
      <c r="K3218" s="371">
        <v>0</v>
      </c>
      <c r="L3218" s="371">
        <v>0</v>
      </c>
      <c r="M3218" s="371">
        <v>0</v>
      </c>
      <c r="N3218" s="21"/>
      <c r="O3218" s="25">
        <f t="shared" si="618"/>
        <v>0</v>
      </c>
      <c r="P3218" s="26">
        <f t="shared" si="624"/>
        <v>0</v>
      </c>
      <c r="Q3218" s="26"/>
      <c r="R3218" s="28"/>
      <c r="S3218" s="24">
        <v>1600</v>
      </c>
      <c r="T3218" s="371">
        <v>0</v>
      </c>
      <c r="U3218" s="371">
        <v>0</v>
      </c>
      <c r="V3218" s="371">
        <v>0</v>
      </c>
      <c r="W3218" s="21"/>
      <c r="X3218" s="25">
        <f t="shared" si="615"/>
        <v>0</v>
      </c>
      <c r="Y3218" s="26">
        <f t="shared" si="616"/>
        <v>0</v>
      </c>
      <c r="Z3218" s="428"/>
      <c r="AA3218" s="673"/>
      <c r="AB3218" s="672"/>
    </row>
    <row r="3219" spans="1:28" ht="13.15" customHeight="1" x14ac:dyDescent="0.2">
      <c r="A3219" s="588"/>
      <c r="B3219" s="415"/>
      <c r="C3219" s="454"/>
      <c r="D3219" s="589"/>
      <c r="E3219" s="589"/>
      <c r="F3219" s="187"/>
      <c r="G3219" s="48"/>
      <c r="H3219" s="241">
        <v>1521</v>
      </c>
      <c r="I3219" s="22" t="s">
        <v>2911</v>
      </c>
      <c r="J3219" s="24">
        <v>1600</v>
      </c>
      <c r="K3219" s="371">
        <v>0</v>
      </c>
      <c r="L3219" s="371">
        <v>0</v>
      </c>
      <c r="M3219" s="371">
        <v>0</v>
      </c>
      <c r="N3219" s="21"/>
      <c r="O3219" s="25">
        <f t="shared" si="618"/>
        <v>0</v>
      </c>
      <c r="P3219" s="26">
        <f t="shared" si="624"/>
        <v>0</v>
      </c>
      <c r="Q3219" s="26"/>
      <c r="R3219" s="28"/>
      <c r="S3219" s="24">
        <v>1600</v>
      </c>
      <c r="T3219" s="371">
        <v>0</v>
      </c>
      <c r="U3219" s="371">
        <v>0</v>
      </c>
      <c r="V3219" s="371">
        <v>0</v>
      </c>
      <c r="W3219" s="21"/>
      <c r="X3219" s="25">
        <f t="shared" si="615"/>
        <v>0</v>
      </c>
      <c r="Y3219" s="26">
        <f t="shared" si="616"/>
        <v>0</v>
      </c>
      <c r="Z3219" s="428"/>
      <c r="AA3219" s="673"/>
      <c r="AB3219" s="672"/>
    </row>
    <row r="3220" spans="1:28" ht="13.15" customHeight="1" x14ac:dyDescent="0.2">
      <c r="A3220" s="588"/>
      <c r="B3220" s="415"/>
      <c r="C3220" s="454"/>
      <c r="D3220" s="589"/>
      <c r="E3220" s="589"/>
      <c r="F3220" s="187"/>
      <c r="G3220" s="48"/>
      <c r="H3220" s="241">
        <v>1521</v>
      </c>
      <c r="I3220" s="22" t="s">
        <v>1010</v>
      </c>
      <c r="J3220" s="24">
        <v>1600</v>
      </c>
      <c r="K3220" s="371">
        <v>0</v>
      </c>
      <c r="L3220" s="371">
        <v>0</v>
      </c>
      <c r="M3220" s="371">
        <v>0</v>
      </c>
      <c r="N3220" s="21"/>
      <c r="O3220" s="25">
        <f t="shared" si="618"/>
        <v>0</v>
      </c>
      <c r="P3220" s="26">
        <f t="shared" si="624"/>
        <v>0</v>
      </c>
      <c r="Q3220" s="26"/>
      <c r="R3220" s="28"/>
      <c r="S3220" s="24">
        <v>1600</v>
      </c>
      <c r="T3220" s="371">
        <v>0</v>
      </c>
      <c r="U3220" s="371">
        <v>0</v>
      </c>
      <c r="V3220" s="371">
        <v>0</v>
      </c>
      <c r="W3220" s="21"/>
      <c r="X3220" s="25">
        <f t="shared" si="615"/>
        <v>0</v>
      </c>
      <c r="Y3220" s="26">
        <f t="shared" si="616"/>
        <v>0</v>
      </c>
      <c r="Z3220" s="428"/>
      <c r="AA3220" s="673"/>
      <c r="AB3220" s="672"/>
    </row>
    <row r="3221" spans="1:28" ht="13.15" customHeight="1" x14ac:dyDescent="0.2">
      <c r="A3221" s="588"/>
      <c r="B3221" s="415"/>
      <c r="C3221" s="454"/>
      <c r="D3221" s="589"/>
      <c r="E3221" s="589"/>
      <c r="F3221" s="187"/>
      <c r="G3221" s="48"/>
      <c r="H3221" s="241">
        <v>1521</v>
      </c>
      <c r="I3221" s="22" t="s">
        <v>1011</v>
      </c>
      <c r="J3221" s="24">
        <v>1600</v>
      </c>
      <c r="K3221" s="371">
        <v>0</v>
      </c>
      <c r="L3221" s="371">
        <v>0</v>
      </c>
      <c r="M3221" s="371">
        <v>0</v>
      </c>
      <c r="N3221" s="21"/>
      <c r="O3221" s="25">
        <f t="shared" si="618"/>
        <v>0</v>
      </c>
      <c r="P3221" s="26">
        <f t="shared" si="624"/>
        <v>0</v>
      </c>
      <c r="Q3221" s="26"/>
      <c r="R3221" s="28"/>
      <c r="S3221" s="24">
        <v>1600</v>
      </c>
      <c r="T3221" s="371">
        <v>0</v>
      </c>
      <c r="U3221" s="371">
        <v>0</v>
      </c>
      <c r="V3221" s="371">
        <v>0</v>
      </c>
      <c r="W3221" s="21"/>
      <c r="X3221" s="25">
        <f t="shared" si="615"/>
        <v>0</v>
      </c>
      <c r="Y3221" s="26">
        <f t="shared" si="616"/>
        <v>0</v>
      </c>
      <c r="Z3221" s="428"/>
      <c r="AA3221" s="673"/>
      <c r="AB3221" s="672"/>
    </row>
    <row r="3222" spans="1:28" ht="13.15" customHeight="1" x14ac:dyDescent="0.2">
      <c r="A3222" s="588"/>
      <c r="B3222" s="415"/>
      <c r="C3222" s="454"/>
      <c r="D3222" s="589"/>
      <c r="E3222" s="589"/>
      <c r="F3222" s="187"/>
      <c r="G3222" s="48"/>
      <c r="H3222" s="241">
        <v>1521</v>
      </c>
      <c r="I3222" s="22" t="s">
        <v>2906</v>
      </c>
      <c r="J3222" s="24">
        <v>1600</v>
      </c>
      <c r="K3222" s="371">
        <v>0</v>
      </c>
      <c r="L3222" s="371">
        <v>0</v>
      </c>
      <c r="M3222" s="371">
        <v>0</v>
      </c>
      <c r="N3222" s="21"/>
      <c r="O3222" s="25">
        <f t="shared" si="618"/>
        <v>0</v>
      </c>
      <c r="P3222" s="26">
        <f t="shared" si="624"/>
        <v>0</v>
      </c>
      <c r="Q3222" s="26"/>
      <c r="R3222" s="28"/>
      <c r="S3222" s="24">
        <v>1600</v>
      </c>
      <c r="T3222" s="371">
        <v>0</v>
      </c>
      <c r="U3222" s="371">
        <v>0</v>
      </c>
      <c r="V3222" s="371">
        <v>0</v>
      </c>
      <c r="W3222" s="21"/>
      <c r="X3222" s="25">
        <f t="shared" si="615"/>
        <v>0</v>
      </c>
      <c r="Y3222" s="26">
        <f t="shared" si="616"/>
        <v>0</v>
      </c>
      <c r="Z3222" s="428"/>
      <c r="AA3222" s="673"/>
      <c r="AB3222" s="672"/>
    </row>
    <row r="3223" spans="1:28" ht="13.15" customHeight="1" thickBot="1" x14ac:dyDescent="0.25">
      <c r="A3223" s="588"/>
      <c r="B3223" s="415"/>
      <c r="C3223" s="454"/>
      <c r="D3223" s="589"/>
      <c r="E3223" s="589"/>
      <c r="F3223" s="192"/>
      <c r="G3223" s="169"/>
      <c r="H3223" s="244">
        <v>1521</v>
      </c>
      <c r="I3223" s="128" t="s">
        <v>2907</v>
      </c>
      <c r="J3223" s="121">
        <v>1600</v>
      </c>
      <c r="K3223" s="548">
        <v>0</v>
      </c>
      <c r="L3223" s="548">
        <v>0</v>
      </c>
      <c r="M3223" s="548">
        <v>0</v>
      </c>
      <c r="N3223" s="123"/>
      <c r="O3223" s="124">
        <f t="shared" si="618"/>
        <v>0</v>
      </c>
      <c r="P3223" s="125">
        <f t="shared" si="624"/>
        <v>0</v>
      </c>
      <c r="Q3223" s="125"/>
      <c r="R3223" s="126"/>
      <c r="S3223" s="121">
        <v>1600</v>
      </c>
      <c r="T3223" s="548">
        <v>0</v>
      </c>
      <c r="U3223" s="548">
        <v>0</v>
      </c>
      <c r="V3223" s="548">
        <v>0</v>
      </c>
      <c r="W3223" s="123"/>
      <c r="X3223" s="124">
        <f t="shared" si="615"/>
        <v>0</v>
      </c>
      <c r="Y3223" s="74">
        <f t="shared" si="616"/>
        <v>0</v>
      </c>
      <c r="Z3223" s="634"/>
      <c r="AA3223" s="673"/>
      <c r="AB3223" s="672"/>
    </row>
    <row r="3224" spans="1:28" ht="14.45" customHeight="1" x14ac:dyDescent="0.2">
      <c r="A3224" s="270"/>
      <c r="B3224" s="407"/>
      <c r="C3224" s="450"/>
      <c r="D3224" s="291">
        <f>(MAX(K3224:M3224))/J3224/1.44</f>
        <v>0</v>
      </c>
      <c r="E3224" s="272">
        <f>(MAX(T3224:V3224))/S3224/1.44</f>
        <v>0</v>
      </c>
      <c r="F3224" s="193" t="s">
        <v>455</v>
      </c>
      <c r="G3224" s="115" t="s">
        <v>3126</v>
      </c>
      <c r="H3224" s="243">
        <v>1521</v>
      </c>
      <c r="I3224" s="385" t="s">
        <v>595</v>
      </c>
      <c r="J3224" s="115">
        <v>2500</v>
      </c>
      <c r="K3224" s="565">
        <v>0</v>
      </c>
      <c r="L3224" s="565">
        <v>0</v>
      </c>
      <c r="M3224" s="565">
        <v>0</v>
      </c>
      <c r="N3224" s="130"/>
      <c r="O3224" s="167">
        <f t="shared" ref="O3224:O3240" si="626">(K3224+L3224+M3224)/3</f>
        <v>0</v>
      </c>
      <c r="P3224" s="168">
        <f t="shared" ref="P3224:P3240" si="627">O3224/J3224/1.44</f>
        <v>0</v>
      </c>
      <c r="Q3224" s="142" t="s">
        <v>495</v>
      </c>
      <c r="R3224" s="130" t="s">
        <v>2908</v>
      </c>
      <c r="S3224" s="115">
        <v>2500</v>
      </c>
      <c r="T3224" s="565">
        <v>0</v>
      </c>
      <c r="U3224" s="565">
        <v>0</v>
      </c>
      <c r="V3224" s="565">
        <v>0</v>
      </c>
      <c r="W3224" s="116"/>
      <c r="X3224" s="117">
        <f t="shared" si="615"/>
        <v>0</v>
      </c>
      <c r="Y3224" s="38">
        <f t="shared" si="616"/>
        <v>0</v>
      </c>
      <c r="Z3224" s="636" t="s">
        <v>983</v>
      </c>
      <c r="AA3224" s="671">
        <f>P3224+Y3224</f>
        <v>0</v>
      </c>
      <c r="AB3224" s="671">
        <f t="shared" si="625"/>
        <v>3325</v>
      </c>
    </row>
    <row r="3225" spans="1:28" ht="14.45" customHeight="1" x14ac:dyDescent="0.2">
      <c r="A3225" s="260"/>
      <c r="B3225" s="403"/>
      <c r="C3225" s="454"/>
      <c r="D3225" s="289"/>
      <c r="E3225" s="290"/>
      <c r="F3225" s="187"/>
      <c r="G3225" s="24"/>
      <c r="H3225" s="241">
        <v>1521</v>
      </c>
      <c r="I3225" s="32" t="s">
        <v>2909</v>
      </c>
      <c r="J3225" s="24">
        <v>2500</v>
      </c>
      <c r="K3225" s="371">
        <v>0</v>
      </c>
      <c r="L3225" s="371">
        <v>0</v>
      </c>
      <c r="M3225" s="371">
        <v>0</v>
      </c>
      <c r="N3225" s="30"/>
      <c r="O3225" s="25">
        <f t="shared" si="626"/>
        <v>0</v>
      </c>
      <c r="P3225" s="26">
        <f t="shared" si="627"/>
        <v>0</v>
      </c>
      <c r="Q3225" s="68"/>
      <c r="R3225" s="32" t="s">
        <v>2927</v>
      </c>
      <c r="S3225" s="24">
        <v>2500</v>
      </c>
      <c r="T3225" s="371">
        <v>0</v>
      </c>
      <c r="U3225" s="371">
        <v>0</v>
      </c>
      <c r="V3225" s="371">
        <v>0</v>
      </c>
      <c r="W3225" s="21"/>
      <c r="X3225" s="25">
        <f t="shared" si="615"/>
        <v>0</v>
      </c>
      <c r="Y3225" s="26">
        <f t="shared" si="616"/>
        <v>0</v>
      </c>
      <c r="Z3225" s="428"/>
      <c r="AA3225" s="672"/>
      <c r="AB3225" s="672"/>
    </row>
    <row r="3226" spans="1:28" ht="14.45" customHeight="1" x14ac:dyDescent="0.2">
      <c r="A3226" s="260"/>
      <c r="B3226" s="403"/>
      <c r="C3226" s="454"/>
      <c r="D3226" s="289"/>
      <c r="E3226" s="290"/>
      <c r="F3226" s="187"/>
      <c r="G3226" s="24"/>
      <c r="H3226" s="241">
        <v>1521</v>
      </c>
      <c r="I3226" s="32" t="s">
        <v>2910</v>
      </c>
      <c r="J3226" s="24">
        <v>2500</v>
      </c>
      <c r="K3226" s="371">
        <v>0</v>
      </c>
      <c r="L3226" s="371">
        <v>0</v>
      </c>
      <c r="M3226" s="371">
        <v>0</v>
      </c>
      <c r="N3226" s="30"/>
      <c r="O3226" s="25">
        <f t="shared" si="626"/>
        <v>0</v>
      </c>
      <c r="P3226" s="26">
        <f t="shared" si="627"/>
        <v>0</v>
      </c>
      <c r="Q3226" s="68"/>
      <c r="R3226" s="32" t="s">
        <v>2928</v>
      </c>
      <c r="S3226" s="24">
        <v>2500</v>
      </c>
      <c r="T3226" s="371">
        <v>0</v>
      </c>
      <c r="U3226" s="371">
        <v>0</v>
      </c>
      <c r="V3226" s="371">
        <v>0</v>
      </c>
      <c r="W3226" s="21"/>
      <c r="X3226" s="25">
        <f t="shared" si="615"/>
        <v>0</v>
      </c>
      <c r="Y3226" s="26">
        <f t="shared" si="616"/>
        <v>0</v>
      </c>
      <c r="Z3226" s="428"/>
      <c r="AA3226" s="672"/>
      <c r="AB3226" s="672"/>
    </row>
    <row r="3227" spans="1:28" ht="14.45" customHeight="1" x14ac:dyDescent="0.2">
      <c r="A3227" s="260"/>
      <c r="B3227" s="403"/>
      <c r="C3227" s="454"/>
      <c r="D3227" s="289"/>
      <c r="E3227" s="290"/>
      <c r="F3227" s="187"/>
      <c r="G3227" s="24"/>
      <c r="H3227" s="241">
        <v>1521</v>
      </c>
      <c r="I3227" s="32" t="s">
        <v>2913</v>
      </c>
      <c r="J3227" s="24">
        <v>2500</v>
      </c>
      <c r="K3227" s="371">
        <v>0</v>
      </c>
      <c r="L3227" s="371">
        <v>0</v>
      </c>
      <c r="M3227" s="371">
        <v>0</v>
      </c>
      <c r="N3227" s="30"/>
      <c r="O3227" s="25">
        <f t="shared" si="626"/>
        <v>0</v>
      </c>
      <c r="P3227" s="26">
        <f t="shared" si="627"/>
        <v>0</v>
      </c>
      <c r="Q3227" s="68"/>
      <c r="R3227" s="32" t="s">
        <v>2929</v>
      </c>
      <c r="S3227" s="24">
        <v>2500</v>
      </c>
      <c r="T3227" s="371">
        <v>0</v>
      </c>
      <c r="U3227" s="371">
        <v>0</v>
      </c>
      <c r="V3227" s="371">
        <v>0</v>
      </c>
      <c r="W3227" s="21"/>
      <c r="X3227" s="25">
        <f t="shared" si="615"/>
        <v>0</v>
      </c>
      <c r="Y3227" s="26">
        <f t="shared" si="616"/>
        <v>0</v>
      </c>
      <c r="Z3227" s="428"/>
      <c r="AA3227" s="672"/>
      <c r="AB3227" s="672"/>
    </row>
    <row r="3228" spans="1:28" ht="14.45" customHeight="1" x14ac:dyDescent="0.2">
      <c r="A3228" s="260"/>
      <c r="B3228" s="403"/>
      <c r="C3228" s="454"/>
      <c r="D3228" s="289"/>
      <c r="E3228" s="290"/>
      <c r="F3228" s="187"/>
      <c r="G3228" s="24"/>
      <c r="H3228" s="241">
        <v>1521</v>
      </c>
      <c r="I3228" s="32" t="s">
        <v>2914</v>
      </c>
      <c r="J3228" s="24">
        <v>2500</v>
      </c>
      <c r="K3228" s="371">
        <v>0</v>
      </c>
      <c r="L3228" s="371">
        <v>0</v>
      </c>
      <c r="M3228" s="371">
        <v>0</v>
      </c>
      <c r="N3228" s="30"/>
      <c r="O3228" s="25">
        <f t="shared" si="626"/>
        <v>0</v>
      </c>
      <c r="P3228" s="26">
        <f t="shared" si="627"/>
        <v>0</v>
      </c>
      <c r="Q3228" s="68"/>
      <c r="R3228" s="32" t="s">
        <v>2930</v>
      </c>
      <c r="S3228" s="24">
        <v>2500</v>
      </c>
      <c r="T3228" s="371">
        <v>0</v>
      </c>
      <c r="U3228" s="371">
        <v>0</v>
      </c>
      <c r="V3228" s="371">
        <v>0</v>
      </c>
      <c r="W3228" s="21"/>
      <c r="X3228" s="25">
        <f t="shared" si="615"/>
        <v>0</v>
      </c>
      <c r="Y3228" s="26">
        <f t="shared" si="616"/>
        <v>0</v>
      </c>
      <c r="Z3228" s="428"/>
      <c r="AA3228" s="672"/>
      <c r="AB3228" s="672"/>
    </row>
    <row r="3229" spans="1:28" ht="14.45" customHeight="1" x14ac:dyDescent="0.2">
      <c r="A3229" s="260"/>
      <c r="B3229" s="403"/>
      <c r="C3229" s="454"/>
      <c r="D3229" s="289"/>
      <c r="E3229" s="290"/>
      <c r="F3229" s="187"/>
      <c r="G3229" s="24"/>
      <c r="H3229" s="241">
        <v>1521</v>
      </c>
      <c r="I3229" s="32" t="s">
        <v>2915</v>
      </c>
      <c r="J3229" s="24">
        <v>2500</v>
      </c>
      <c r="K3229" s="371">
        <v>0</v>
      </c>
      <c r="L3229" s="371">
        <v>0</v>
      </c>
      <c r="M3229" s="371">
        <v>0</v>
      </c>
      <c r="N3229" s="30"/>
      <c r="O3229" s="25">
        <f t="shared" si="626"/>
        <v>0</v>
      </c>
      <c r="P3229" s="26">
        <f t="shared" si="627"/>
        <v>0</v>
      </c>
      <c r="Q3229" s="68"/>
      <c r="R3229" s="32" t="s">
        <v>2931</v>
      </c>
      <c r="S3229" s="24">
        <v>2500</v>
      </c>
      <c r="T3229" s="371">
        <v>0</v>
      </c>
      <c r="U3229" s="371">
        <v>0</v>
      </c>
      <c r="V3229" s="371">
        <v>0</v>
      </c>
      <c r="W3229" s="21"/>
      <c r="X3229" s="25">
        <f t="shared" si="615"/>
        <v>0</v>
      </c>
      <c r="Y3229" s="26">
        <f t="shared" si="616"/>
        <v>0</v>
      </c>
      <c r="Z3229" s="428"/>
      <c r="AA3229" s="672"/>
      <c r="AB3229" s="672"/>
    </row>
    <row r="3230" spans="1:28" ht="14.45" customHeight="1" x14ac:dyDescent="0.2">
      <c r="A3230" s="260"/>
      <c r="B3230" s="403"/>
      <c r="C3230" s="454"/>
      <c r="D3230" s="289"/>
      <c r="E3230" s="290"/>
      <c r="F3230" s="187"/>
      <c r="G3230" s="24"/>
      <c r="H3230" s="241">
        <v>1521</v>
      </c>
      <c r="I3230" s="32" t="s">
        <v>2916</v>
      </c>
      <c r="J3230" s="24">
        <v>2500</v>
      </c>
      <c r="K3230" s="371">
        <v>0</v>
      </c>
      <c r="L3230" s="371">
        <v>0</v>
      </c>
      <c r="M3230" s="371">
        <v>0</v>
      </c>
      <c r="N3230" s="30"/>
      <c r="O3230" s="25">
        <f t="shared" si="626"/>
        <v>0</v>
      </c>
      <c r="P3230" s="26">
        <f t="shared" si="627"/>
        <v>0</v>
      </c>
      <c r="Q3230" s="68"/>
      <c r="R3230" s="32" t="s">
        <v>2932</v>
      </c>
      <c r="S3230" s="24">
        <v>2500</v>
      </c>
      <c r="T3230" s="371">
        <v>0</v>
      </c>
      <c r="U3230" s="371">
        <v>0</v>
      </c>
      <c r="V3230" s="371">
        <v>0</v>
      </c>
      <c r="W3230" s="21"/>
      <c r="X3230" s="25">
        <f t="shared" si="615"/>
        <v>0</v>
      </c>
      <c r="Y3230" s="26">
        <f t="shared" si="616"/>
        <v>0</v>
      </c>
      <c r="Z3230" s="428"/>
      <c r="AA3230" s="672"/>
      <c r="AB3230" s="672"/>
    </row>
    <row r="3231" spans="1:28" ht="14.45" customHeight="1" x14ac:dyDescent="0.2">
      <c r="A3231" s="260"/>
      <c r="B3231" s="403"/>
      <c r="C3231" s="454"/>
      <c r="D3231" s="289"/>
      <c r="E3231" s="290"/>
      <c r="F3231" s="187"/>
      <c r="G3231" s="24"/>
      <c r="H3231" s="241">
        <v>1521</v>
      </c>
      <c r="I3231" s="32" t="s">
        <v>2917</v>
      </c>
      <c r="J3231" s="24">
        <v>2500</v>
      </c>
      <c r="K3231" s="371">
        <v>0</v>
      </c>
      <c r="L3231" s="371">
        <v>0</v>
      </c>
      <c r="M3231" s="371">
        <v>0</v>
      </c>
      <c r="N3231" s="30"/>
      <c r="O3231" s="25">
        <f t="shared" si="626"/>
        <v>0</v>
      </c>
      <c r="P3231" s="26">
        <f t="shared" si="627"/>
        <v>0</v>
      </c>
      <c r="Q3231" s="68"/>
      <c r="R3231" s="32" t="s">
        <v>2933</v>
      </c>
      <c r="S3231" s="24">
        <v>2500</v>
      </c>
      <c r="T3231" s="371">
        <v>0</v>
      </c>
      <c r="U3231" s="371">
        <v>0</v>
      </c>
      <c r="V3231" s="371">
        <v>0</v>
      </c>
      <c r="W3231" s="21"/>
      <c r="X3231" s="25">
        <f t="shared" si="615"/>
        <v>0</v>
      </c>
      <c r="Y3231" s="26">
        <f t="shared" si="616"/>
        <v>0</v>
      </c>
      <c r="Z3231" s="428"/>
      <c r="AA3231" s="672"/>
      <c r="AB3231" s="672"/>
    </row>
    <row r="3232" spans="1:28" ht="14.45" customHeight="1" x14ac:dyDescent="0.2">
      <c r="A3232" s="260"/>
      <c r="B3232" s="403"/>
      <c r="C3232" s="454"/>
      <c r="D3232" s="289"/>
      <c r="E3232" s="290"/>
      <c r="F3232" s="187"/>
      <c r="G3232" s="24"/>
      <c r="H3232" s="241">
        <v>1521</v>
      </c>
      <c r="I3232" s="32" t="s">
        <v>2918</v>
      </c>
      <c r="J3232" s="24">
        <v>2500</v>
      </c>
      <c r="K3232" s="371">
        <v>0</v>
      </c>
      <c r="L3232" s="371">
        <v>0</v>
      </c>
      <c r="M3232" s="371">
        <v>0</v>
      </c>
      <c r="N3232" s="30"/>
      <c r="O3232" s="25">
        <f t="shared" si="626"/>
        <v>0</v>
      </c>
      <c r="P3232" s="26">
        <f t="shared" si="627"/>
        <v>0</v>
      </c>
      <c r="Q3232" s="68"/>
      <c r="R3232" s="32" t="s">
        <v>2934</v>
      </c>
      <c r="S3232" s="24">
        <v>2500</v>
      </c>
      <c r="T3232" s="371">
        <v>0</v>
      </c>
      <c r="U3232" s="371">
        <v>0</v>
      </c>
      <c r="V3232" s="371">
        <v>0</v>
      </c>
      <c r="W3232" s="21"/>
      <c r="X3232" s="25">
        <f t="shared" si="615"/>
        <v>0</v>
      </c>
      <c r="Y3232" s="26">
        <f t="shared" si="616"/>
        <v>0</v>
      </c>
      <c r="Z3232" s="428"/>
      <c r="AA3232" s="672"/>
      <c r="AB3232" s="672"/>
    </row>
    <row r="3233" spans="1:28" ht="14.45" customHeight="1" x14ac:dyDescent="0.2">
      <c r="A3233" s="260"/>
      <c r="B3233" s="403"/>
      <c r="C3233" s="454"/>
      <c r="D3233" s="289"/>
      <c r="E3233" s="290"/>
      <c r="F3233" s="187"/>
      <c r="G3233" s="24"/>
      <c r="H3233" s="241">
        <v>1521</v>
      </c>
      <c r="I3233" s="32" t="s">
        <v>2919</v>
      </c>
      <c r="J3233" s="24">
        <v>2500</v>
      </c>
      <c r="K3233" s="371">
        <v>0</v>
      </c>
      <c r="L3233" s="371">
        <v>0</v>
      </c>
      <c r="M3233" s="371">
        <v>0</v>
      </c>
      <c r="N3233" s="30"/>
      <c r="O3233" s="25">
        <f t="shared" si="626"/>
        <v>0</v>
      </c>
      <c r="P3233" s="26">
        <f t="shared" si="627"/>
        <v>0</v>
      </c>
      <c r="Q3233" s="68"/>
      <c r="R3233" s="32" t="s">
        <v>2935</v>
      </c>
      <c r="S3233" s="24">
        <v>2500</v>
      </c>
      <c r="T3233" s="371">
        <v>0</v>
      </c>
      <c r="U3233" s="371">
        <v>0</v>
      </c>
      <c r="V3233" s="371">
        <v>0</v>
      </c>
      <c r="W3233" s="21"/>
      <c r="X3233" s="25">
        <f t="shared" si="615"/>
        <v>0</v>
      </c>
      <c r="Y3233" s="26">
        <f t="shared" si="616"/>
        <v>0</v>
      </c>
      <c r="Z3233" s="428"/>
      <c r="AA3233" s="672"/>
      <c r="AB3233" s="672"/>
    </row>
    <row r="3234" spans="1:28" ht="14.45" customHeight="1" x14ac:dyDescent="0.2">
      <c r="A3234" s="260"/>
      <c r="B3234" s="403"/>
      <c r="C3234" s="454"/>
      <c r="D3234" s="289"/>
      <c r="E3234" s="290"/>
      <c r="F3234" s="187"/>
      <c r="G3234" s="24"/>
      <c r="H3234" s="241">
        <v>1521</v>
      </c>
      <c r="I3234" s="32" t="s">
        <v>2920</v>
      </c>
      <c r="J3234" s="24">
        <v>2500</v>
      </c>
      <c r="K3234" s="371">
        <v>0</v>
      </c>
      <c r="L3234" s="371">
        <v>0</v>
      </c>
      <c r="M3234" s="371">
        <v>0</v>
      </c>
      <c r="N3234" s="30"/>
      <c r="O3234" s="25">
        <f t="shared" si="626"/>
        <v>0</v>
      </c>
      <c r="P3234" s="26">
        <f t="shared" si="627"/>
        <v>0</v>
      </c>
      <c r="Q3234" s="68"/>
      <c r="R3234" s="32" t="s">
        <v>2936</v>
      </c>
      <c r="S3234" s="24">
        <v>2500</v>
      </c>
      <c r="T3234" s="371">
        <v>0</v>
      </c>
      <c r="U3234" s="371">
        <v>0</v>
      </c>
      <c r="V3234" s="371">
        <v>0</v>
      </c>
      <c r="W3234" s="21"/>
      <c r="X3234" s="25">
        <f t="shared" si="615"/>
        <v>0</v>
      </c>
      <c r="Y3234" s="26">
        <f t="shared" si="616"/>
        <v>0</v>
      </c>
      <c r="Z3234" s="428"/>
      <c r="AA3234" s="672"/>
      <c r="AB3234" s="672"/>
    </row>
    <row r="3235" spans="1:28" ht="14.45" customHeight="1" x14ac:dyDescent="0.2">
      <c r="A3235" s="260"/>
      <c r="B3235" s="403"/>
      <c r="C3235" s="454"/>
      <c r="D3235" s="289"/>
      <c r="E3235" s="290"/>
      <c r="F3235" s="187"/>
      <c r="G3235" s="24"/>
      <c r="H3235" s="241">
        <v>1521</v>
      </c>
      <c r="I3235" s="32" t="s">
        <v>2921</v>
      </c>
      <c r="J3235" s="24">
        <v>2500</v>
      </c>
      <c r="K3235" s="371">
        <v>0</v>
      </c>
      <c r="L3235" s="371">
        <v>0</v>
      </c>
      <c r="M3235" s="371">
        <v>0</v>
      </c>
      <c r="N3235" s="30"/>
      <c r="O3235" s="25">
        <f t="shared" si="626"/>
        <v>0</v>
      </c>
      <c r="P3235" s="26">
        <f t="shared" si="627"/>
        <v>0</v>
      </c>
      <c r="Q3235" s="68"/>
      <c r="R3235" s="32" t="s">
        <v>2937</v>
      </c>
      <c r="S3235" s="24">
        <v>2500</v>
      </c>
      <c r="T3235" s="371">
        <v>0</v>
      </c>
      <c r="U3235" s="371">
        <v>0</v>
      </c>
      <c r="V3235" s="371">
        <v>0</v>
      </c>
      <c r="W3235" s="21"/>
      <c r="X3235" s="25">
        <f t="shared" si="615"/>
        <v>0</v>
      </c>
      <c r="Y3235" s="26">
        <f t="shared" si="616"/>
        <v>0</v>
      </c>
      <c r="Z3235" s="428"/>
      <c r="AA3235" s="672"/>
      <c r="AB3235" s="672"/>
    </row>
    <row r="3236" spans="1:28" ht="14.45" customHeight="1" x14ac:dyDescent="0.2">
      <c r="A3236" s="260"/>
      <c r="B3236" s="403"/>
      <c r="C3236" s="454"/>
      <c r="D3236" s="289"/>
      <c r="E3236" s="290"/>
      <c r="F3236" s="187"/>
      <c r="G3236" s="24"/>
      <c r="H3236" s="241">
        <v>1521</v>
      </c>
      <c r="I3236" s="32" t="s">
        <v>2922</v>
      </c>
      <c r="J3236" s="24">
        <v>2500</v>
      </c>
      <c r="K3236" s="371">
        <v>0</v>
      </c>
      <c r="L3236" s="371">
        <v>0</v>
      </c>
      <c r="M3236" s="371">
        <v>0</v>
      </c>
      <c r="N3236" s="30"/>
      <c r="O3236" s="25">
        <f t="shared" si="626"/>
        <v>0</v>
      </c>
      <c r="P3236" s="26">
        <f t="shared" si="627"/>
        <v>0</v>
      </c>
      <c r="Q3236" s="68"/>
      <c r="R3236" s="32" t="s">
        <v>2938</v>
      </c>
      <c r="S3236" s="24">
        <v>2500</v>
      </c>
      <c r="T3236" s="371">
        <v>0</v>
      </c>
      <c r="U3236" s="371">
        <v>0</v>
      </c>
      <c r="V3236" s="371">
        <v>0</v>
      </c>
      <c r="W3236" s="21"/>
      <c r="X3236" s="25">
        <f t="shared" si="615"/>
        <v>0</v>
      </c>
      <c r="Y3236" s="26">
        <f t="shared" si="616"/>
        <v>0</v>
      </c>
      <c r="Z3236" s="428"/>
      <c r="AA3236" s="672"/>
      <c r="AB3236" s="672"/>
    </row>
    <row r="3237" spans="1:28" ht="14.45" customHeight="1" x14ac:dyDescent="0.2">
      <c r="A3237" s="260"/>
      <c r="B3237" s="403"/>
      <c r="C3237" s="454"/>
      <c r="D3237" s="289"/>
      <c r="E3237" s="290"/>
      <c r="F3237" s="187"/>
      <c r="G3237" s="24"/>
      <c r="H3237" s="241">
        <v>1521</v>
      </c>
      <c r="I3237" s="32" t="s">
        <v>2923</v>
      </c>
      <c r="J3237" s="24">
        <v>2500</v>
      </c>
      <c r="K3237" s="371">
        <v>0</v>
      </c>
      <c r="L3237" s="371">
        <v>0</v>
      </c>
      <c r="M3237" s="371">
        <v>0</v>
      </c>
      <c r="N3237" s="30"/>
      <c r="O3237" s="25">
        <f t="shared" si="626"/>
        <v>0</v>
      </c>
      <c r="P3237" s="26">
        <f t="shared" si="627"/>
        <v>0</v>
      </c>
      <c r="Q3237" s="68"/>
      <c r="R3237" s="32" t="s">
        <v>2939</v>
      </c>
      <c r="S3237" s="24">
        <v>2500</v>
      </c>
      <c r="T3237" s="371">
        <v>0</v>
      </c>
      <c r="U3237" s="371">
        <v>0</v>
      </c>
      <c r="V3237" s="371">
        <v>0</v>
      </c>
      <c r="W3237" s="21"/>
      <c r="X3237" s="25">
        <f t="shared" si="615"/>
        <v>0</v>
      </c>
      <c r="Y3237" s="26">
        <f t="shared" si="616"/>
        <v>0</v>
      </c>
      <c r="Z3237" s="428"/>
      <c r="AA3237" s="672"/>
      <c r="AB3237" s="672"/>
    </row>
    <row r="3238" spans="1:28" ht="14.45" customHeight="1" x14ac:dyDescent="0.2">
      <c r="A3238" s="260"/>
      <c r="B3238" s="403"/>
      <c r="C3238" s="454"/>
      <c r="D3238" s="289"/>
      <c r="E3238" s="290"/>
      <c r="F3238" s="187"/>
      <c r="G3238" s="24"/>
      <c r="H3238" s="241">
        <v>1521</v>
      </c>
      <c r="I3238" s="32" t="s">
        <v>2924</v>
      </c>
      <c r="J3238" s="24">
        <v>2500</v>
      </c>
      <c r="K3238" s="371">
        <v>0</v>
      </c>
      <c r="L3238" s="371">
        <v>0</v>
      </c>
      <c r="M3238" s="371">
        <v>0</v>
      </c>
      <c r="N3238" s="30"/>
      <c r="O3238" s="25">
        <f>(K3238+L3238+M3238)/3</f>
        <v>0</v>
      </c>
      <c r="P3238" s="26">
        <f>O3238/J3238/1.44</f>
        <v>0</v>
      </c>
      <c r="Q3238" s="68"/>
      <c r="R3238" s="32" t="s">
        <v>2940</v>
      </c>
      <c r="S3238" s="24">
        <v>2500</v>
      </c>
      <c r="T3238" s="371">
        <v>0</v>
      </c>
      <c r="U3238" s="371">
        <v>0</v>
      </c>
      <c r="V3238" s="371">
        <v>0</v>
      </c>
      <c r="W3238" s="21"/>
      <c r="X3238" s="25">
        <f>(T3238+U3238+V3238)/3</f>
        <v>0</v>
      </c>
      <c r="Y3238" s="26">
        <f>X3238/S3238/1.44</f>
        <v>0</v>
      </c>
      <c r="Z3238" s="428"/>
      <c r="AA3238" s="672"/>
      <c r="AB3238" s="672"/>
    </row>
    <row r="3239" spans="1:28" ht="14.45" customHeight="1" x14ac:dyDescent="0.2">
      <c r="A3239" s="260"/>
      <c r="B3239" s="403"/>
      <c r="C3239" s="454"/>
      <c r="D3239" s="289"/>
      <c r="E3239" s="290"/>
      <c r="F3239" s="187"/>
      <c r="G3239" s="24"/>
      <c r="H3239" s="241">
        <v>1521</v>
      </c>
      <c r="I3239" s="32" t="s">
        <v>2925</v>
      </c>
      <c r="J3239" s="24">
        <v>2500</v>
      </c>
      <c r="K3239" s="371">
        <v>0</v>
      </c>
      <c r="L3239" s="371">
        <v>0</v>
      </c>
      <c r="M3239" s="371">
        <v>0</v>
      </c>
      <c r="N3239" s="30"/>
      <c r="O3239" s="25">
        <f t="shared" si="626"/>
        <v>0</v>
      </c>
      <c r="P3239" s="26">
        <f t="shared" si="627"/>
        <v>0</v>
      </c>
      <c r="Q3239" s="68"/>
      <c r="R3239" s="32" t="s">
        <v>2941</v>
      </c>
      <c r="S3239" s="24">
        <v>2500</v>
      </c>
      <c r="T3239" s="371">
        <v>0</v>
      </c>
      <c r="U3239" s="371">
        <v>0</v>
      </c>
      <c r="V3239" s="371">
        <v>0</v>
      </c>
      <c r="W3239" s="21"/>
      <c r="X3239" s="25">
        <f t="shared" si="615"/>
        <v>0</v>
      </c>
      <c r="Y3239" s="26">
        <f t="shared" si="616"/>
        <v>0</v>
      </c>
      <c r="Z3239" s="428"/>
      <c r="AA3239" s="672"/>
      <c r="AB3239" s="672"/>
    </row>
    <row r="3240" spans="1:28" ht="14.45" customHeight="1" x14ac:dyDescent="0.2">
      <c r="A3240" s="260"/>
      <c r="B3240" s="403"/>
      <c r="C3240" s="454"/>
      <c r="D3240" s="289"/>
      <c r="E3240" s="290"/>
      <c r="F3240" s="187"/>
      <c r="G3240" s="24"/>
      <c r="H3240" s="241">
        <v>1521</v>
      </c>
      <c r="I3240" s="32" t="s">
        <v>2926</v>
      </c>
      <c r="J3240" s="24">
        <v>2500</v>
      </c>
      <c r="K3240" s="371">
        <v>0</v>
      </c>
      <c r="L3240" s="371">
        <v>0</v>
      </c>
      <c r="M3240" s="371">
        <v>0</v>
      </c>
      <c r="N3240" s="30"/>
      <c r="O3240" s="25">
        <f t="shared" si="626"/>
        <v>0</v>
      </c>
      <c r="P3240" s="26">
        <f t="shared" si="627"/>
        <v>0</v>
      </c>
      <c r="Q3240" s="68"/>
      <c r="R3240" s="32" t="s">
        <v>2943</v>
      </c>
      <c r="S3240" s="24">
        <v>2500</v>
      </c>
      <c r="T3240" s="371">
        <v>0</v>
      </c>
      <c r="U3240" s="371">
        <v>0</v>
      </c>
      <c r="V3240" s="371">
        <v>0</v>
      </c>
      <c r="W3240" s="21"/>
      <c r="X3240" s="25">
        <f t="shared" si="615"/>
        <v>0</v>
      </c>
      <c r="Y3240" s="26">
        <f t="shared" si="616"/>
        <v>0</v>
      </c>
      <c r="Z3240" s="428"/>
      <c r="AA3240" s="672"/>
      <c r="AB3240" s="672"/>
    </row>
    <row r="3241" spans="1:28" s="7" customFormat="1" ht="14.45" customHeight="1" thickBot="1" x14ac:dyDescent="0.25">
      <c r="A3241" s="260"/>
      <c r="B3241" s="403"/>
      <c r="C3241" s="454"/>
      <c r="D3241" s="282"/>
      <c r="E3241" s="312"/>
      <c r="F3241" s="189"/>
      <c r="G3241" s="70"/>
      <c r="H3241" s="242">
        <v>1521</v>
      </c>
      <c r="I3241" s="107"/>
      <c r="J3241" s="70">
        <v>2500</v>
      </c>
      <c r="K3241" s="559">
        <v>0</v>
      </c>
      <c r="L3241" s="559">
        <v>0</v>
      </c>
      <c r="M3241" s="559">
        <v>0</v>
      </c>
      <c r="N3241" s="78"/>
      <c r="O3241" s="73">
        <f>(K3241+L3241+M3241)/3</f>
        <v>0</v>
      </c>
      <c r="P3241" s="74">
        <f>O3241/J3241/1.44</f>
        <v>0</v>
      </c>
      <c r="Q3241" s="103"/>
      <c r="R3241" s="78" t="s">
        <v>2942</v>
      </c>
      <c r="S3241" s="70">
        <v>2500</v>
      </c>
      <c r="T3241" s="559">
        <v>0</v>
      </c>
      <c r="U3241" s="559">
        <v>0</v>
      </c>
      <c r="V3241" s="559">
        <v>0</v>
      </c>
      <c r="W3241" s="72"/>
      <c r="X3241" s="73">
        <f t="shared" si="615"/>
        <v>0</v>
      </c>
      <c r="Y3241" s="74">
        <f>X3241/S3241/1.44</f>
        <v>0</v>
      </c>
      <c r="Z3241" s="646"/>
      <c r="AA3241" s="674"/>
      <c r="AB3241" s="674"/>
    </row>
    <row r="3242" spans="1:28" s="7" customFormat="1" ht="13.9" customHeight="1" x14ac:dyDescent="0.2">
      <c r="A3242" s="270">
        <v>43026</v>
      </c>
      <c r="B3242" s="407">
        <v>0.7895833333333333</v>
      </c>
      <c r="C3242" s="450">
        <v>2</v>
      </c>
      <c r="D3242" s="263">
        <f>(MAX(K3242:M3242))/J3242/1.44</f>
        <v>0.4375</v>
      </c>
      <c r="E3242" s="264">
        <f>(MAX(T3242:V3242))/S3242/1.44</f>
        <v>0.40277777777777785</v>
      </c>
      <c r="F3242" s="181" t="s">
        <v>455</v>
      </c>
      <c r="G3242" s="69" t="s">
        <v>3136</v>
      </c>
      <c r="H3242" s="240">
        <v>1522</v>
      </c>
      <c r="I3242" s="35" t="s">
        <v>685</v>
      </c>
      <c r="J3242" s="34">
        <v>630</v>
      </c>
      <c r="K3242" s="367">
        <v>392.7</v>
      </c>
      <c r="L3242" s="367">
        <v>366.66666666666663</v>
      </c>
      <c r="M3242" s="367">
        <v>396.90000000000003</v>
      </c>
      <c r="N3242" s="36" t="s">
        <v>3944</v>
      </c>
      <c r="O3242" s="37">
        <f>(K3242+L3242+M3242)/3</f>
        <v>385.42222222222222</v>
      </c>
      <c r="P3242" s="38">
        <f t="shared" ref="P3242:P3252" si="628">O3242/J3242/1.44</f>
        <v>0.42484812855183229</v>
      </c>
      <c r="Q3242" s="39" t="s">
        <v>494</v>
      </c>
      <c r="R3242" s="40" t="s">
        <v>686</v>
      </c>
      <c r="S3242" s="34">
        <v>630</v>
      </c>
      <c r="T3242" s="367">
        <v>267.61904761904759</v>
      </c>
      <c r="U3242" s="367">
        <v>283.5</v>
      </c>
      <c r="V3242" s="367">
        <v>365.40000000000003</v>
      </c>
      <c r="W3242" s="36" t="s">
        <v>3865</v>
      </c>
      <c r="X3242" s="37">
        <f t="shared" ref="X3242:X3267" si="629">(T3242+U3242+V3242)/3</f>
        <v>305.50634920634917</v>
      </c>
      <c r="Y3242" s="38">
        <f t="shared" ref="Y3242:Y3267" si="630">X3242/S3242/1.44</f>
        <v>0.33675743960135496</v>
      </c>
      <c r="Z3242" s="645"/>
      <c r="AA3242" s="672">
        <f>P3242+Y3242</f>
        <v>0.76160556815318725</v>
      </c>
      <c r="AB3242" s="672">
        <f t="shared" si="625"/>
        <v>199.75069444444438</v>
      </c>
    </row>
    <row r="3243" spans="1:28" ht="13.15" customHeight="1" x14ac:dyDescent="0.2">
      <c r="A3243" s="588"/>
      <c r="B3243" s="415"/>
      <c r="C3243" s="454"/>
      <c r="D3243" s="589"/>
      <c r="E3243" s="589"/>
      <c r="F3243" s="182"/>
      <c r="G3243" s="24"/>
      <c r="H3243" s="241">
        <v>1522</v>
      </c>
      <c r="I3243" s="28" t="s">
        <v>1126</v>
      </c>
      <c r="J3243" s="24">
        <v>630</v>
      </c>
      <c r="K3243" s="371">
        <v>0</v>
      </c>
      <c r="L3243" s="371">
        <v>0</v>
      </c>
      <c r="M3243" s="371">
        <v>0</v>
      </c>
      <c r="N3243" s="21"/>
      <c r="O3243" s="25">
        <f t="shared" ref="O3243:O3252" si="631">(K3243+L3243+M3243)/3</f>
        <v>0</v>
      </c>
      <c r="P3243" s="26">
        <f t="shared" si="628"/>
        <v>0</v>
      </c>
      <c r="Q3243" s="26"/>
      <c r="R3243" s="32" t="s">
        <v>1126</v>
      </c>
      <c r="S3243" s="24">
        <v>630</v>
      </c>
      <c r="T3243" s="371">
        <v>0</v>
      </c>
      <c r="U3243" s="371">
        <v>0</v>
      </c>
      <c r="V3243" s="371">
        <v>0</v>
      </c>
      <c r="W3243" s="21"/>
      <c r="X3243" s="25">
        <f t="shared" si="629"/>
        <v>0</v>
      </c>
      <c r="Y3243" s="26">
        <f t="shared" si="630"/>
        <v>0</v>
      </c>
      <c r="Z3243" s="428"/>
      <c r="AA3243" s="673"/>
      <c r="AB3243" s="672"/>
    </row>
    <row r="3244" spans="1:28" ht="13.15" customHeight="1" x14ac:dyDescent="0.2">
      <c r="A3244" s="588"/>
      <c r="B3244" s="415"/>
      <c r="C3244" s="454"/>
      <c r="D3244" s="589"/>
      <c r="E3244" s="589"/>
      <c r="F3244" s="182"/>
      <c r="G3244" s="24"/>
      <c r="H3244" s="241">
        <v>1522</v>
      </c>
      <c r="I3244" s="28" t="s">
        <v>313</v>
      </c>
      <c r="J3244" s="24">
        <v>630</v>
      </c>
      <c r="K3244" s="371">
        <v>1.05</v>
      </c>
      <c r="L3244" s="371">
        <v>0</v>
      </c>
      <c r="M3244" s="371">
        <v>0</v>
      </c>
      <c r="N3244" s="21"/>
      <c r="O3244" s="25">
        <f t="shared" si="631"/>
        <v>0.35000000000000003</v>
      </c>
      <c r="P3244" s="26">
        <f t="shared" si="628"/>
        <v>3.858024691358025E-4</v>
      </c>
      <c r="Q3244" s="26"/>
      <c r="R3244" s="32" t="s">
        <v>1729</v>
      </c>
      <c r="S3244" s="24">
        <v>630</v>
      </c>
      <c r="T3244" s="371">
        <v>0</v>
      </c>
      <c r="U3244" s="371">
        <v>0</v>
      </c>
      <c r="V3244" s="371">
        <v>0</v>
      </c>
      <c r="W3244" s="21"/>
      <c r="X3244" s="25">
        <f t="shared" si="629"/>
        <v>0</v>
      </c>
      <c r="Y3244" s="26">
        <f t="shared" si="630"/>
        <v>0</v>
      </c>
      <c r="Z3244" s="428"/>
      <c r="AA3244" s="673"/>
      <c r="AB3244" s="672"/>
    </row>
    <row r="3245" spans="1:28" ht="13.15" customHeight="1" x14ac:dyDescent="0.2">
      <c r="A3245" s="588"/>
      <c r="B3245" s="415"/>
      <c r="C3245" s="454"/>
      <c r="D3245" s="589"/>
      <c r="E3245" s="589"/>
      <c r="F3245" s="182"/>
      <c r="G3245" s="24"/>
      <c r="H3245" s="241">
        <v>1522</v>
      </c>
      <c r="I3245" s="28" t="s">
        <v>1632</v>
      </c>
      <c r="J3245" s="24">
        <v>630</v>
      </c>
      <c r="K3245" s="371">
        <v>107.10000000000001</v>
      </c>
      <c r="L3245" s="371">
        <v>118.09523809523809</v>
      </c>
      <c r="M3245" s="371">
        <v>123.9</v>
      </c>
      <c r="N3245" s="21"/>
      <c r="O3245" s="25">
        <f t="shared" si="631"/>
        <v>116.36507936507935</v>
      </c>
      <c r="P3245" s="26">
        <f t="shared" si="628"/>
        <v>0.1282683855435178</v>
      </c>
      <c r="Q3245" s="26"/>
      <c r="R3245" s="32" t="s">
        <v>561</v>
      </c>
      <c r="S3245" s="24">
        <v>630</v>
      </c>
      <c r="T3245" s="371">
        <v>3.8095238095238093</v>
      </c>
      <c r="U3245" s="371">
        <v>3.1500000000000004</v>
      </c>
      <c r="V3245" s="371">
        <v>2.1</v>
      </c>
      <c r="W3245" s="21"/>
      <c r="X3245" s="25">
        <f t="shared" si="629"/>
        <v>3.0198412698412702</v>
      </c>
      <c r="Y3245" s="26">
        <f t="shared" si="630"/>
        <v>3.328749195151312E-3</v>
      </c>
      <c r="Z3245" s="428"/>
      <c r="AA3245" s="673"/>
      <c r="AB3245" s="672"/>
    </row>
    <row r="3246" spans="1:28" ht="13.15" customHeight="1" x14ac:dyDescent="0.2">
      <c r="A3246" s="588"/>
      <c r="B3246" s="415"/>
      <c r="C3246" s="454"/>
      <c r="D3246" s="589"/>
      <c r="E3246" s="589"/>
      <c r="F3246" s="182"/>
      <c r="G3246" s="24"/>
      <c r="H3246" s="241">
        <v>1522</v>
      </c>
      <c r="I3246" s="28" t="s">
        <v>941</v>
      </c>
      <c r="J3246" s="24">
        <v>630</v>
      </c>
      <c r="K3246" s="371">
        <v>0</v>
      </c>
      <c r="L3246" s="371">
        <v>0</v>
      </c>
      <c r="M3246" s="371">
        <v>0</v>
      </c>
      <c r="N3246" s="21"/>
      <c r="O3246" s="25">
        <f t="shared" si="631"/>
        <v>0</v>
      </c>
      <c r="P3246" s="26">
        <f t="shared" si="628"/>
        <v>0</v>
      </c>
      <c r="Q3246" s="26"/>
      <c r="R3246" s="45" t="s">
        <v>3623</v>
      </c>
      <c r="S3246" s="24">
        <v>630</v>
      </c>
      <c r="T3246" s="371">
        <v>31.428571428571427</v>
      </c>
      <c r="U3246" s="371">
        <v>46.2</v>
      </c>
      <c r="V3246" s="371">
        <v>115.5</v>
      </c>
      <c r="W3246" s="21"/>
      <c r="X3246" s="25">
        <f t="shared" si="629"/>
        <v>64.376190476190473</v>
      </c>
      <c r="Y3246" s="26">
        <f t="shared" si="630"/>
        <v>7.0961409255060046E-2</v>
      </c>
      <c r="Z3246" s="428"/>
      <c r="AA3246" s="673"/>
      <c r="AB3246" s="672"/>
    </row>
    <row r="3247" spans="1:28" ht="13.15" customHeight="1" x14ac:dyDescent="0.2">
      <c r="A3247" s="588"/>
      <c r="B3247" s="415"/>
      <c r="C3247" s="454"/>
      <c r="D3247" s="589"/>
      <c r="E3247" s="589"/>
      <c r="F3247" s="182"/>
      <c r="G3247" s="24"/>
      <c r="H3247" s="241">
        <v>1522</v>
      </c>
      <c r="I3247" s="33" t="s">
        <v>1851</v>
      </c>
      <c r="J3247" s="24">
        <v>630</v>
      </c>
      <c r="K3247" s="371">
        <v>61.95</v>
      </c>
      <c r="L3247" s="371">
        <v>42.857142857142854</v>
      </c>
      <c r="M3247" s="371">
        <v>39.9</v>
      </c>
      <c r="N3247" s="21"/>
      <c r="O3247" s="25">
        <f t="shared" si="631"/>
        <v>48.235714285714288</v>
      </c>
      <c r="P3247" s="26">
        <f t="shared" si="628"/>
        <v>5.3169879062736215E-2</v>
      </c>
      <c r="Q3247" s="26"/>
      <c r="R3247" s="45" t="s">
        <v>1852</v>
      </c>
      <c r="S3247" s="24">
        <v>630</v>
      </c>
      <c r="T3247" s="371">
        <v>99.047619047619037</v>
      </c>
      <c r="U3247" s="371">
        <v>90.3</v>
      </c>
      <c r="V3247" s="371">
        <v>89.25</v>
      </c>
      <c r="W3247" s="21"/>
      <c r="X3247" s="25">
        <f t="shared" si="629"/>
        <v>92.865873015873021</v>
      </c>
      <c r="Y3247" s="26">
        <f t="shared" si="630"/>
        <v>0.10236538030850202</v>
      </c>
      <c r="Z3247" s="428"/>
      <c r="AA3247" s="673"/>
      <c r="AB3247" s="672"/>
    </row>
    <row r="3248" spans="1:28" ht="13.15" customHeight="1" x14ac:dyDescent="0.2">
      <c r="A3248" s="588"/>
      <c r="B3248" s="415"/>
      <c r="C3248" s="454"/>
      <c r="D3248" s="589"/>
      <c r="E3248" s="589"/>
      <c r="F3248" s="182"/>
      <c r="G3248" s="24"/>
      <c r="H3248" s="241">
        <v>1522</v>
      </c>
      <c r="I3248" s="33" t="s">
        <v>1853</v>
      </c>
      <c r="J3248" s="24">
        <v>630</v>
      </c>
      <c r="K3248" s="371">
        <v>101.85000000000001</v>
      </c>
      <c r="L3248" s="371">
        <v>106.66666666666666</v>
      </c>
      <c r="M3248" s="371">
        <v>81.900000000000006</v>
      </c>
      <c r="N3248" s="21"/>
      <c r="O3248" s="25">
        <f t="shared" si="631"/>
        <v>96.805555555555543</v>
      </c>
      <c r="P3248" s="26">
        <f t="shared" si="628"/>
        <v>0.1067080638839898</v>
      </c>
      <c r="Q3248" s="26"/>
      <c r="R3248" s="45" t="s">
        <v>1853</v>
      </c>
      <c r="S3248" s="24">
        <v>630</v>
      </c>
      <c r="T3248" s="371">
        <v>23.80952380952381</v>
      </c>
      <c r="U3248" s="371">
        <v>45.15</v>
      </c>
      <c r="V3248" s="371">
        <v>56.7</v>
      </c>
      <c r="W3248" s="21"/>
      <c r="X3248" s="25">
        <f t="shared" si="629"/>
        <v>41.886507936507932</v>
      </c>
      <c r="Y3248" s="26">
        <f t="shared" si="630"/>
        <v>4.6171194815374704E-2</v>
      </c>
      <c r="Z3248" s="428"/>
      <c r="AA3248" s="673"/>
      <c r="AB3248" s="672"/>
    </row>
    <row r="3249" spans="1:28" ht="13.15" customHeight="1" x14ac:dyDescent="0.2">
      <c r="A3249" s="588"/>
      <c r="B3249" s="415"/>
      <c r="C3249" s="454"/>
      <c r="D3249" s="589"/>
      <c r="E3249" s="589"/>
      <c r="F3249" s="182"/>
      <c r="G3249" s="24"/>
      <c r="H3249" s="241">
        <v>1522</v>
      </c>
      <c r="I3249" s="28" t="s">
        <v>942</v>
      </c>
      <c r="J3249" s="24">
        <v>630</v>
      </c>
      <c r="K3249" s="371">
        <v>64.05</v>
      </c>
      <c r="L3249" s="371">
        <v>40.952380952380949</v>
      </c>
      <c r="M3249" s="371">
        <v>35.700000000000003</v>
      </c>
      <c r="N3249" s="21"/>
      <c r="O3249" s="25">
        <f t="shared" si="631"/>
        <v>46.900793650793652</v>
      </c>
      <c r="P3249" s="26">
        <f t="shared" si="628"/>
        <v>5.1698405699728459E-2</v>
      </c>
      <c r="Q3249" s="26"/>
      <c r="R3249" s="32" t="s">
        <v>1734</v>
      </c>
      <c r="S3249" s="24">
        <v>630</v>
      </c>
      <c r="T3249" s="371">
        <v>2.8571428571428572</v>
      </c>
      <c r="U3249" s="371">
        <v>3.1500000000000004</v>
      </c>
      <c r="V3249" s="371">
        <v>2.1</v>
      </c>
      <c r="W3249" s="21"/>
      <c r="X3249" s="25">
        <f t="shared" si="629"/>
        <v>2.7023809523809526</v>
      </c>
      <c r="Y3249" s="26">
        <f t="shared" si="630"/>
        <v>2.9788149827832374E-3</v>
      </c>
      <c r="Z3249" s="428"/>
      <c r="AA3249" s="673"/>
      <c r="AB3249" s="672"/>
    </row>
    <row r="3250" spans="1:28" ht="13.15" customHeight="1" x14ac:dyDescent="0.2">
      <c r="A3250" s="588"/>
      <c r="B3250" s="415"/>
      <c r="C3250" s="454"/>
      <c r="D3250" s="589"/>
      <c r="E3250" s="589"/>
      <c r="F3250" s="182"/>
      <c r="G3250" s="24"/>
      <c r="H3250" s="241">
        <v>1522</v>
      </c>
      <c r="I3250" s="28" t="s">
        <v>943</v>
      </c>
      <c r="J3250" s="24">
        <v>630</v>
      </c>
      <c r="K3250" s="371">
        <v>0</v>
      </c>
      <c r="L3250" s="371">
        <v>0</v>
      </c>
      <c r="M3250" s="371">
        <v>0</v>
      </c>
      <c r="N3250" s="21"/>
      <c r="O3250" s="25">
        <f t="shared" si="631"/>
        <v>0</v>
      </c>
      <c r="P3250" s="26">
        <f t="shared" si="628"/>
        <v>0</v>
      </c>
      <c r="Q3250" s="26"/>
      <c r="R3250" s="32" t="s">
        <v>3206</v>
      </c>
      <c r="S3250" s="24">
        <v>630</v>
      </c>
      <c r="T3250" s="371">
        <v>0</v>
      </c>
      <c r="U3250" s="371">
        <v>0</v>
      </c>
      <c r="V3250" s="371">
        <v>0</v>
      </c>
      <c r="W3250" s="21"/>
      <c r="X3250" s="25">
        <f t="shared" si="629"/>
        <v>0</v>
      </c>
      <c r="Y3250" s="26">
        <f t="shared" si="630"/>
        <v>0</v>
      </c>
      <c r="Z3250" s="428"/>
      <c r="AA3250" s="673"/>
      <c r="AB3250" s="672"/>
    </row>
    <row r="3251" spans="1:28" ht="13.15" customHeight="1" x14ac:dyDescent="0.2">
      <c r="A3251" s="588"/>
      <c r="B3251" s="415"/>
      <c r="C3251" s="454"/>
      <c r="D3251" s="589"/>
      <c r="E3251" s="589"/>
      <c r="F3251" s="182"/>
      <c r="G3251" s="24"/>
      <c r="H3251" s="241">
        <v>1522</v>
      </c>
      <c r="I3251" s="33" t="s">
        <v>3622</v>
      </c>
      <c r="J3251" s="24">
        <v>630</v>
      </c>
      <c r="K3251" s="371">
        <v>50.400000000000006</v>
      </c>
      <c r="L3251" s="371">
        <v>41.904761904761905</v>
      </c>
      <c r="M3251" s="371">
        <v>86.100000000000009</v>
      </c>
      <c r="N3251" s="21"/>
      <c r="O3251" s="25">
        <f t="shared" si="631"/>
        <v>59.468253968253975</v>
      </c>
      <c r="P3251" s="26">
        <f t="shared" si="628"/>
        <v>6.5551426331849627E-2</v>
      </c>
      <c r="Q3251" s="26"/>
      <c r="R3251" s="45" t="s">
        <v>1854</v>
      </c>
      <c r="S3251" s="24">
        <v>630</v>
      </c>
      <c r="T3251" s="371">
        <v>46.666666666666664</v>
      </c>
      <c r="U3251" s="371">
        <v>59.85</v>
      </c>
      <c r="V3251" s="371">
        <v>81.900000000000006</v>
      </c>
      <c r="W3251" s="21"/>
      <c r="X3251" s="25">
        <f t="shared" si="629"/>
        <v>62.805555555555564</v>
      </c>
      <c r="Y3251" s="26">
        <f t="shared" si="630"/>
        <v>6.9230109739369008E-2</v>
      </c>
      <c r="Z3251" s="428"/>
      <c r="AA3251" s="673"/>
      <c r="AB3251" s="672"/>
    </row>
    <row r="3252" spans="1:28" ht="13.15" customHeight="1" x14ac:dyDescent="0.2">
      <c r="A3252" s="588"/>
      <c r="B3252" s="415"/>
      <c r="C3252" s="454"/>
      <c r="D3252" s="589"/>
      <c r="E3252" s="589"/>
      <c r="F3252" s="182"/>
      <c r="G3252" s="24"/>
      <c r="H3252" s="241">
        <v>1522</v>
      </c>
      <c r="I3252" s="28" t="s">
        <v>1532</v>
      </c>
      <c r="J3252" s="24">
        <v>630</v>
      </c>
      <c r="K3252" s="371">
        <v>0</v>
      </c>
      <c r="L3252" s="371">
        <v>0</v>
      </c>
      <c r="M3252" s="371">
        <v>0</v>
      </c>
      <c r="N3252" s="21"/>
      <c r="O3252" s="25">
        <f t="shared" si="631"/>
        <v>0</v>
      </c>
      <c r="P3252" s="26">
        <f t="shared" si="628"/>
        <v>0</v>
      </c>
      <c r="Q3252" s="26"/>
      <c r="R3252" s="32" t="s">
        <v>724</v>
      </c>
      <c r="S3252" s="24">
        <v>630</v>
      </c>
      <c r="T3252" s="371">
        <v>24.761904761904759</v>
      </c>
      <c r="U3252" s="371">
        <v>28.35</v>
      </c>
      <c r="V3252" s="371">
        <v>28.35</v>
      </c>
      <c r="W3252" s="25"/>
      <c r="X3252" s="25">
        <f t="shared" si="629"/>
        <v>27.153968253968255</v>
      </c>
      <c r="Y3252" s="26">
        <f t="shared" si="630"/>
        <v>2.9931622854903282E-2</v>
      </c>
      <c r="Z3252" s="428"/>
      <c r="AA3252" s="673"/>
      <c r="AB3252" s="672"/>
    </row>
    <row r="3253" spans="1:28" ht="13.9" customHeight="1" thickBot="1" x14ac:dyDescent="0.25">
      <c r="A3253" s="585"/>
      <c r="B3253" s="409"/>
      <c r="C3253" s="447"/>
      <c r="D3253" s="586"/>
      <c r="E3253" s="587"/>
      <c r="F3253" s="184"/>
      <c r="G3253" s="70"/>
      <c r="H3253" s="242">
        <v>1522</v>
      </c>
      <c r="I3253" s="75"/>
      <c r="J3253" s="70"/>
      <c r="K3253" s="559"/>
      <c r="L3253" s="559"/>
      <c r="M3253" s="559"/>
      <c r="N3253" s="72"/>
      <c r="O3253" s="73"/>
      <c r="P3253" s="74"/>
      <c r="Q3253" s="74"/>
      <c r="R3253" s="107" t="s">
        <v>1623</v>
      </c>
      <c r="S3253" s="70">
        <v>630</v>
      </c>
      <c r="T3253" s="559">
        <v>24.761904761904759</v>
      </c>
      <c r="U3253" s="559">
        <v>17.850000000000001</v>
      </c>
      <c r="V3253" s="559">
        <v>4.2</v>
      </c>
      <c r="W3253" s="73"/>
      <c r="X3253" s="73">
        <f t="shared" si="629"/>
        <v>15.603968253968254</v>
      </c>
      <c r="Y3253" s="74">
        <f t="shared" si="630"/>
        <v>1.7200141373421799E-2</v>
      </c>
      <c r="Z3253" s="646"/>
      <c r="AA3253" s="673"/>
      <c r="AB3253" s="672"/>
    </row>
    <row r="3254" spans="1:28" s="7" customFormat="1" ht="13.9" customHeight="1" x14ac:dyDescent="0.2">
      <c r="A3254" s="260">
        <v>43054</v>
      </c>
      <c r="B3254" s="403">
        <v>0.82638888888888884</v>
      </c>
      <c r="C3254" s="454">
        <v>-4</v>
      </c>
      <c r="D3254" s="263">
        <f>(MAX(K3254:M3254))/J3254/1.44</f>
        <v>0.72569444444444442</v>
      </c>
      <c r="E3254" s="264">
        <f>(MAX(T3254:V3254))/S3254/1.44</f>
        <v>0.69444444444444442</v>
      </c>
      <c r="F3254" s="181" t="s">
        <v>455</v>
      </c>
      <c r="G3254" s="69" t="s">
        <v>3136</v>
      </c>
      <c r="H3254" s="240">
        <v>1523</v>
      </c>
      <c r="I3254" s="35" t="s">
        <v>685</v>
      </c>
      <c r="J3254" s="34">
        <v>630</v>
      </c>
      <c r="K3254" s="367">
        <v>556.5</v>
      </c>
      <c r="L3254" s="367">
        <v>577.14285714285711</v>
      </c>
      <c r="M3254" s="367">
        <v>658.35</v>
      </c>
      <c r="N3254" s="36" t="s">
        <v>4162</v>
      </c>
      <c r="O3254" s="37">
        <f>(K3254+L3254+M3254)/3</f>
        <v>597.33095238095245</v>
      </c>
      <c r="P3254" s="38">
        <f>O3254/J3254/1.44</f>
        <v>0.65843358948517694</v>
      </c>
      <c r="Q3254" s="39" t="s">
        <v>492</v>
      </c>
      <c r="R3254" s="40" t="s">
        <v>686</v>
      </c>
      <c r="S3254" s="34">
        <v>630</v>
      </c>
      <c r="T3254" s="367">
        <v>547.61904761904759</v>
      </c>
      <c r="U3254" s="367">
        <v>630</v>
      </c>
      <c r="V3254" s="367">
        <v>559.65</v>
      </c>
      <c r="W3254" s="36" t="s">
        <v>4278</v>
      </c>
      <c r="X3254" s="37">
        <f t="shared" si="629"/>
        <v>579.0896825396826</v>
      </c>
      <c r="Y3254" s="38">
        <f t="shared" si="630"/>
        <v>0.63832636964250733</v>
      </c>
      <c r="Z3254" s="645"/>
      <c r="AA3254" s="671">
        <f>P3254+Y3254</f>
        <v>1.2967599591276842</v>
      </c>
      <c r="AB3254" s="671">
        <f t="shared" si="625"/>
        <v>0</v>
      </c>
    </row>
    <row r="3255" spans="1:28" ht="13.15" customHeight="1" x14ac:dyDescent="0.2">
      <c r="A3255" s="588"/>
      <c r="B3255" s="415"/>
      <c r="C3255" s="454"/>
      <c r="D3255" s="589"/>
      <c r="E3255" s="589"/>
      <c r="F3255" s="182"/>
      <c r="G3255" s="24"/>
      <c r="H3255" s="241">
        <v>1523</v>
      </c>
      <c r="I3255" s="23" t="s">
        <v>878</v>
      </c>
      <c r="J3255" s="24">
        <v>630</v>
      </c>
      <c r="K3255" s="371">
        <v>67.2</v>
      </c>
      <c r="L3255" s="371">
        <v>87.61904761904762</v>
      </c>
      <c r="M3255" s="371">
        <v>96.600000000000009</v>
      </c>
      <c r="N3255" s="21"/>
      <c r="O3255" s="25">
        <f t="shared" ref="O3255:O3263" si="632">(K3255+L3255+M3255)/3</f>
        <v>83.806349206349225</v>
      </c>
      <c r="P3255" s="26">
        <f t="shared" ref="P3255:P3263" si="633">O3255/J3255/1.44</f>
        <v>9.2379132723048096E-2</v>
      </c>
      <c r="Q3255" s="26"/>
      <c r="R3255" s="28" t="s">
        <v>878</v>
      </c>
      <c r="S3255" s="24">
        <v>630</v>
      </c>
      <c r="T3255" s="371">
        <v>97.142857142857139</v>
      </c>
      <c r="U3255" s="371">
        <v>94.5</v>
      </c>
      <c r="V3255" s="371">
        <v>71.400000000000006</v>
      </c>
      <c r="W3255" s="21"/>
      <c r="X3255" s="25">
        <f t="shared" si="629"/>
        <v>87.680952380952377</v>
      </c>
      <c r="Y3255" s="26">
        <f t="shared" si="630"/>
        <v>9.6650079785000426E-2</v>
      </c>
      <c r="Z3255" s="428"/>
      <c r="AA3255" s="673"/>
      <c r="AB3255" s="672"/>
    </row>
    <row r="3256" spans="1:28" ht="13.15" customHeight="1" x14ac:dyDescent="0.2">
      <c r="A3256" s="588"/>
      <c r="B3256" s="415"/>
      <c r="C3256" s="454"/>
      <c r="D3256" s="589"/>
      <c r="E3256" s="589"/>
      <c r="F3256" s="182"/>
      <c r="G3256" s="24"/>
      <c r="H3256" s="241">
        <v>1523</v>
      </c>
      <c r="I3256" s="22" t="s">
        <v>879</v>
      </c>
      <c r="J3256" s="24">
        <v>630</v>
      </c>
      <c r="K3256" s="371">
        <v>134.4</v>
      </c>
      <c r="L3256" s="371">
        <v>152.38095238095238</v>
      </c>
      <c r="M3256" s="371">
        <v>159.6</v>
      </c>
      <c r="N3256" s="21"/>
      <c r="O3256" s="25">
        <f t="shared" si="632"/>
        <v>148.79365079365081</v>
      </c>
      <c r="P3256" s="26">
        <f t="shared" si="633"/>
        <v>0.16401416533691671</v>
      </c>
      <c r="Q3256" s="26"/>
      <c r="R3256" s="28" t="s">
        <v>879</v>
      </c>
      <c r="S3256" s="24">
        <v>630</v>
      </c>
      <c r="T3256" s="371">
        <v>76.19047619047619</v>
      </c>
      <c r="U3256" s="371">
        <v>99.75</v>
      </c>
      <c r="V3256" s="371">
        <v>101.85000000000001</v>
      </c>
      <c r="W3256" s="21"/>
      <c r="X3256" s="25">
        <f t="shared" si="629"/>
        <v>92.596825396825409</v>
      </c>
      <c r="Y3256" s="26">
        <f t="shared" si="630"/>
        <v>0.10206881106352007</v>
      </c>
      <c r="Z3256" s="428"/>
      <c r="AA3256" s="673"/>
      <c r="AB3256" s="672"/>
    </row>
    <row r="3257" spans="1:28" ht="13.15" customHeight="1" x14ac:dyDescent="0.2">
      <c r="A3257" s="588"/>
      <c r="B3257" s="415"/>
      <c r="C3257" s="454"/>
      <c r="D3257" s="589"/>
      <c r="E3257" s="589"/>
      <c r="F3257" s="182"/>
      <c r="G3257" s="24"/>
      <c r="H3257" s="241">
        <v>1523</v>
      </c>
      <c r="I3257" s="23" t="s">
        <v>880</v>
      </c>
      <c r="J3257" s="24">
        <v>630</v>
      </c>
      <c r="K3257" s="371">
        <v>70.350000000000009</v>
      </c>
      <c r="L3257" s="371">
        <v>80</v>
      </c>
      <c r="M3257" s="371">
        <v>101.85000000000001</v>
      </c>
      <c r="N3257" s="21"/>
      <c r="O3257" s="25">
        <f t="shared" si="632"/>
        <v>84.066666666666677</v>
      </c>
      <c r="P3257" s="26">
        <f t="shared" si="633"/>
        <v>9.2666078777189909E-2</v>
      </c>
      <c r="Q3257" s="26"/>
      <c r="R3257" s="28" t="s">
        <v>1178</v>
      </c>
      <c r="S3257" s="24">
        <v>630</v>
      </c>
      <c r="T3257" s="371">
        <v>0</v>
      </c>
      <c r="U3257" s="371">
        <v>0</v>
      </c>
      <c r="V3257" s="371">
        <v>0</v>
      </c>
      <c r="W3257" s="21"/>
      <c r="X3257" s="25">
        <f t="shared" si="629"/>
        <v>0</v>
      </c>
      <c r="Y3257" s="26">
        <f t="shared" si="630"/>
        <v>0</v>
      </c>
      <c r="Z3257" s="428"/>
      <c r="AA3257" s="673"/>
      <c r="AB3257" s="672"/>
    </row>
    <row r="3258" spans="1:28" ht="13.15" customHeight="1" x14ac:dyDescent="0.2">
      <c r="A3258" s="588"/>
      <c r="B3258" s="415"/>
      <c r="C3258" s="454"/>
      <c r="D3258" s="589"/>
      <c r="E3258" s="589"/>
      <c r="F3258" s="182"/>
      <c r="G3258" s="24"/>
      <c r="H3258" s="241">
        <v>1523</v>
      </c>
      <c r="I3258" s="22" t="s">
        <v>546</v>
      </c>
      <c r="J3258" s="24">
        <v>630</v>
      </c>
      <c r="K3258" s="371">
        <v>60.900000000000006</v>
      </c>
      <c r="L3258" s="371">
        <v>23.80952380952381</v>
      </c>
      <c r="M3258" s="371">
        <v>69.3</v>
      </c>
      <c r="N3258" s="21"/>
      <c r="O3258" s="25">
        <f t="shared" si="632"/>
        <v>51.336507936507935</v>
      </c>
      <c r="P3258" s="26">
        <f t="shared" si="633"/>
        <v>5.6587861482041382E-2</v>
      </c>
      <c r="Q3258" s="26"/>
      <c r="R3258" s="28" t="s">
        <v>547</v>
      </c>
      <c r="S3258" s="24">
        <v>630</v>
      </c>
      <c r="T3258" s="371">
        <v>0</v>
      </c>
      <c r="U3258" s="371">
        <v>0</v>
      </c>
      <c r="V3258" s="371">
        <v>0</v>
      </c>
      <c r="W3258" s="21"/>
      <c r="X3258" s="25">
        <f t="shared" si="629"/>
        <v>0</v>
      </c>
      <c r="Y3258" s="26">
        <f t="shared" si="630"/>
        <v>0</v>
      </c>
      <c r="Z3258" s="428"/>
      <c r="AA3258" s="673"/>
      <c r="AB3258" s="672"/>
    </row>
    <row r="3259" spans="1:28" ht="13.15" customHeight="1" x14ac:dyDescent="0.2">
      <c r="A3259" s="588"/>
      <c r="B3259" s="415"/>
      <c r="C3259" s="454"/>
      <c r="D3259" s="589"/>
      <c r="E3259" s="589"/>
      <c r="F3259" s="182"/>
      <c r="G3259" s="24"/>
      <c r="H3259" s="241">
        <v>1523</v>
      </c>
      <c r="I3259" s="22" t="s">
        <v>548</v>
      </c>
      <c r="J3259" s="24">
        <v>630</v>
      </c>
      <c r="K3259" s="371">
        <v>7.3500000000000005</v>
      </c>
      <c r="L3259" s="371">
        <v>4.7619047619047619</v>
      </c>
      <c r="M3259" s="371">
        <v>2.1</v>
      </c>
      <c r="N3259" s="21"/>
      <c r="O3259" s="25">
        <f t="shared" si="632"/>
        <v>4.7373015873015873</v>
      </c>
      <c r="P3259" s="26">
        <f t="shared" si="633"/>
        <v>5.2218932840625964E-3</v>
      </c>
      <c r="Q3259" s="26"/>
      <c r="R3259" s="28" t="s">
        <v>0</v>
      </c>
      <c r="S3259" s="24">
        <v>630</v>
      </c>
      <c r="T3259" s="371">
        <v>2.8571428571428572</v>
      </c>
      <c r="U3259" s="371">
        <v>16.8</v>
      </c>
      <c r="V3259" s="371">
        <v>45.15</v>
      </c>
      <c r="W3259" s="21"/>
      <c r="X3259" s="25">
        <f t="shared" si="629"/>
        <v>21.602380952380951</v>
      </c>
      <c r="Y3259" s="26">
        <f t="shared" si="630"/>
        <v>2.3812148316116569E-2</v>
      </c>
      <c r="Z3259" s="428"/>
      <c r="AA3259" s="673"/>
      <c r="AB3259" s="672"/>
    </row>
    <row r="3260" spans="1:28" ht="13.15" customHeight="1" x14ac:dyDescent="0.2">
      <c r="A3260" s="588"/>
      <c r="B3260" s="415"/>
      <c r="C3260" s="454"/>
      <c r="D3260" s="589"/>
      <c r="E3260" s="589"/>
      <c r="F3260" s="182"/>
      <c r="G3260" s="24"/>
      <c r="H3260" s="241">
        <v>1523</v>
      </c>
      <c r="I3260" s="22" t="s">
        <v>573</v>
      </c>
      <c r="J3260" s="24">
        <v>630</v>
      </c>
      <c r="K3260" s="371">
        <v>5.25</v>
      </c>
      <c r="L3260" s="371">
        <v>4.7619047619047619</v>
      </c>
      <c r="M3260" s="371">
        <v>7.3500000000000005</v>
      </c>
      <c r="N3260" s="21"/>
      <c r="O3260" s="25">
        <f t="shared" si="632"/>
        <v>5.7873015873015881</v>
      </c>
      <c r="P3260" s="26">
        <f t="shared" si="633"/>
        <v>6.3793006914700046E-3</v>
      </c>
      <c r="Q3260" s="26"/>
      <c r="R3260" s="28" t="s">
        <v>573</v>
      </c>
      <c r="S3260" s="24">
        <v>630</v>
      </c>
      <c r="T3260" s="371">
        <v>51.428571428571423</v>
      </c>
      <c r="U3260" s="371">
        <v>58.800000000000004</v>
      </c>
      <c r="V3260" s="371">
        <v>55.650000000000006</v>
      </c>
      <c r="W3260" s="21"/>
      <c r="X3260" s="25">
        <f t="shared" si="629"/>
        <v>55.292857142857144</v>
      </c>
      <c r="Y3260" s="26">
        <f t="shared" si="630"/>
        <v>6.0948916603678516E-2</v>
      </c>
      <c r="Z3260" s="428"/>
      <c r="AA3260" s="673"/>
      <c r="AB3260" s="672"/>
    </row>
    <row r="3261" spans="1:28" ht="13.15" customHeight="1" x14ac:dyDescent="0.2">
      <c r="A3261" s="588"/>
      <c r="B3261" s="415"/>
      <c r="C3261" s="454"/>
      <c r="D3261" s="589"/>
      <c r="E3261" s="589"/>
      <c r="F3261" s="182"/>
      <c r="G3261" s="24"/>
      <c r="H3261" s="241">
        <v>1523</v>
      </c>
      <c r="I3261" s="22" t="s">
        <v>453</v>
      </c>
      <c r="J3261" s="24">
        <v>630</v>
      </c>
      <c r="K3261" s="371">
        <v>80.850000000000009</v>
      </c>
      <c r="L3261" s="371">
        <v>107.61904761904762</v>
      </c>
      <c r="M3261" s="371">
        <v>126</v>
      </c>
      <c r="N3261" s="21"/>
      <c r="O3261" s="25">
        <f t="shared" si="632"/>
        <v>104.82301587301588</v>
      </c>
      <c r="P3261" s="26">
        <f t="shared" si="633"/>
        <v>0.11554565241734553</v>
      </c>
      <c r="Q3261" s="26"/>
      <c r="R3261" s="28" t="s">
        <v>1</v>
      </c>
      <c r="S3261" s="24">
        <v>630</v>
      </c>
      <c r="T3261" s="371">
        <v>37.142857142857139</v>
      </c>
      <c r="U3261" s="371">
        <v>53.550000000000004</v>
      </c>
      <c r="V3261" s="371">
        <v>27.3</v>
      </c>
      <c r="W3261" s="21"/>
      <c r="X3261" s="25">
        <f t="shared" si="629"/>
        <v>39.330952380952382</v>
      </c>
      <c r="Y3261" s="26">
        <f t="shared" si="630"/>
        <v>4.3354224405811714E-2</v>
      </c>
      <c r="Z3261" s="428"/>
      <c r="AA3261" s="673"/>
      <c r="AB3261" s="672"/>
    </row>
    <row r="3262" spans="1:28" ht="13.15" customHeight="1" x14ac:dyDescent="0.2">
      <c r="A3262" s="588"/>
      <c r="B3262" s="415"/>
      <c r="C3262" s="454"/>
      <c r="D3262" s="589"/>
      <c r="E3262" s="589"/>
      <c r="F3262" s="182"/>
      <c r="G3262" s="24"/>
      <c r="H3262" s="241">
        <v>1523</v>
      </c>
      <c r="I3262" s="22" t="s">
        <v>821</v>
      </c>
      <c r="J3262" s="24">
        <v>630</v>
      </c>
      <c r="K3262" s="371">
        <v>1.05</v>
      </c>
      <c r="L3262" s="371">
        <v>1.9047619047619047</v>
      </c>
      <c r="M3262" s="371">
        <v>1.05</v>
      </c>
      <c r="N3262" s="21"/>
      <c r="O3262" s="25">
        <f t="shared" si="632"/>
        <v>1.3349206349206348</v>
      </c>
      <c r="P3262" s="26">
        <f t="shared" si="633"/>
        <v>1.4714733630077543E-3</v>
      </c>
      <c r="Q3262" s="26"/>
      <c r="R3262" s="33" t="s">
        <v>822</v>
      </c>
      <c r="S3262" s="24">
        <v>630</v>
      </c>
      <c r="T3262" s="371">
        <v>89.523809523809518</v>
      </c>
      <c r="U3262" s="371">
        <v>123.9</v>
      </c>
      <c r="V3262" s="371">
        <v>80.850000000000009</v>
      </c>
      <c r="W3262" s="21"/>
      <c r="X3262" s="25">
        <f t="shared" si="629"/>
        <v>98.091269841269835</v>
      </c>
      <c r="Y3262" s="26">
        <f t="shared" si="630"/>
        <v>0.1081252974440805</v>
      </c>
      <c r="Z3262" s="428"/>
      <c r="AA3262" s="673"/>
      <c r="AB3262" s="672"/>
    </row>
    <row r="3263" spans="1:28" ht="13.15" customHeight="1" x14ac:dyDescent="0.2">
      <c r="A3263" s="588"/>
      <c r="B3263" s="415"/>
      <c r="C3263" s="454"/>
      <c r="D3263" s="589"/>
      <c r="E3263" s="589"/>
      <c r="F3263" s="182"/>
      <c r="G3263" s="24"/>
      <c r="H3263" s="241">
        <v>1523</v>
      </c>
      <c r="I3263" s="22" t="s">
        <v>2639</v>
      </c>
      <c r="J3263" s="24">
        <v>630</v>
      </c>
      <c r="K3263" s="371">
        <v>130.20000000000002</v>
      </c>
      <c r="L3263" s="371">
        <v>114.28571428571428</v>
      </c>
      <c r="M3263" s="371">
        <v>94.5</v>
      </c>
      <c r="N3263" s="21"/>
      <c r="O3263" s="25">
        <f t="shared" si="632"/>
        <v>112.99523809523809</v>
      </c>
      <c r="P3263" s="26">
        <f t="shared" si="633"/>
        <v>0.1245538338792307</v>
      </c>
      <c r="Q3263" s="26"/>
      <c r="R3263" s="28" t="s">
        <v>1943</v>
      </c>
      <c r="S3263" s="24">
        <v>630</v>
      </c>
      <c r="T3263" s="371">
        <v>44.761904761904759</v>
      </c>
      <c r="U3263" s="371">
        <v>21</v>
      </c>
      <c r="V3263" s="371">
        <v>30.450000000000003</v>
      </c>
      <c r="W3263" s="21"/>
      <c r="X3263" s="25">
        <f t="shared" si="629"/>
        <v>32.070634920634923</v>
      </c>
      <c r="Y3263" s="26">
        <f t="shared" si="630"/>
        <v>3.5351228968953839E-2</v>
      </c>
      <c r="Z3263" s="428"/>
      <c r="AA3263" s="673"/>
      <c r="AB3263" s="672"/>
    </row>
    <row r="3264" spans="1:28" ht="13.15" customHeight="1" x14ac:dyDescent="0.2">
      <c r="A3264" s="588"/>
      <c r="B3264" s="415"/>
      <c r="C3264" s="454"/>
      <c r="D3264" s="589"/>
      <c r="E3264" s="589"/>
      <c r="F3264" s="186"/>
      <c r="G3264" s="121"/>
      <c r="H3264" s="241">
        <v>1523</v>
      </c>
      <c r="I3264" s="128"/>
      <c r="J3264" s="121"/>
      <c r="K3264" s="548"/>
      <c r="L3264" s="548"/>
      <c r="M3264" s="548"/>
      <c r="N3264" s="123"/>
      <c r="O3264" s="124"/>
      <c r="P3264" s="125"/>
      <c r="Q3264" s="125"/>
      <c r="R3264" s="126" t="s">
        <v>2104</v>
      </c>
      <c r="S3264" s="24">
        <v>630</v>
      </c>
      <c r="T3264" s="548">
        <v>114.28571428571428</v>
      </c>
      <c r="U3264" s="548">
        <v>113.4</v>
      </c>
      <c r="V3264" s="548">
        <v>102.9</v>
      </c>
      <c r="W3264" s="123"/>
      <c r="X3264" s="124">
        <f t="shared" si="629"/>
        <v>110.1952380952381</v>
      </c>
      <c r="Y3264" s="125">
        <f t="shared" si="630"/>
        <v>0.12146741412614429</v>
      </c>
      <c r="Z3264" s="634"/>
      <c r="AA3264" s="673"/>
      <c r="AB3264" s="672"/>
    </row>
    <row r="3265" spans="1:28" ht="13.9" customHeight="1" thickBot="1" x14ac:dyDescent="0.25">
      <c r="A3265" s="585"/>
      <c r="B3265" s="409"/>
      <c r="C3265" s="447"/>
      <c r="D3265" s="586"/>
      <c r="E3265" s="587"/>
      <c r="F3265" s="184"/>
      <c r="G3265" s="70"/>
      <c r="H3265" s="242">
        <v>1523</v>
      </c>
      <c r="I3265" s="107"/>
      <c r="J3265" s="70"/>
      <c r="K3265" s="559"/>
      <c r="L3265" s="559"/>
      <c r="M3265" s="559"/>
      <c r="N3265" s="72"/>
      <c r="O3265" s="73"/>
      <c r="P3265" s="74"/>
      <c r="Q3265" s="74"/>
      <c r="R3265" s="75" t="s">
        <v>3006</v>
      </c>
      <c r="S3265" s="70">
        <v>630</v>
      </c>
      <c r="T3265" s="559">
        <v>34.285714285714285</v>
      </c>
      <c r="U3265" s="559">
        <v>48.300000000000004</v>
      </c>
      <c r="V3265" s="559">
        <v>44.1</v>
      </c>
      <c r="W3265" s="72"/>
      <c r="X3265" s="73">
        <f t="shared" si="629"/>
        <v>42.228571428571428</v>
      </c>
      <c r="Y3265" s="74">
        <f t="shared" si="630"/>
        <v>4.6548248929201307E-2</v>
      </c>
      <c r="Z3265" s="646"/>
      <c r="AA3265" s="674"/>
      <c r="AB3265" s="674"/>
    </row>
    <row r="3266" spans="1:28" s="7" customFormat="1" ht="13.9" customHeight="1" x14ac:dyDescent="0.2">
      <c r="A3266" s="260">
        <v>43040</v>
      </c>
      <c r="B3266" s="403">
        <v>0.56944444444444442</v>
      </c>
      <c r="C3266" s="454">
        <v>-2</v>
      </c>
      <c r="D3266" s="263">
        <f>(MAX(K3266:M3266))/J3266/1.44</f>
        <v>0.41203703703703709</v>
      </c>
      <c r="E3266" s="264">
        <f>(MAX(T3266:V3266))/S3266/1.44</f>
        <v>0.15740740740740741</v>
      </c>
      <c r="F3266" s="181" t="s">
        <v>455</v>
      </c>
      <c r="G3266" s="69" t="s">
        <v>3126</v>
      </c>
      <c r="H3266" s="240">
        <v>1524</v>
      </c>
      <c r="I3266" s="35" t="s">
        <v>685</v>
      </c>
      <c r="J3266" s="34">
        <v>630</v>
      </c>
      <c r="K3266" s="367">
        <v>359.1</v>
      </c>
      <c r="L3266" s="367">
        <v>337.14285714285711</v>
      </c>
      <c r="M3266" s="367">
        <v>373.8</v>
      </c>
      <c r="N3266" s="36" t="s">
        <v>4142</v>
      </c>
      <c r="O3266" s="37">
        <f>(K3266+L3266+M3266)/3</f>
        <v>356.68095238095242</v>
      </c>
      <c r="P3266" s="38">
        <f>O3266/J3266/1.44</f>
        <v>0.39316683463508867</v>
      </c>
      <c r="Q3266" s="39" t="s">
        <v>494</v>
      </c>
      <c r="R3266" s="40" t="s">
        <v>686</v>
      </c>
      <c r="S3266" s="34">
        <v>630</v>
      </c>
      <c r="T3266" s="367">
        <v>135.23809523809524</v>
      </c>
      <c r="U3266" s="367">
        <v>142.80000000000001</v>
      </c>
      <c r="V3266" s="367">
        <v>129.15</v>
      </c>
      <c r="W3266" s="36" t="s">
        <v>3920</v>
      </c>
      <c r="X3266" s="37">
        <f t="shared" si="629"/>
        <v>135.72936507936507</v>
      </c>
      <c r="Y3266" s="38">
        <f t="shared" si="630"/>
        <v>0.14961349766243945</v>
      </c>
      <c r="Z3266" s="653" t="s">
        <v>494</v>
      </c>
      <c r="AA3266" s="672">
        <f>P3266+Y3266</f>
        <v>0.54278033229752809</v>
      </c>
      <c r="AB3266" s="672">
        <f t="shared" si="625"/>
        <v>383.10435956790116</v>
      </c>
    </row>
    <row r="3267" spans="1:28" ht="13.15" customHeight="1" x14ac:dyDescent="0.2">
      <c r="A3267" s="588"/>
      <c r="B3267" s="415"/>
      <c r="C3267" s="454"/>
      <c r="D3267" s="589"/>
      <c r="E3267" s="589"/>
      <c r="F3267" s="182"/>
      <c r="G3267" s="24"/>
      <c r="H3267" s="241">
        <v>1524</v>
      </c>
      <c r="I3267" s="22" t="s">
        <v>3787</v>
      </c>
      <c r="J3267" s="24">
        <v>630</v>
      </c>
      <c r="K3267" s="371">
        <v>131.25</v>
      </c>
      <c r="L3267" s="371">
        <v>228.57142857142856</v>
      </c>
      <c r="M3267" s="371">
        <v>231</v>
      </c>
      <c r="N3267" s="21"/>
      <c r="O3267" s="25">
        <f>(K3267+L3267+M3267)/3</f>
        <v>196.94047619047618</v>
      </c>
      <c r="P3267" s="26">
        <f>O3267/J3267/1.44</f>
        <v>0.2170860628201898</v>
      </c>
      <c r="Q3267" s="26"/>
      <c r="R3267" s="28" t="s">
        <v>3789</v>
      </c>
      <c r="S3267" s="24">
        <v>630</v>
      </c>
      <c r="T3267" s="371">
        <v>135.23809523809524</v>
      </c>
      <c r="U3267" s="371">
        <v>142.80000000000001</v>
      </c>
      <c r="V3267" s="371">
        <v>129.15</v>
      </c>
      <c r="W3267" s="21"/>
      <c r="X3267" s="25">
        <f t="shared" si="629"/>
        <v>135.72936507936507</v>
      </c>
      <c r="Y3267" s="26">
        <f t="shared" si="630"/>
        <v>0.14961349766243945</v>
      </c>
      <c r="Z3267" s="428"/>
      <c r="AA3267" s="673"/>
      <c r="AB3267" s="672"/>
    </row>
    <row r="3268" spans="1:28" ht="13.9" customHeight="1" thickBot="1" x14ac:dyDescent="0.25">
      <c r="A3268" s="585"/>
      <c r="B3268" s="409"/>
      <c r="C3268" s="447"/>
      <c r="D3268" s="586"/>
      <c r="E3268" s="595"/>
      <c r="F3268" s="184"/>
      <c r="G3268" s="70"/>
      <c r="H3268" s="242">
        <v>1524</v>
      </c>
      <c r="I3268" s="76" t="s">
        <v>3788</v>
      </c>
      <c r="J3268" s="70">
        <v>630</v>
      </c>
      <c r="K3268" s="559">
        <v>202.65</v>
      </c>
      <c r="L3268" s="559">
        <v>160.95238095238093</v>
      </c>
      <c r="M3268" s="559">
        <v>178.5</v>
      </c>
      <c r="N3268" s="72"/>
      <c r="O3268" s="73">
        <f>(K3268+L3268+M3268)/3</f>
        <v>180.70079365079366</v>
      </c>
      <c r="P3268" s="74">
        <f>O3268/J3268/1.44</f>
        <v>0.19918517818650097</v>
      </c>
      <c r="Q3268" s="74"/>
      <c r="R3268" s="75"/>
      <c r="S3268" s="70"/>
      <c r="T3268" s="559"/>
      <c r="U3268" s="559"/>
      <c r="V3268" s="559"/>
      <c r="W3268" s="72"/>
      <c r="X3268" s="73"/>
      <c r="Y3268" s="74"/>
      <c r="Z3268" s="646"/>
      <c r="AA3268" s="673"/>
      <c r="AB3268" s="672"/>
    </row>
    <row r="3269" spans="1:28" s="7" customFormat="1" ht="14.45" customHeight="1" thickBot="1" x14ac:dyDescent="0.25">
      <c r="A3269" s="256"/>
      <c r="B3269" s="408"/>
      <c r="C3269" s="447"/>
      <c r="D3269" s="282">
        <f>(MAX(K3269:M3269))/J3269/1.44</f>
        <v>0</v>
      </c>
      <c r="E3269" s="283">
        <f>(MAX(T3269:V3269))/S3269/1.44</f>
        <v>0</v>
      </c>
      <c r="F3269" s="191" t="s">
        <v>455</v>
      </c>
      <c r="G3269" s="102" t="s">
        <v>3126</v>
      </c>
      <c r="H3269" s="242">
        <v>1525</v>
      </c>
      <c r="I3269" s="76" t="s">
        <v>685</v>
      </c>
      <c r="J3269" s="70">
        <v>400</v>
      </c>
      <c r="K3269" s="559">
        <v>0</v>
      </c>
      <c r="L3269" s="559">
        <v>0</v>
      </c>
      <c r="M3269" s="559">
        <v>0</v>
      </c>
      <c r="N3269" s="72"/>
      <c r="O3269" s="73">
        <f>(K3269+L3269+M3269)/3</f>
        <v>0</v>
      </c>
      <c r="P3269" s="74">
        <f>O3269/J3269/1.44</f>
        <v>0</v>
      </c>
      <c r="Q3269" s="80" t="s">
        <v>984</v>
      </c>
      <c r="R3269" s="75" t="s">
        <v>686</v>
      </c>
      <c r="S3269" s="70">
        <v>400</v>
      </c>
      <c r="T3269" s="559">
        <v>0</v>
      </c>
      <c r="U3269" s="559">
        <v>0</v>
      </c>
      <c r="V3269" s="559">
        <v>0</v>
      </c>
      <c r="W3269" s="72"/>
      <c r="X3269" s="73">
        <f t="shared" ref="X3269:X3277" si="634">(T3269+U3269+V3269)/3</f>
        <v>0</v>
      </c>
      <c r="Y3269" s="74">
        <f t="shared" ref="Y3269:Y3277" si="635">X3269/S3269/1.44</f>
        <v>0</v>
      </c>
      <c r="Z3269" s="655" t="s">
        <v>659</v>
      </c>
      <c r="AA3269" s="675">
        <f>P3269+Y3269</f>
        <v>0</v>
      </c>
      <c r="AB3269" s="675">
        <f t="shared" si="625"/>
        <v>532</v>
      </c>
    </row>
    <row r="3270" spans="1:28" s="7" customFormat="1" ht="13.9" customHeight="1" x14ac:dyDescent="0.2">
      <c r="A3270" s="260">
        <v>43054</v>
      </c>
      <c r="B3270" s="403">
        <v>0.77430555555555547</v>
      </c>
      <c r="C3270" s="454">
        <v>-4</v>
      </c>
      <c r="D3270" s="263">
        <f>(MAX(K3270:M3270))/J3270/1.44</f>
        <v>0.24537037037037041</v>
      </c>
      <c r="E3270" s="264">
        <f>(MAX(T3270:V3270))/S3270/1.44</f>
        <v>0.15162037037037038</v>
      </c>
      <c r="F3270" s="181" t="s">
        <v>455</v>
      </c>
      <c r="G3270" s="69" t="s">
        <v>3136</v>
      </c>
      <c r="H3270" s="240">
        <v>1526</v>
      </c>
      <c r="I3270" s="35" t="s">
        <v>685</v>
      </c>
      <c r="J3270" s="34">
        <v>630</v>
      </c>
      <c r="K3270" s="367">
        <v>222.60000000000002</v>
      </c>
      <c r="L3270" s="367">
        <v>164.76190476190476</v>
      </c>
      <c r="M3270" s="367">
        <v>165.9</v>
      </c>
      <c r="N3270" s="36" t="s">
        <v>3984</v>
      </c>
      <c r="O3270" s="37">
        <f>(K3270+L3270+M3270)/3</f>
        <v>184.42063492063494</v>
      </c>
      <c r="P3270" s="38">
        <f>O3270/J3270/1.44</f>
        <v>0.20328553231992388</v>
      </c>
      <c r="Q3270" s="39" t="s">
        <v>984</v>
      </c>
      <c r="R3270" s="40" t="s">
        <v>686</v>
      </c>
      <c r="S3270" s="34">
        <v>630</v>
      </c>
      <c r="T3270" s="367">
        <v>114.28571428571428</v>
      </c>
      <c r="U3270" s="367">
        <v>137.55000000000001</v>
      </c>
      <c r="V3270" s="367">
        <v>102.9</v>
      </c>
      <c r="W3270" s="36" t="s">
        <v>3920</v>
      </c>
      <c r="X3270" s="37">
        <f t="shared" si="634"/>
        <v>118.24523809523809</v>
      </c>
      <c r="Y3270" s="38">
        <f t="shared" si="635"/>
        <v>0.13034087091626775</v>
      </c>
      <c r="Z3270" s="653" t="s">
        <v>984</v>
      </c>
      <c r="AA3270" s="672">
        <f>P3270+Y3270</f>
        <v>0.33362640323619164</v>
      </c>
      <c r="AB3270" s="672">
        <f t="shared" si="625"/>
        <v>558.35443672839506</v>
      </c>
    </row>
    <row r="3271" spans="1:28" ht="13.15" customHeight="1" x14ac:dyDescent="0.2">
      <c r="A3271" s="588"/>
      <c r="B3271" s="415"/>
      <c r="C3271" s="454"/>
      <c r="D3271" s="589"/>
      <c r="E3271" s="589"/>
      <c r="F3271" s="182"/>
      <c r="G3271" s="24"/>
      <c r="H3271" s="241">
        <v>1526</v>
      </c>
      <c r="I3271" s="22" t="s">
        <v>1228</v>
      </c>
      <c r="J3271" s="24">
        <v>630</v>
      </c>
      <c r="K3271" s="371">
        <v>1.05</v>
      </c>
      <c r="L3271" s="371">
        <v>0</v>
      </c>
      <c r="M3271" s="371">
        <v>2.1</v>
      </c>
      <c r="N3271" s="21"/>
      <c r="O3271" s="25">
        <f t="shared" ref="O3271:O3276" si="636">(K3271+L3271+M3271)/3</f>
        <v>1.05</v>
      </c>
      <c r="P3271" s="26">
        <f t="shared" ref="P3271:P3276" si="637">O3271/J3271/1.44</f>
        <v>1.1574074074074076E-3</v>
      </c>
      <c r="Q3271" s="26"/>
      <c r="R3271" s="33" t="s">
        <v>460</v>
      </c>
      <c r="S3271" s="24">
        <v>630</v>
      </c>
      <c r="T3271" s="371">
        <v>0</v>
      </c>
      <c r="U3271" s="371">
        <v>0</v>
      </c>
      <c r="V3271" s="371">
        <v>0</v>
      </c>
      <c r="W3271" s="21"/>
      <c r="X3271" s="25">
        <f t="shared" si="634"/>
        <v>0</v>
      </c>
      <c r="Y3271" s="26">
        <f t="shared" si="635"/>
        <v>0</v>
      </c>
      <c r="Z3271" s="428"/>
      <c r="AA3271" s="673"/>
      <c r="AB3271" s="672"/>
    </row>
    <row r="3272" spans="1:28" ht="13.15" customHeight="1" x14ac:dyDescent="0.2">
      <c r="A3272" s="588"/>
      <c r="B3272" s="415"/>
      <c r="C3272" s="454"/>
      <c r="D3272" s="589"/>
      <c r="E3272" s="589"/>
      <c r="F3272" s="182"/>
      <c r="G3272" s="24"/>
      <c r="H3272" s="241">
        <v>1526</v>
      </c>
      <c r="I3272" s="22" t="s">
        <v>2944</v>
      </c>
      <c r="J3272" s="24">
        <v>630</v>
      </c>
      <c r="K3272" s="371">
        <v>92.4</v>
      </c>
      <c r="L3272" s="371">
        <v>52.38095238095238</v>
      </c>
      <c r="M3272" s="371">
        <v>64.05</v>
      </c>
      <c r="N3272" s="21"/>
      <c r="O3272" s="25">
        <f t="shared" si="636"/>
        <v>69.610317460317461</v>
      </c>
      <c r="P3272" s="26">
        <f t="shared" si="637"/>
        <v>7.6730949581478691E-2</v>
      </c>
      <c r="Q3272" s="26"/>
      <c r="R3272" s="33" t="s">
        <v>462</v>
      </c>
      <c r="S3272" s="24">
        <v>630</v>
      </c>
      <c r="T3272" s="371">
        <v>2.8571428571428572</v>
      </c>
      <c r="U3272" s="371">
        <v>14.700000000000001</v>
      </c>
      <c r="V3272" s="371">
        <v>3.1500000000000004</v>
      </c>
      <c r="W3272" s="21"/>
      <c r="X3272" s="25">
        <f t="shared" si="634"/>
        <v>6.9023809523809518</v>
      </c>
      <c r="Y3272" s="26">
        <f t="shared" si="635"/>
        <v>7.6084446124128659E-3</v>
      </c>
      <c r="Z3272" s="428"/>
      <c r="AA3272" s="673"/>
      <c r="AB3272" s="672"/>
    </row>
    <row r="3273" spans="1:28" ht="13.15" customHeight="1" x14ac:dyDescent="0.2">
      <c r="A3273" s="588"/>
      <c r="B3273" s="415"/>
      <c r="C3273" s="454"/>
      <c r="D3273" s="589"/>
      <c r="E3273" s="589"/>
      <c r="F3273" s="182"/>
      <c r="G3273" s="24"/>
      <c r="H3273" s="241">
        <v>1526</v>
      </c>
      <c r="I3273" s="22" t="s">
        <v>4279</v>
      </c>
      <c r="J3273" s="24">
        <v>630</v>
      </c>
      <c r="K3273" s="371">
        <v>39.9</v>
      </c>
      <c r="L3273" s="371">
        <v>46.666666666666664</v>
      </c>
      <c r="M3273" s="371">
        <v>36.75</v>
      </c>
      <c r="N3273" s="21"/>
      <c r="O3273" s="25">
        <f t="shared" si="636"/>
        <v>41.105555555555554</v>
      </c>
      <c r="P3273" s="26">
        <f t="shared" si="637"/>
        <v>4.5310356652949246E-2</v>
      </c>
      <c r="Q3273" s="26"/>
      <c r="R3273" s="28" t="s">
        <v>1756</v>
      </c>
      <c r="S3273" s="24">
        <v>630</v>
      </c>
      <c r="T3273" s="371">
        <v>9.5238095238095237</v>
      </c>
      <c r="U3273" s="371">
        <v>10.5</v>
      </c>
      <c r="V3273" s="371">
        <v>10.5</v>
      </c>
      <c r="W3273" s="21"/>
      <c r="X3273" s="25">
        <f t="shared" si="634"/>
        <v>10.174603174603176</v>
      </c>
      <c r="Y3273" s="26">
        <f t="shared" si="635"/>
        <v>1.1215391506396799E-2</v>
      </c>
      <c r="Z3273" s="428"/>
      <c r="AA3273" s="673"/>
      <c r="AB3273" s="672"/>
    </row>
    <row r="3274" spans="1:28" ht="13.15" customHeight="1" x14ac:dyDescent="0.2">
      <c r="A3274" s="588"/>
      <c r="B3274" s="415"/>
      <c r="C3274" s="454"/>
      <c r="D3274" s="589"/>
      <c r="E3274" s="589"/>
      <c r="F3274" s="182"/>
      <c r="G3274" s="24"/>
      <c r="H3274" s="241">
        <v>1526</v>
      </c>
      <c r="I3274" s="22" t="s">
        <v>463</v>
      </c>
      <c r="J3274" s="24">
        <v>630</v>
      </c>
      <c r="K3274" s="371">
        <v>0</v>
      </c>
      <c r="L3274" s="371">
        <v>0</v>
      </c>
      <c r="M3274" s="371">
        <v>0</v>
      </c>
      <c r="N3274" s="21"/>
      <c r="O3274" s="25">
        <f t="shared" si="636"/>
        <v>0</v>
      </c>
      <c r="P3274" s="26">
        <f t="shared" si="637"/>
        <v>0</v>
      </c>
      <c r="Q3274" s="26"/>
      <c r="R3274" s="28" t="s">
        <v>2945</v>
      </c>
      <c r="S3274" s="24">
        <v>630</v>
      </c>
      <c r="T3274" s="371">
        <v>0</v>
      </c>
      <c r="U3274" s="371">
        <v>0</v>
      </c>
      <c r="V3274" s="371">
        <v>1.05</v>
      </c>
      <c r="W3274" s="21"/>
      <c r="X3274" s="25">
        <f t="shared" si="634"/>
        <v>0.35000000000000003</v>
      </c>
      <c r="Y3274" s="26">
        <f t="shared" si="635"/>
        <v>3.858024691358025E-4</v>
      </c>
      <c r="Z3274" s="428"/>
      <c r="AA3274" s="673"/>
      <c r="AB3274" s="672"/>
    </row>
    <row r="3275" spans="1:28" ht="13.15" customHeight="1" x14ac:dyDescent="0.2">
      <c r="A3275" s="588"/>
      <c r="B3275" s="415"/>
      <c r="C3275" s="454"/>
      <c r="D3275" s="589"/>
      <c r="E3275" s="589"/>
      <c r="F3275" s="182"/>
      <c r="G3275" s="24"/>
      <c r="H3275" s="241">
        <v>1526</v>
      </c>
      <c r="I3275" s="22" t="s">
        <v>84</v>
      </c>
      <c r="J3275" s="24">
        <v>630</v>
      </c>
      <c r="K3275" s="371">
        <v>12.600000000000001</v>
      </c>
      <c r="L3275" s="371">
        <v>22.857142857142858</v>
      </c>
      <c r="M3275" s="371">
        <v>1.05</v>
      </c>
      <c r="N3275" s="21"/>
      <c r="O3275" s="25">
        <f t="shared" si="636"/>
        <v>12.169047619047618</v>
      </c>
      <c r="P3275" s="26">
        <f t="shared" si="637"/>
        <v>1.3413853195599226E-2</v>
      </c>
      <c r="Q3275" s="26"/>
      <c r="R3275" s="28" t="s">
        <v>464</v>
      </c>
      <c r="S3275" s="24">
        <v>630</v>
      </c>
      <c r="T3275" s="371">
        <v>86.666666666666657</v>
      </c>
      <c r="U3275" s="371">
        <v>105</v>
      </c>
      <c r="V3275" s="371">
        <v>71.400000000000006</v>
      </c>
      <c r="W3275" s="21"/>
      <c r="X3275" s="25">
        <f t="shared" si="634"/>
        <v>87.688888888888883</v>
      </c>
      <c r="Y3275" s="26">
        <f t="shared" si="635"/>
        <v>9.6658828140309613E-2</v>
      </c>
      <c r="Z3275" s="428"/>
      <c r="AA3275" s="673"/>
      <c r="AB3275" s="672"/>
    </row>
    <row r="3276" spans="1:28" ht="13.15" customHeight="1" x14ac:dyDescent="0.2">
      <c r="A3276" s="588"/>
      <c r="B3276" s="415"/>
      <c r="C3276" s="454"/>
      <c r="D3276" s="589"/>
      <c r="E3276" s="589"/>
      <c r="F3276" s="182"/>
      <c r="G3276" s="24"/>
      <c r="H3276" s="241">
        <v>1526</v>
      </c>
      <c r="I3276" s="22" t="s">
        <v>153</v>
      </c>
      <c r="J3276" s="24">
        <v>630</v>
      </c>
      <c r="K3276" s="371">
        <v>80.850000000000009</v>
      </c>
      <c r="L3276" s="371">
        <v>38.095238095238095</v>
      </c>
      <c r="M3276" s="371">
        <v>55.650000000000006</v>
      </c>
      <c r="N3276" s="21"/>
      <c r="O3276" s="25">
        <f t="shared" si="636"/>
        <v>58.198412698412703</v>
      </c>
      <c r="P3276" s="26">
        <f t="shared" si="637"/>
        <v>6.4151689482377316E-2</v>
      </c>
      <c r="Q3276" s="26"/>
      <c r="R3276" s="28" t="s">
        <v>441</v>
      </c>
      <c r="S3276" s="24">
        <v>630</v>
      </c>
      <c r="T3276" s="371">
        <v>11.428571428571429</v>
      </c>
      <c r="U3276" s="371">
        <v>6.3000000000000007</v>
      </c>
      <c r="V3276" s="371">
        <v>8.4</v>
      </c>
      <c r="W3276" s="21"/>
      <c r="X3276" s="25">
        <f t="shared" si="634"/>
        <v>8.7095238095238088</v>
      </c>
      <c r="Y3276" s="26">
        <f t="shared" si="635"/>
        <v>9.6004451163181313E-3</v>
      </c>
      <c r="Z3276" s="428"/>
      <c r="AA3276" s="673"/>
      <c r="AB3276" s="672"/>
    </row>
    <row r="3277" spans="1:28" ht="13.9" customHeight="1" thickBot="1" x14ac:dyDescent="0.25">
      <c r="A3277" s="585"/>
      <c r="B3277" s="409"/>
      <c r="C3277" s="447"/>
      <c r="D3277" s="586"/>
      <c r="E3277" s="587"/>
      <c r="F3277" s="184"/>
      <c r="G3277" s="70"/>
      <c r="H3277" s="242">
        <v>1526</v>
      </c>
      <c r="I3277" s="76"/>
      <c r="J3277" s="70"/>
      <c r="K3277" s="559">
        <v>0</v>
      </c>
      <c r="L3277" s="559">
        <v>0</v>
      </c>
      <c r="M3277" s="559">
        <v>0</v>
      </c>
      <c r="N3277" s="72"/>
      <c r="O3277" s="73"/>
      <c r="P3277" s="74"/>
      <c r="Q3277" s="74"/>
      <c r="R3277" s="75" t="s">
        <v>1521</v>
      </c>
      <c r="S3277" s="70">
        <v>630</v>
      </c>
      <c r="T3277" s="559">
        <v>0</v>
      </c>
      <c r="U3277" s="559">
        <v>0</v>
      </c>
      <c r="V3277" s="559">
        <v>0</v>
      </c>
      <c r="W3277" s="72"/>
      <c r="X3277" s="73">
        <f t="shared" si="634"/>
        <v>0</v>
      </c>
      <c r="Y3277" s="74">
        <f t="shared" si="635"/>
        <v>0</v>
      </c>
      <c r="Z3277" s="646"/>
      <c r="AA3277" s="673"/>
      <c r="AB3277" s="672"/>
    </row>
    <row r="3278" spans="1:28" s="7" customFormat="1" ht="13.9" customHeight="1" x14ac:dyDescent="0.2">
      <c r="A3278" s="260">
        <v>43047</v>
      </c>
      <c r="B3278" s="403">
        <v>0.85763888888888884</v>
      </c>
      <c r="C3278" s="454">
        <v>0</v>
      </c>
      <c r="D3278" s="263">
        <f>(MAX(K3278:M3278))/J3278/1.44</f>
        <v>0.88083333333333347</v>
      </c>
      <c r="E3278" s="264">
        <f>(MAX(T3278:V3278))/S3278/1.44</f>
        <v>0.34656084656084657</v>
      </c>
      <c r="F3278" s="187" t="s">
        <v>455</v>
      </c>
      <c r="G3278" s="69" t="s">
        <v>3126</v>
      </c>
      <c r="H3278" s="240">
        <v>1527</v>
      </c>
      <c r="I3278" s="35" t="s">
        <v>685</v>
      </c>
      <c r="J3278" s="34">
        <v>250</v>
      </c>
      <c r="K3278" s="367">
        <v>317.10000000000002</v>
      </c>
      <c r="L3278" s="367">
        <v>237.14285714285714</v>
      </c>
      <c r="M3278" s="367">
        <v>260.40000000000003</v>
      </c>
      <c r="N3278" s="36" t="s">
        <v>3864</v>
      </c>
      <c r="O3278" s="37">
        <f>(K3278+L3278+M3278)/3</f>
        <v>271.54761904761904</v>
      </c>
      <c r="P3278" s="38">
        <f>O3278/J3278/1.44</f>
        <v>0.75429894179894175</v>
      </c>
      <c r="Q3278" s="39" t="s">
        <v>655</v>
      </c>
      <c r="R3278" s="35" t="s">
        <v>686</v>
      </c>
      <c r="S3278" s="34">
        <v>250</v>
      </c>
      <c r="T3278" s="367">
        <v>124.76190476190476</v>
      </c>
      <c r="U3278" s="367">
        <v>66.150000000000006</v>
      </c>
      <c r="V3278" s="367">
        <v>99.75</v>
      </c>
      <c r="W3278" s="36" t="s">
        <v>3978</v>
      </c>
      <c r="X3278" s="37">
        <f>(T3278+U3278+V3278)/3</f>
        <v>96.887301587301593</v>
      </c>
      <c r="Y3278" s="38">
        <f>X3278/S3278/1.44</f>
        <v>0.26913139329805996</v>
      </c>
      <c r="Z3278" s="645"/>
      <c r="AA3278" s="671">
        <f>P3278+Y3278</f>
        <v>1.0234303350970018</v>
      </c>
      <c r="AB3278" s="671">
        <f t="shared" ref="AB3278:AB3339" si="638">IF(AA3278 &gt;1,0,(((J3278+S3278)*0.95)-((J3278+S3278)*0.95)*AA3278)*0.7)</f>
        <v>0</v>
      </c>
    </row>
    <row r="3279" spans="1:28" ht="13.15" customHeight="1" x14ac:dyDescent="0.2">
      <c r="A3279" s="588"/>
      <c r="B3279" s="415"/>
      <c r="C3279" s="454"/>
      <c r="D3279" s="589"/>
      <c r="E3279" s="589"/>
      <c r="F3279" s="182"/>
      <c r="G3279" s="24"/>
      <c r="H3279" s="241">
        <v>1527</v>
      </c>
      <c r="I3279" s="22" t="s">
        <v>3080</v>
      </c>
      <c r="J3279" s="24">
        <v>250</v>
      </c>
      <c r="K3279" s="371">
        <v>0</v>
      </c>
      <c r="L3279" s="371">
        <v>0</v>
      </c>
      <c r="M3279" s="371">
        <v>0</v>
      </c>
      <c r="N3279" s="21"/>
      <c r="O3279" s="25">
        <f t="shared" ref="O3279:O3287" si="639">(K3279+L3279+M3279)/3</f>
        <v>0</v>
      </c>
      <c r="P3279" s="26">
        <f t="shared" ref="P3279:P3287" si="640">O3279/J3279/1.44</f>
        <v>0</v>
      </c>
      <c r="Q3279" s="26"/>
      <c r="R3279" s="22" t="s">
        <v>3081</v>
      </c>
      <c r="S3279" s="24">
        <v>250</v>
      </c>
      <c r="T3279" s="371">
        <v>37.142857142857139</v>
      </c>
      <c r="U3279" s="371">
        <v>49.35</v>
      </c>
      <c r="V3279" s="371">
        <v>53.550000000000004</v>
      </c>
      <c r="W3279" s="21"/>
      <c r="X3279" s="25">
        <f t="shared" ref="X3279:X3287" si="641">(T3279+U3279+V3279)/3</f>
        <v>46.680952380952384</v>
      </c>
      <c r="Y3279" s="26">
        <f t="shared" ref="Y3279:Y3287" si="642">X3279/S3279/1.44</f>
        <v>0.12966931216931218</v>
      </c>
      <c r="Z3279" s="428"/>
      <c r="AA3279" s="673"/>
      <c r="AB3279" s="672"/>
    </row>
    <row r="3280" spans="1:28" ht="13.15" customHeight="1" x14ac:dyDescent="0.2">
      <c r="A3280" s="588"/>
      <c r="B3280" s="415"/>
      <c r="C3280" s="454"/>
      <c r="D3280" s="589"/>
      <c r="E3280" s="589"/>
      <c r="F3280" s="182"/>
      <c r="G3280" s="24"/>
      <c r="H3280" s="241">
        <v>1527</v>
      </c>
      <c r="I3280" s="22" t="s">
        <v>3079</v>
      </c>
      <c r="J3280" s="24">
        <v>250</v>
      </c>
      <c r="K3280" s="371">
        <v>170.1</v>
      </c>
      <c r="L3280" s="371">
        <v>94.285714285714278</v>
      </c>
      <c r="M3280" s="371">
        <v>120.75</v>
      </c>
      <c r="N3280" s="21"/>
      <c r="O3280" s="25">
        <f t="shared" si="639"/>
        <v>128.37857142857141</v>
      </c>
      <c r="P3280" s="26">
        <f t="shared" si="640"/>
        <v>0.35660714285714279</v>
      </c>
      <c r="Q3280" s="26"/>
      <c r="R3280" s="22" t="s">
        <v>1298</v>
      </c>
      <c r="S3280" s="24">
        <v>250</v>
      </c>
      <c r="T3280" s="371">
        <v>0</v>
      </c>
      <c r="U3280" s="371">
        <v>0</v>
      </c>
      <c r="V3280" s="371">
        <v>0</v>
      </c>
      <c r="W3280" s="21"/>
      <c r="X3280" s="25">
        <f t="shared" si="641"/>
        <v>0</v>
      </c>
      <c r="Y3280" s="26">
        <f t="shared" si="642"/>
        <v>0</v>
      </c>
      <c r="Z3280" s="428"/>
      <c r="AA3280" s="673"/>
      <c r="AB3280" s="672"/>
    </row>
    <row r="3281" spans="1:28" ht="13.15" customHeight="1" x14ac:dyDescent="0.2">
      <c r="A3281" s="588"/>
      <c r="B3281" s="415"/>
      <c r="C3281" s="454"/>
      <c r="D3281" s="589"/>
      <c r="E3281" s="589"/>
      <c r="F3281" s="182"/>
      <c r="G3281" s="24"/>
      <c r="H3281" s="241">
        <v>1527</v>
      </c>
      <c r="I3281" s="22" t="s">
        <v>1458</v>
      </c>
      <c r="J3281" s="24">
        <v>250</v>
      </c>
      <c r="K3281" s="371">
        <v>0</v>
      </c>
      <c r="L3281" s="371">
        <v>0</v>
      </c>
      <c r="M3281" s="371">
        <v>0</v>
      </c>
      <c r="N3281" s="21"/>
      <c r="O3281" s="25">
        <f t="shared" si="639"/>
        <v>0</v>
      </c>
      <c r="P3281" s="26">
        <f t="shared" si="640"/>
        <v>0</v>
      </c>
      <c r="Q3281" s="26"/>
      <c r="R3281" s="22" t="s">
        <v>3605</v>
      </c>
      <c r="S3281" s="24">
        <v>250</v>
      </c>
      <c r="T3281" s="371">
        <v>33.333333333333329</v>
      </c>
      <c r="U3281" s="371">
        <v>3.1500000000000004</v>
      </c>
      <c r="V3281" s="371">
        <v>21</v>
      </c>
      <c r="W3281" s="21"/>
      <c r="X3281" s="25">
        <f t="shared" si="641"/>
        <v>19.161111111111108</v>
      </c>
      <c r="Y3281" s="26">
        <f t="shared" si="642"/>
        <v>5.3225308641975305E-2</v>
      </c>
      <c r="Z3281" s="428"/>
      <c r="AA3281" s="673"/>
      <c r="AB3281" s="672"/>
    </row>
    <row r="3282" spans="1:28" ht="13.15" customHeight="1" x14ac:dyDescent="0.2">
      <c r="A3282" s="588"/>
      <c r="B3282" s="415"/>
      <c r="C3282" s="454"/>
      <c r="D3282" s="589"/>
      <c r="E3282" s="589"/>
      <c r="F3282" s="182"/>
      <c r="G3282" s="24"/>
      <c r="H3282" s="241">
        <v>1527</v>
      </c>
      <c r="I3282" s="23" t="s">
        <v>2601</v>
      </c>
      <c r="J3282" s="24">
        <v>250</v>
      </c>
      <c r="K3282" s="371">
        <v>0</v>
      </c>
      <c r="L3282" s="371">
        <v>0</v>
      </c>
      <c r="M3282" s="371">
        <v>0</v>
      </c>
      <c r="N3282" s="21"/>
      <c r="O3282" s="25">
        <f t="shared" si="639"/>
        <v>0</v>
      </c>
      <c r="P3282" s="26">
        <f t="shared" si="640"/>
        <v>0</v>
      </c>
      <c r="Q3282" s="26"/>
      <c r="R3282" s="23" t="s">
        <v>2601</v>
      </c>
      <c r="S3282" s="24">
        <v>250</v>
      </c>
      <c r="T3282" s="371">
        <v>0</v>
      </c>
      <c r="U3282" s="371">
        <v>0</v>
      </c>
      <c r="V3282" s="371">
        <v>0</v>
      </c>
      <c r="W3282" s="21"/>
      <c r="X3282" s="25">
        <f t="shared" si="641"/>
        <v>0</v>
      </c>
      <c r="Y3282" s="26">
        <f t="shared" si="642"/>
        <v>0</v>
      </c>
      <c r="Z3282" s="428"/>
      <c r="AA3282" s="673"/>
      <c r="AB3282" s="672"/>
    </row>
    <row r="3283" spans="1:28" ht="13.15" customHeight="1" x14ac:dyDescent="0.2">
      <c r="A3283" s="588"/>
      <c r="B3283" s="415"/>
      <c r="C3283" s="454"/>
      <c r="D3283" s="589"/>
      <c r="E3283" s="589"/>
      <c r="F3283" s="182"/>
      <c r="G3283" s="24"/>
      <c r="H3283" s="241">
        <v>1527</v>
      </c>
      <c r="I3283" s="23" t="s">
        <v>1299</v>
      </c>
      <c r="J3283" s="24">
        <v>250</v>
      </c>
      <c r="K3283" s="371">
        <v>0</v>
      </c>
      <c r="L3283" s="371">
        <v>0</v>
      </c>
      <c r="M3283" s="371">
        <v>0</v>
      </c>
      <c r="N3283" s="21"/>
      <c r="O3283" s="25">
        <f t="shared" si="639"/>
        <v>0</v>
      </c>
      <c r="P3283" s="26">
        <f t="shared" si="640"/>
        <v>0</v>
      </c>
      <c r="Q3283" s="26"/>
      <c r="R3283" s="23" t="s">
        <v>1299</v>
      </c>
      <c r="S3283" s="24">
        <v>250</v>
      </c>
      <c r="T3283" s="371">
        <v>45.714285714285715</v>
      </c>
      <c r="U3283" s="371">
        <v>0</v>
      </c>
      <c r="V3283" s="371">
        <v>13.65</v>
      </c>
      <c r="W3283" s="21"/>
      <c r="X3283" s="25">
        <f t="shared" si="641"/>
        <v>19.788095238095238</v>
      </c>
      <c r="Y3283" s="26">
        <f t="shared" si="642"/>
        <v>5.4966931216931213E-2</v>
      </c>
      <c r="Z3283" s="428"/>
      <c r="AA3283" s="673"/>
      <c r="AB3283" s="672"/>
    </row>
    <row r="3284" spans="1:28" ht="13.15" customHeight="1" x14ac:dyDescent="0.2">
      <c r="A3284" s="588"/>
      <c r="B3284" s="415"/>
      <c r="C3284" s="454"/>
      <c r="D3284" s="589"/>
      <c r="E3284" s="589"/>
      <c r="F3284" s="182"/>
      <c r="G3284" s="24"/>
      <c r="H3284" s="241">
        <v>1527</v>
      </c>
      <c r="I3284" s="22" t="s">
        <v>1405</v>
      </c>
      <c r="J3284" s="24">
        <v>250</v>
      </c>
      <c r="K3284" s="371">
        <v>51.45</v>
      </c>
      <c r="L3284" s="371">
        <v>31.428571428571427</v>
      </c>
      <c r="M3284" s="371">
        <v>54.6</v>
      </c>
      <c r="N3284" s="21"/>
      <c r="O3284" s="25">
        <f t="shared" si="639"/>
        <v>45.826190476190476</v>
      </c>
      <c r="P3284" s="26">
        <f t="shared" si="640"/>
        <v>0.12729497354497354</v>
      </c>
      <c r="Q3284" s="26"/>
      <c r="R3284" s="22" t="s">
        <v>1405</v>
      </c>
      <c r="S3284" s="24">
        <v>250</v>
      </c>
      <c r="T3284" s="371">
        <v>0</v>
      </c>
      <c r="U3284" s="371">
        <v>0</v>
      </c>
      <c r="V3284" s="371">
        <v>0</v>
      </c>
      <c r="W3284" s="21"/>
      <c r="X3284" s="25">
        <f t="shared" si="641"/>
        <v>0</v>
      </c>
      <c r="Y3284" s="26">
        <f t="shared" si="642"/>
        <v>0</v>
      </c>
      <c r="Z3284" s="428"/>
      <c r="AA3284" s="673"/>
      <c r="AB3284" s="672"/>
    </row>
    <row r="3285" spans="1:28" ht="13.15" customHeight="1" x14ac:dyDescent="0.2">
      <c r="A3285" s="588"/>
      <c r="B3285" s="415"/>
      <c r="C3285" s="454"/>
      <c r="D3285" s="589"/>
      <c r="E3285" s="589"/>
      <c r="F3285" s="182"/>
      <c r="G3285" s="24"/>
      <c r="H3285" s="241">
        <v>1527</v>
      </c>
      <c r="I3285" s="22" t="s">
        <v>1770</v>
      </c>
      <c r="J3285" s="24">
        <v>250</v>
      </c>
      <c r="K3285" s="371">
        <v>87.15</v>
      </c>
      <c r="L3285" s="371">
        <v>76.19047619047619</v>
      </c>
      <c r="M3285" s="371">
        <v>78.75</v>
      </c>
      <c r="N3285" s="21"/>
      <c r="O3285" s="25">
        <f t="shared" si="639"/>
        <v>80.696825396825389</v>
      </c>
      <c r="P3285" s="26">
        <f t="shared" si="640"/>
        <v>0.22415784832451499</v>
      </c>
      <c r="Q3285" s="26"/>
      <c r="R3285" s="22" t="s">
        <v>1770</v>
      </c>
      <c r="S3285" s="24">
        <v>250</v>
      </c>
      <c r="T3285" s="371">
        <v>0</v>
      </c>
      <c r="U3285" s="371">
        <v>0</v>
      </c>
      <c r="V3285" s="371">
        <v>0</v>
      </c>
      <c r="W3285" s="21"/>
      <c r="X3285" s="25">
        <f t="shared" si="641"/>
        <v>0</v>
      </c>
      <c r="Y3285" s="26">
        <f t="shared" si="642"/>
        <v>0</v>
      </c>
      <c r="Z3285" s="428"/>
      <c r="AA3285" s="673"/>
      <c r="AB3285" s="672"/>
    </row>
    <row r="3286" spans="1:28" ht="13.15" customHeight="1" x14ac:dyDescent="0.2">
      <c r="A3286" s="588"/>
      <c r="B3286" s="415"/>
      <c r="C3286" s="454"/>
      <c r="D3286" s="589"/>
      <c r="E3286" s="589"/>
      <c r="F3286" s="186"/>
      <c r="G3286" s="121"/>
      <c r="H3286" s="244">
        <v>1527</v>
      </c>
      <c r="I3286" s="128" t="s">
        <v>1790</v>
      </c>
      <c r="J3286" s="24">
        <v>250</v>
      </c>
      <c r="K3286" s="548">
        <v>0</v>
      </c>
      <c r="L3286" s="548">
        <v>0</v>
      </c>
      <c r="M3286" s="548">
        <v>0</v>
      </c>
      <c r="N3286" s="123"/>
      <c r="O3286" s="124">
        <f t="shared" si="639"/>
        <v>0</v>
      </c>
      <c r="P3286" s="125">
        <f t="shared" si="640"/>
        <v>0</v>
      </c>
      <c r="Q3286" s="125"/>
      <c r="R3286" s="128" t="s">
        <v>1790</v>
      </c>
      <c r="S3286" s="24">
        <v>250</v>
      </c>
      <c r="T3286" s="548">
        <v>1.9047619047619047</v>
      </c>
      <c r="U3286" s="548">
        <v>10.5</v>
      </c>
      <c r="V3286" s="548">
        <v>9.4500000000000011</v>
      </c>
      <c r="W3286" s="123"/>
      <c r="X3286" s="124">
        <f t="shared" si="641"/>
        <v>7.2849206349206357</v>
      </c>
      <c r="Y3286" s="125">
        <f t="shared" si="642"/>
        <v>2.023589065255732E-2</v>
      </c>
      <c r="Z3286" s="634"/>
      <c r="AA3286" s="673"/>
      <c r="AB3286" s="672"/>
    </row>
    <row r="3287" spans="1:28" ht="13.9" customHeight="1" thickBot="1" x14ac:dyDescent="0.25">
      <c r="A3287" s="585"/>
      <c r="B3287" s="409"/>
      <c r="C3287" s="447"/>
      <c r="D3287" s="586"/>
      <c r="E3287" s="587"/>
      <c r="F3287" s="184"/>
      <c r="G3287" s="70"/>
      <c r="H3287" s="242">
        <v>1527</v>
      </c>
      <c r="I3287" s="76" t="s">
        <v>3604</v>
      </c>
      <c r="J3287" s="70">
        <v>250</v>
      </c>
      <c r="K3287" s="559">
        <v>9.4500000000000011</v>
      </c>
      <c r="L3287" s="559">
        <v>21.904761904761905</v>
      </c>
      <c r="M3287" s="559">
        <v>12.600000000000001</v>
      </c>
      <c r="N3287" s="72"/>
      <c r="O3287" s="73">
        <f t="shared" si="639"/>
        <v>14.651587301587304</v>
      </c>
      <c r="P3287" s="74">
        <f t="shared" si="640"/>
        <v>4.0698853615520295E-2</v>
      </c>
      <c r="Q3287" s="74"/>
      <c r="R3287" s="76" t="s">
        <v>2600</v>
      </c>
      <c r="S3287" s="70">
        <v>250</v>
      </c>
      <c r="T3287" s="559">
        <v>0</v>
      </c>
      <c r="U3287" s="559">
        <v>0</v>
      </c>
      <c r="V3287" s="559">
        <v>0</v>
      </c>
      <c r="W3287" s="72"/>
      <c r="X3287" s="73">
        <f t="shared" si="641"/>
        <v>0</v>
      </c>
      <c r="Y3287" s="74">
        <f t="shared" si="642"/>
        <v>0</v>
      </c>
      <c r="Z3287" s="646"/>
      <c r="AA3287" s="676"/>
      <c r="AB3287" s="674"/>
    </row>
    <row r="3288" spans="1:28" s="7" customFormat="1" ht="13.9" customHeight="1" x14ac:dyDescent="0.2">
      <c r="A3288" s="270">
        <v>43035</v>
      </c>
      <c r="B3288" s="407">
        <v>0.84722222222222221</v>
      </c>
      <c r="C3288" s="450">
        <v>1</v>
      </c>
      <c r="D3288" s="263">
        <f>(MAX(K3288:M3288))/J3288/1.44</f>
        <v>0.28703703703703709</v>
      </c>
      <c r="E3288" s="264">
        <f>(MAX(T3288:V3288))/S3288/1.44</f>
        <v>0.21064814814814817</v>
      </c>
      <c r="F3288" s="181" t="s">
        <v>455</v>
      </c>
      <c r="G3288" s="69" t="s">
        <v>3136</v>
      </c>
      <c r="H3288" s="240">
        <v>1528</v>
      </c>
      <c r="I3288" s="35" t="s">
        <v>685</v>
      </c>
      <c r="J3288" s="34">
        <v>630</v>
      </c>
      <c r="K3288" s="367">
        <v>260.40000000000003</v>
      </c>
      <c r="L3288" s="367">
        <v>219.04761904761904</v>
      </c>
      <c r="M3288" s="367">
        <v>181.65</v>
      </c>
      <c r="N3288" s="77" t="s">
        <v>4069</v>
      </c>
      <c r="O3288" s="37">
        <f>(K3288+L3288+M3288)/3</f>
        <v>220.36587301587304</v>
      </c>
      <c r="P3288" s="38">
        <f>O3288/J3288/1.44</f>
        <v>0.24290770835083009</v>
      </c>
      <c r="Q3288" s="39" t="s">
        <v>492</v>
      </c>
      <c r="R3288" s="40" t="s">
        <v>686</v>
      </c>
      <c r="S3288" s="34">
        <v>630</v>
      </c>
      <c r="T3288" s="367">
        <v>135.23809523809524</v>
      </c>
      <c r="U3288" s="367">
        <v>191.1</v>
      </c>
      <c r="V3288" s="367">
        <v>157.5</v>
      </c>
      <c r="W3288" s="36" t="s">
        <v>3986</v>
      </c>
      <c r="X3288" s="37">
        <f t="shared" ref="X3288:X3294" si="643">(T3288+U3288+V3288)/3</f>
        <v>161.27936507936508</v>
      </c>
      <c r="Y3288" s="38">
        <f t="shared" ref="Y3288:Y3294" si="644">X3288/S3288/1.44</f>
        <v>0.17777707790935304</v>
      </c>
      <c r="Z3288" s="653" t="s">
        <v>492</v>
      </c>
      <c r="AA3288" s="672">
        <f>P3288+Y3288</f>
        <v>0.42068478626018313</v>
      </c>
      <c r="AB3288" s="672">
        <f t="shared" si="638"/>
        <v>485.40821759259251</v>
      </c>
    </row>
    <row r="3289" spans="1:28" ht="13.15" customHeight="1" x14ac:dyDescent="0.2">
      <c r="A3289" s="588"/>
      <c r="B3289" s="415"/>
      <c r="C3289" s="454"/>
      <c r="D3289" s="589"/>
      <c r="E3289" s="589"/>
      <c r="F3289" s="182"/>
      <c r="G3289" s="24"/>
      <c r="H3289" s="241">
        <v>1528</v>
      </c>
      <c r="I3289" s="22" t="s">
        <v>3780</v>
      </c>
      <c r="J3289" s="34">
        <v>630</v>
      </c>
      <c r="K3289" s="371">
        <v>45.15</v>
      </c>
      <c r="L3289" s="371">
        <v>51.428571428571423</v>
      </c>
      <c r="M3289" s="371">
        <v>45.15</v>
      </c>
      <c r="N3289" s="21"/>
      <c r="O3289" s="25">
        <f t="shared" ref="O3289:O3295" si="645">(K3289+L3289+M3289)/3</f>
        <v>47.24285714285714</v>
      </c>
      <c r="P3289" s="38">
        <f t="shared" ref="P3289:P3295" si="646">O3289/J3289/1.44</f>
        <v>5.2075459813555047E-2</v>
      </c>
      <c r="Q3289" s="26"/>
      <c r="R3289" s="28" t="s">
        <v>1183</v>
      </c>
      <c r="S3289" s="34">
        <v>630</v>
      </c>
      <c r="T3289" s="371">
        <v>0</v>
      </c>
      <c r="U3289" s="371">
        <v>0</v>
      </c>
      <c r="V3289" s="371">
        <v>0</v>
      </c>
      <c r="W3289" s="21"/>
      <c r="X3289" s="25">
        <f t="shared" si="643"/>
        <v>0</v>
      </c>
      <c r="Y3289" s="26">
        <f t="shared" si="644"/>
        <v>0</v>
      </c>
      <c r="Z3289" s="428"/>
      <c r="AA3289" s="673"/>
      <c r="AB3289" s="672"/>
    </row>
    <row r="3290" spans="1:28" ht="13.15" customHeight="1" x14ac:dyDescent="0.2">
      <c r="A3290" s="588"/>
      <c r="B3290" s="415"/>
      <c r="C3290" s="454"/>
      <c r="D3290" s="589"/>
      <c r="E3290" s="589"/>
      <c r="F3290" s="182"/>
      <c r="G3290" s="24"/>
      <c r="H3290" s="241">
        <v>1528</v>
      </c>
      <c r="I3290" s="22" t="s">
        <v>465</v>
      </c>
      <c r="J3290" s="34">
        <v>630</v>
      </c>
      <c r="K3290" s="371">
        <v>141.75</v>
      </c>
      <c r="L3290" s="371">
        <v>102.85714285714285</v>
      </c>
      <c r="M3290" s="371">
        <v>134.4</v>
      </c>
      <c r="N3290" s="21"/>
      <c r="O3290" s="25">
        <f t="shared" si="645"/>
        <v>126.33571428571429</v>
      </c>
      <c r="P3290" s="26">
        <f t="shared" si="646"/>
        <v>0.13925894431846814</v>
      </c>
      <c r="Q3290" s="26"/>
      <c r="R3290" s="28" t="s">
        <v>2650</v>
      </c>
      <c r="S3290" s="34">
        <v>630</v>
      </c>
      <c r="T3290" s="371">
        <v>0</v>
      </c>
      <c r="U3290" s="371">
        <v>0</v>
      </c>
      <c r="V3290" s="371">
        <v>0</v>
      </c>
      <c r="W3290" s="21"/>
      <c r="X3290" s="25">
        <f t="shared" si="643"/>
        <v>0</v>
      </c>
      <c r="Y3290" s="26">
        <f t="shared" si="644"/>
        <v>0</v>
      </c>
      <c r="Z3290" s="428"/>
      <c r="AA3290" s="673"/>
      <c r="AB3290" s="672"/>
    </row>
    <row r="3291" spans="1:28" ht="13.15" customHeight="1" x14ac:dyDescent="0.2">
      <c r="A3291" s="588"/>
      <c r="B3291" s="415"/>
      <c r="C3291" s="454"/>
      <c r="D3291" s="589"/>
      <c r="E3291" s="589"/>
      <c r="F3291" s="182"/>
      <c r="G3291" s="24"/>
      <c r="H3291" s="241">
        <v>1528</v>
      </c>
      <c r="I3291" s="22" t="s">
        <v>396</v>
      </c>
      <c r="J3291" s="34">
        <v>630</v>
      </c>
      <c r="K3291" s="371">
        <v>0</v>
      </c>
      <c r="L3291" s="371">
        <v>0</v>
      </c>
      <c r="M3291" s="371">
        <v>0</v>
      </c>
      <c r="N3291" s="21"/>
      <c r="O3291" s="25">
        <f t="shared" si="645"/>
        <v>0</v>
      </c>
      <c r="P3291" s="26">
        <f t="shared" si="646"/>
        <v>0</v>
      </c>
      <c r="Q3291" s="26"/>
      <c r="R3291" s="28"/>
      <c r="S3291" s="34"/>
      <c r="T3291" s="371">
        <v>0</v>
      </c>
      <c r="U3291" s="371">
        <v>0</v>
      </c>
      <c r="V3291" s="371">
        <v>0</v>
      </c>
      <c r="W3291" s="21"/>
      <c r="X3291" s="25"/>
      <c r="Y3291" s="26"/>
      <c r="Z3291" s="428"/>
      <c r="AA3291" s="673"/>
      <c r="AB3291" s="672"/>
    </row>
    <row r="3292" spans="1:28" ht="13.15" customHeight="1" x14ac:dyDescent="0.2">
      <c r="A3292" s="588"/>
      <c r="B3292" s="415"/>
      <c r="C3292" s="454"/>
      <c r="D3292" s="589"/>
      <c r="E3292" s="589"/>
      <c r="F3292" s="182"/>
      <c r="G3292" s="24"/>
      <c r="H3292" s="241">
        <v>1528</v>
      </c>
      <c r="I3292" s="22" t="s">
        <v>3781</v>
      </c>
      <c r="J3292" s="34">
        <v>630</v>
      </c>
      <c r="K3292" s="371">
        <v>65.100000000000009</v>
      </c>
      <c r="L3292" s="371">
        <v>42.857142857142854</v>
      </c>
      <c r="M3292" s="371">
        <v>74.55</v>
      </c>
      <c r="N3292" s="21"/>
      <c r="O3292" s="25">
        <f t="shared" si="645"/>
        <v>60.835714285714289</v>
      </c>
      <c r="P3292" s="26">
        <f t="shared" si="646"/>
        <v>6.7058767951625103E-2</v>
      </c>
      <c r="Q3292" s="26"/>
      <c r="R3292" s="28" t="s">
        <v>3782</v>
      </c>
      <c r="S3292" s="34">
        <v>630</v>
      </c>
      <c r="T3292" s="371">
        <v>52.38095238095238</v>
      </c>
      <c r="U3292" s="371">
        <v>107.10000000000001</v>
      </c>
      <c r="V3292" s="371">
        <v>70.350000000000009</v>
      </c>
      <c r="W3292" s="21"/>
      <c r="X3292" s="25">
        <f t="shared" si="643"/>
        <v>76.610317460317461</v>
      </c>
      <c r="Y3292" s="26">
        <f t="shared" si="644"/>
        <v>8.4446998964194733E-2</v>
      </c>
      <c r="Z3292" s="428"/>
      <c r="AA3292" s="673"/>
      <c r="AB3292" s="672"/>
    </row>
    <row r="3293" spans="1:28" ht="13.15" customHeight="1" x14ac:dyDescent="0.2">
      <c r="A3293" s="588"/>
      <c r="B3293" s="415"/>
      <c r="C3293" s="454"/>
      <c r="D3293" s="589"/>
      <c r="E3293" s="589"/>
      <c r="F3293" s="182"/>
      <c r="G3293" s="24"/>
      <c r="H3293" s="241">
        <v>1528</v>
      </c>
      <c r="I3293" s="22" t="s">
        <v>1875</v>
      </c>
      <c r="J3293" s="34">
        <v>630</v>
      </c>
      <c r="K3293" s="371">
        <v>18.900000000000002</v>
      </c>
      <c r="L3293" s="371">
        <v>21.904761904761905</v>
      </c>
      <c r="M3293" s="371">
        <v>32.550000000000004</v>
      </c>
      <c r="N3293" s="21"/>
      <c r="O3293" s="25">
        <f t="shared" si="645"/>
        <v>24.451587301587306</v>
      </c>
      <c r="P3293" s="26">
        <f t="shared" si="646"/>
        <v>2.6952807872120045E-2</v>
      </c>
      <c r="Q3293" s="26"/>
      <c r="R3293" s="28" t="s">
        <v>84</v>
      </c>
      <c r="S3293" s="34">
        <v>630</v>
      </c>
      <c r="T3293" s="371">
        <v>13.333333333333332</v>
      </c>
      <c r="U3293" s="371">
        <v>22.05</v>
      </c>
      <c r="V3293" s="371">
        <v>21</v>
      </c>
      <c r="W3293" s="21"/>
      <c r="X3293" s="25">
        <f t="shared" si="643"/>
        <v>18.794444444444444</v>
      </c>
      <c r="Y3293" s="26">
        <f t="shared" si="644"/>
        <v>2.0716980207720951E-2</v>
      </c>
      <c r="Z3293" s="428"/>
      <c r="AA3293" s="673"/>
      <c r="AB3293" s="672"/>
    </row>
    <row r="3294" spans="1:28" ht="13.15" customHeight="1" x14ac:dyDescent="0.2">
      <c r="A3294" s="588"/>
      <c r="B3294" s="415"/>
      <c r="C3294" s="454"/>
      <c r="D3294" s="589"/>
      <c r="E3294" s="589"/>
      <c r="F3294" s="182"/>
      <c r="G3294" s="24"/>
      <c r="H3294" s="241">
        <v>1528</v>
      </c>
      <c r="I3294" s="22" t="s">
        <v>2651</v>
      </c>
      <c r="J3294" s="34">
        <v>630</v>
      </c>
      <c r="K3294" s="371">
        <v>0</v>
      </c>
      <c r="L3294" s="371">
        <v>0</v>
      </c>
      <c r="M3294" s="371">
        <v>0</v>
      </c>
      <c r="N3294" s="21"/>
      <c r="O3294" s="25">
        <f t="shared" si="645"/>
        <v>0</v>
      </c>
      <c r="P3294" s="26">
        <f t="shared" si="646"/>
        <v>0</v>
      </c>
      <c r="Q3294" s="26"/>
      <c r="R3294" s="28" t="s">
        <v>3783</v>
      </c>
      <c r="S3294" s="34">
        <v>630</v>
      </c>
      <c r="T3294" s="371">
        <v>60</v>
      </c>
      <c r="U3294" s="371">
        <v>61.95</v>
      </c>
      <c r="V3294" s="371">
        <v>66.150000000000006</v>
      </c>
      <c r="W3294" s="21"/>
      <c r="X3294" s="25">
        <f t="shared" si="643"/>
        <v>62.70000000000001</v>
      </c>
      <c r="Y3294" s="26">
        <f t="shared" si="644"/>
        <v>6.9113756613756627E-2</v>
      </c>
      <c r="Z3294" s="428"/>
      <c r="AA3294" s="673"/>
      <c r="AB3294" s="672"/>
    </row>
    <row r="3295" spans="1:28" ht="13.15" customHeight="1" x14ac:dyDescent="0.2">
      <c r="A3295" s="588"/>
      <c r="B3295" s="415"/>
      <c r="C3295" s="454"/>
      <c r="D3295" s="589"/>
      <c r="E3295" s="589"/>
      <c r="F3295" s="186"/>
      <c r="G3295" s="121"/>
      <c r="H3295" s="244">
        <v>1528</v>
      </c>
      <c r="I3295" s="128" t="s">
        <v>725</v>
      </c>
      <c r="J3295" s="34">
        <v>630</v>
      </c>
      <c r="K3295" s="548">
        <v>0</v>
      </c>
      <c r="L3295" s="548">
        <v>0</v>
      </c>
      <c r="M3295" s="548">
        <v>0</v>
      </c>
      <c r="N3295" s="123"/>
      <c r="O3295" s="124">
        <f t="shared" si="645"/>
        <v>0</v>
      </c>
      <c r="P3295" s="135">
        <f t="shared" si="646"/>
        <v>0</v>
      </c>
      <c r="Q3295" s="125"/>
      <c r="R3295" s="126" t="s">
        <v>3534</v>
      </c>
      <c r="S3295" s="121">
        <v>630</v>
      </c>
      <c r="T3295" s="548">
        <v>0</v>
      </c>
      <c r="U3295" s="548">
        <v>0</v>
      </c>
      <c r="V3295" s="548">
        <v>0</v>
      </c>
      <c r="W3295" s="123"/>
      <c r="X3295" s="124"/>
      <c r="Y3295" s="125"/>
      <c r="Z3295" s="634"/>
      <c r="AA3295" s="673"/>
      <c r="AB3295" s="672"/>
    </row>
    <row r="3296" spans="1:28" ht="14.45" customHeight="1" thickBot="1" x14ac:dyDescent="0.25">
      <c r="A3296" s="256"/>
      <c r="B3296" s="408"/>
      <c r="C3296" s="447"/>
      <c r="D3296" s="258">
        <f>(MAX(K3296:M3296))/J3296/1.44</f>
        <v>0</v>
      </c>
      <c r="E3296" s="259"/>
      <c r="F3296" s="189" t="s">
        <v>455</v>
      </c>
      <c r="G3296" s="102" t="s">
        <v>3136</v>
      </c>
      <c r="H3296" s="242">
        <v>1528</v>
      </c>
      <c r="I3296" s="107" t="s">
        <v>940</v>
      </c>
      <c r="J3296" s="70">
        <v>25</v>
      </c>
      <c r="K3296" s="559">
        <v>0</v>
      </c>
      <c r="L3296" s="559">
        <v>0</v>
      </c>
      <c r="M3296" s="559">
        <v>0</v>
      </c>
      <c r="N3296" s="72"/>
      <c r="O3296" s="73">
        <f>(K3296+L3296+M3296)/3</f>
        <v>0</v>
      </c>
      <c r="P3296" s="87">
        <f>O3296/J3296/1.44</f>
        <v>0</v>
      </c>
      <c r="Q3296" s="103" t="s">
        <v>492</v>
      </c>
      <c r="R3296" s="75"/>
      <c r="S3296" s="70"/>
      <c r="T3296" s="559"/>
      <c r="U3296" s="559"/>
      <c r="V3296" s="559"/>
      <c r="W3296" s="72"/>
      <c r="X3296" s="73"/>
      <c r="Y3296" s="74"/>
      <c r="Z3296" s="646"/>
      <c r="AA3296" s="672">
        <f>P3296+Y3296</f>
        <v>0</v>
      </c>
      <c r="AB3296" s="672">
        <f t="shared" si="638"/>
        <v>16.625</v>
      </c>
    </row>
    <row r="3297" spans="1:28" s="7" customFormat="1" ht="13.9" customHeight="1" x14ac:dyDescent="0.2">
      <c r="A3297" s="260">
        <v>43036</v>
      </c>
      <c r="B3297" s="403">
        <v>0.86805555555555547</v>
      </c>
      <c r="C3297" s="454">
        <v>2</v>
      </c>
      <c r="D3297" s="263">
        <f>(MAX(K3297:M3297))/J3297/1.44</f>
        <v>0.32265625000000003</v>
      </c>
      <c r="E3297" s="264">
        <f>(MAX(T3297:V3297))/S3297/1.44</f>
        <v>9.2968750000000017E-2</v>
      </c>
      <c r="F3297" s="181" t="s">
        <v>455</v>
      </c>
      <c r="G3297" s="69" t="s">
        <v>3136</v>
      </c>
      <c r="H3297" s="240">
        <v>1529</v>
      </c>
      <c r="I3297" s="35" t="s">
        <v>685</v>
      </c>
      <c r="J3297" s="34">
        <v>400</v>
      </c>
      <c r="K3297" s="367">
        <v>185.85</v>
      </c>
      <c r="L3297" s="367">
        <v>140.95238095238093</v>
      </c>
      <c r="M3297" s="367">
        <v>143.85</v>
      </c>
      <c r="N3297" s="36" t="s">
        <v>4084</v>
      </c>
      <c r="O3297" s="37">
        <f t="shared" ref="O3297:O3521" si="647">(K3297+L3297+M3297)/3</f>
        <v>156.88412698412696</v>
      </c>
      <c r="P3297" s="38">
        <f t="shared" ref="P3297:P3521" si="648">O3297/J3297/1.44</f>
        <v>0.27236827601410935</v>
      </c>
      <c r="Q3297" s="39" t="s">
        <v>492</v>
      </c>
      <c r="R3297" s="40" t="s">
        <v>686</v>
      </c>
      <c r="S3297" s="34">
        <v>400</v>
      </c>
      <c r="T3297" s="367">
        <v>53.333333333333329</v>
      </c>
      <c r="U3297" s="367">
        <v>33.6</v>
      </c>
      <c r="V3297" s="367">
        <v>53.550000000000004</v>
      </c>
      <c r="W3297" s="36" t="s">
        <v>4374</v>
      </c>
      <c r="X3297" s="37">
        <f t="shared" ref="X3297:X3305" si="649">(T3297+U3297+V3297)/3</f>
        <v>46.827777777777783</v>
      </c>
      <c r="Y3297" s="38">
        <f t="shared" ref="Y3297:Y3302" si="650">X3297/S3297/1.44</f>
        <v>8.1298225308641989E-2</v>
      </c>
      <c r="Z3297" s="653" t="s">
        <v>492</v>
      </c>
      <c r="AA3297" s="671">
        <f>P3297+Y3297</f>
        <v>0.35366650132275135</v>
      </c>
      <c r="AB3297" s="671">
        <f t="shared" si="638"/>
        <v>343.84942129629627</v>
      </c>
    </row>
    <row r="3298" spans="1:28" ht="13.15" customHeight="1" x14ac:dyDescent="0.2">
      <c r="A3298" s="588"/>
      <c r="B3298" s="415"/>
      <c r="C3298" s="454"/>
      <c r="D3298" s="589"/>
      <c r="E3298" s="589"/>
      <c r="F3298" s="182"/>
      <c r="G3298" s="24"/>
      <c r="H3298" s="241">
        <v>1529</v>
      </c>
      <c r="I3298" s="22" t="s">
        <v>1090</v>
      </c>
      <c r="J3298" s="24">
        <v>400</v>
      </c>
      <c r="K3298" s="371">
        <v>90.3</v>
      </c>
      <c r="L3298" s="371">
        <v>57.142857142857139</v>
      </c>
      <c r="M3298" s="371">
        <v>43.050000000000004</v>
      </c>
      <c r="N3298" s="21"/>
      <c r="O3298" s="25">
        <f t="shared" si="647"/>
        <v>63.497619047619047</v>
      </c>
      <c r="P3298" s="26">
        <f t="shared" si="648"/>
        <v>0.11023892195767196</v>
      </c>
      <c r="Q3298" s="26"/>
      <c r="R3298" s="28" t="s">
        <v>1091</v>
      </c>
      <c r="S3298" s="24">
        <v>400</v>
      </c>
      <c r="T3298" s="371">
        <v>34.285714285714285</v>
      </c>
      <c r="U3298" s="371">
        <v>17.850000000000001</v>
      </c>
      <c r="V3298" s="371">
        <v>18.900000000000002</v>
      </c>
      <c r="W3298" s="21"/>
      <c r="X3298" s="25">
        <f t="shared" si="649"/>
        <v>23.678571428571431</v>
      </c>
      <c r="Y3298" s="26">
        <f t="shared" si="650"/>
        <v>4.1108630952380952E-2</v>
      </c>
      <c r="Z3298" s="428"/>
      <c r="AA3298" s="673"/>
      <c r="AB3298" s="672"/>
    </row>
    <row r="3299" spans="1:28" ht="13.15" customHeight="1" x14ac:dyDescent="0.2">
      <c r="A3299" s="588"/>
      <c r="B3299" s="415"/>
      <c r="C3299" s="454"/>
      <c r="D3299" s="589"/>
      <c r="E3299" s="589"/>
      <c r="F3299" s="182"/>
      <c r="G3299" s="24"/>
      <c r="H3299" s="241">
        <v>1529</v>
      </c>
      <c r="I3299" s="22" t="s">
        <v>775</v>
      </c>
      <c r="J3299" s="24">
        <v>400</v>
      </c>
      <c r="K3299" s="371">
        <v>86.100000000000009</v>
      </c>
      <c r="L3299" s="371">
        <v>69.523809523809518</v>
      </c>
      <c r="M3299" s="371">
        <v>59.85</v>
      </c>
      <c r="N3299" s="21"/>
      <c r="O3299" s="25">
        <f t="shared" si="647"/>
        <v>71.824603174603183</v>
      </c>
      <c r="P3299" s="26">
        <f t="shared" si="648"/>
        <v>0.12469549162257498</v>
      </c>
      <c r="Q3299" s="26"/>
      <c r="R3299" s="28" t="s">
        <v>776</v>
      </c>
      <c r="S3299" s="24">
        <v>400</v>
      </c>
      <c r="T3299" s="371">
        <v>0</v>
      </c>
      <c r="U3299" s="371">
        <v>0</v>
      </c>
      <c r="V3299" s="371">
        <v>0</v>
      </c>
      <c r="W3299" s="21"/>
      <c r="X3299" s="25">
        <f t="shared" si="649"/>
        <v>0</v>
      </c>
      <c r="Y3299" s="26">
        <f t="shared" si="650"/>
        <v>0</v>
      </c>
      <c r="Z3299" s="428"/>
      <c r="AA3299" s="673"/>
      <c r="AB3299" s="672"/>
    </row>
    <row r="3300" spans="1:28" ht="13.15" customHeight="1" x14ac:dyDescent="0.2">
      <c r="A3300" s="588"/>
      <c r="B3300" s="415"/>
      <c r="C3300" s="454"/>
      <c r="D3300" s="589"/>
      <c r="E3300" s="589"/>
      <c r="F3300" s="182"/>
      <c r="G3300" s="24"/>
      <c r="H3300" s="241">
        <v>1529</v>
      </c>
      <c r="I3300" s="22" t="s">
        <v>777</v>
      </c>
      <c r="J3300" s="24">
        <v>400</v>
      </c>
      <c r="K3300" s="371">
        <v>17.850000000000001</v>
      </c>
      <c r="L3300" s="371">
        <v>13.333333333333332</v>
      </c>
      <c r="M3300" s="371">
        <v>19.95</v>
      </c>
      <c r="N3300" s="21"/>
      <c r="O3300" s="25">
        <f t="shared" si="647"/>
        <v>17.044444444444444</v>
      </c>
      <c r="P3300" s="26">
        <f t="shared" si="648"/>
        <v>2.9591049382716051E-2</v>
      </c>
      <c r="Q3300" s="26"/>
      <c r="R3300" s="28" t="s">
        <v>777</v>
      </c>
      <c r="S3300" s="24">
        <v>400</v>
      </c>
      <c r="T3300" s="371">
        <v>6.6666666666666661</v>
      </c>
      <c r="U3300" s="371">
        <v>10.5</v>
      </c>
      <c r="V3300" s="371">
        <v>23.1</v>
      </c>
      <c r="W3300" s="21"/>
      <c r="X3300" s="25">
        <f t="shared" si="649"/>
        <v>13.422222222222222</v>
      </c>
      <c r="Y3300" s="26">
        <f t="shared" si="650"/>
        <v>2.3302469135802469E-2</v>
      </c>
      <c r="Z3300" s="428"/>
      <c r="AA3300" s="673"/>
      <c r="AB3300" s="672"/>
    </row>
    <row r="3301" spans="1:28" ht="13.15" customHeight="1" x14ac:dyDescent="0.2">
      <c r="A3301" s="588"/>
      <c r="B3301" s="415"/>
      <c r="C3301" s="454"/>
      <c r="D3301" s="589"/>
      <c r="E3301" s="589"/>
      <c r="F3301" s="182"/>
      <c r="G3301" s="24"/>
      <c r="H3301" s="241">
        <v>1529</v>
      </c>
      <c r="I3301" s="22" t="s">
        <v>490</v>
      </c>
      <c r="J3301" s="24">
        <v>400</v>
      </c>
      <c r="K3301" s="371">
        <v>0</v>
      </c>
      <c r="L3301" s="371">
        <v>0</v>
      </c>
      <c r="M3301" s="371">
        <v>0</v>
      </c>
      <c r="N3301" s="21"/>
      <c r="O3301" s="25">
        <f t="shared" si="647"/>
        <v>0</v>
      </c>
      <c r="P3301" s="26">
        <f t="shared" si="648"/>
        <v>0</v>
      </c>
      <c r="Q3301" s="26"/>
      <c r="R3301" s="28" t="s">
        <v>629</v>
      </c>
      <c r="S3301" s="24">
        <v>400</v>
      </c>
      <c r="T3301" s="371">
        <v>13.333333333333332</v>
      </c>
      <c r="U3301" s="371">
        <v>8.4</v>
      </c>
      <c r="V3301" s="371">
        <v>10.5</v>
      </c>
      <c r="W3301" s="21"/>
      <c r="X3301" s="25">
        <f t="shared" si="649"/>
        <v>10.744444444444445</v>
      </c>
      <c r="Y3301" s="26">
        <f t="shared" si="650"/>
        <v>1.8653549382716052E-2</v>
      </c>
      <c r="Z3301" s="428"/>
      <c r="AA3301" s="673"/>
      <c r="AB3301" s="672"/>
    </row>
    <row r="3302" spans="1:28" ht="13.15" customHeight="1" x14ac:dyDescent="0.2">
      <c r="A3302" s="588"/>
      <c r="B3302" s="415"/>
      <c r="C3302" s="454"/>
      <c r="D3302" s="589"/>
      <c r="E3302" s="589"/>
      <c r="F3302" s="182"/>
      <c r="G3302" s="24"/>
      <c r="H3302" s="241">
        <v>1529</v>
      </c>
      <c r="I3302" s="22" t="s">
        <v>1034</v>
      </c>
      <c r="J3302" s="24">
        <v>400</v>
      </c>
      <c r="K3302" s="371">
        <v>31.5</v>
      </c>
      <c r="L3302" s="371">
        <v>0.95238095238095233</v>
      </c>
      <c r="M3302" s="371">
        <v>0</v>
      </c>
      <c r="N3302" s="21"/>
      <c r="O3302" s="25">
        <f t="shared" si="647"/>
        <v>10.817460317460316</v>
      </c>
      <c r="P3302" s="26">
        <f t="shared" si="648"/>
        <v>1.8780313051146382E-2</v>
      </c>
      <c r="Q3302" s="26"/>
      <c r="R3302" s="28" t="s">
        <v>3533</v>
      </c>
      <c r="S3302" s="24">
        <v>400</v>
      </c>
      <c r="T3302" s="371">
        <v>0.95238095238095233</v>
      </c>
      <c r="U3302" s="371">
        <v>0</v>
      </c>
      <c r="V3302" s="371">
        <v>1.05</v>
      </c>
      <c r="W3302" s="21"/>
      <c r="X3302" s="25">
        <f t="shared" si="649"/>
        <v>0.66746031746031742</v>
      </c>
      <c r="Y3302" s="26">
        <f t="shared" si="650"/>
        <v>1.1587852733686067E-3</v>
      </c>
      <c r="Z3302" s="428"/>
      <c r="AA3302" s="673"/>
      <c r="AB3302" s="672"/>
    </row>
    <row r="3303" spans="1:28" ht="14.45" customHeight="1" thickBot="1" x14ac:dyDescent="0.25">
      <c r="A3303" s="256"/>
      <c r="B3303" s="408"/>
      <c r="C3303" s="447"/>
      <c r="D3303" s="258">
        <f>(MAX(K3303:M3303))/J3303/1.44</f>
        <v>0</v>
      </c>
      <c r="E3303" s="259"/>
      <c r="F3303" s="189" t="s">
        <v>455</v>
      </c>
      <c r="G3303" s="102" t="s">
        <v>3136</v>
      </c>
      <c r="H3303" s="242">
        <v>1529</v>
      </c>
      <c r="I3303" s="107" t="s">
        <v>940</v>
      </c>
      <c r="J3303" s="70">
        <v>25</v>
      </c>
      <c r="K3303" s="559">
        <v>0</v>
      </c>
      <c r="L3303" s="559">
        <v>0</v>
      </c>
      <c r="M3303" s="559">
        <v>0</v>
      </c>
      <c r="N3303" s="72"/>
      <c r="O3303" s="73">
        <f t="shared" si="647"/>
        <v>0</v>
      </c>
      <c r="P3303" s="74">
        <f t="shared" si="648"/>
        <v>0</v>
      </c>
      <c r="Q3303" s="103"/>
      <c r="R3303" s="75"/>
      <c r="S3303" s="70"/>
      <c r="T3303" s="559">
        <v>0</v>
      </c>
      <c r="U3303" s="559">
        <v>0</v>
      </c>
      <c r="V3303" s="559">
        <v>0</v>
      </c>
      <c r="W3303" s="72"/>
      <c r="X3303" s="73">
        <f t="shared" si="649"/>
        <v>0</v>
      </c>
      <c r="Y3303" s="74"/>
      <c r="Z3303" s="646"/>
      <c r="AA3303" s="674">
        <f>P3303+Y3303</f>
        <v>0</v>
      </c>
      <c r="AB3303" s="674">
        <f t="shared" si="638"/>
        <v>16.625</v>
      </c>
    </row>
    <row r="3304" spans="1:28" ht="14.45" customHeight="1" thickBot="1" x14ac:dyDescent="0.25">
      <c r="A3304" s="256">
        <v>43049</v>
      </c>
      <c r="B3304" s="408">
        <v>0.79166666666666663</v>
      </c>
      <c r="C3304" s="447">
        <v>-2</v>
      </c>
      <c r="D3304" s="282">
        <f>(MAX(K3304:M3304))/J3304/1.44</f>
        <v>3.2083333333333339E-2</v>
      </c>
      <c r="E3304" s="283">
        <f>(MAX(T3304:V3304))/S3304/1.44</f>
        <v>3.9375E-2</v>
      </c>
      <c r="F3304" s="179" t="s">
        <v>455</v>
      </c>
      <c r="G3304" s="91" t="s">
        <v>3126</v>
      </c>
      <c r="H3304" s="239">
        <v>1530</v>
      </c>
      <c r="I3304" s="145" t="s">
        <v>685</v>
      </c>
      <c r="J3304" s="92">
        <v>1000</v>
      </c>
      <c r="K3304" s="620">
        <v>43.050000000000004</v>
      </c>
      <c r="L3304" s="620">
        <v>45.714285714285715</v>
      </c>
      <c r="M3304" s="620">
        <v>46.2</v>
      </c>
      <c r="N3304" s="93" t="s">
        <v>4104</v>
      </c>
      <c r="O3304" s="94">
        <f t="shared" si="647"/>
        <v>44.988095238095241</v>
      </c>
      <c r="P3304" s="95">
        <f t="shared" si="648"/>
        <v>3.124173280423281E-2</v>
      </c>
      <c r="Q3304" s="96" t="s">
        <v>492</v>
      </c>
      <c r="R3304" s="97" t="s">
        <v>686</v>
      </c>
      <c r="S3304" s="92">
        <v>1000</v>
      </c>
      <c r="T3304" s="620">
        <v>37.142857142857139</v>
      </c>
      <c r="U3304" s="620">
        <v>56.7</v>
      </c>
      <c r="V3304" s="620">
        <v>28.35</v>
      </c>
      <c r="W3304" s="93" t="s">
        <v>3842</v>
      </c>
      <c r="X3304" s="94">
        <f t="shared" si="649"/>
        <v>40.730952380952381</v>
      </c>
      <c r="Y3304" s="95">
        <f>X3304/S3304/1.44</f>
        <v>2.8285383597883601E-2</v>
      </c>
      <c r="Z3304" s="635" t="s">
        <v>492</v>
      </c>
      <c r="AA3304" s="672">
        <f>P3304+Y3304</f>
        <v>5.9527116402116415E-2</v>
      </c>
      <c r="AB3304" s="672">
        <f t="shared" si="638"/>
        <v>1250.8289351851849</v>
      </c>
    </row>
    <row r="3305" spans="1:28" s="7" customFormat="1" ht="13.9" customHeight="1" x14ac:dyDescent="0.2">
      <c r="A3305" s="260"/>
      <c r="B3305" s="403"/>
      <c r="C3305" s="454"/>
      <c r="D3305" s="263">
        <f>(MAX(K3305:M3305))/J3305/1.44</f>
        <v>0</v>
      </c>
      <c r="E3305" s="264">
        <f>(MAX(T3305:V3305))/S3305/1.44</f>
        <v>0</v>
      </c>
      <c r="F3305" s="181" t="s">
        <v>455</v>
      </c>
      <c r="G3305" s="69" t="s">
        <v>3126</v>
      </c>
      <c r="H3305" s="240">
        <v>1531</v>
      </c>
      <c r="I3305" s="35" t="s">
        <v>685</v>
      </c>
      <c r="J3305" s="34">
        <v>400</v>
      </c>
      <c r="K3305" s="367">
        <v>0</v>
      </c>
      <c r="L3305" s="367">
        <v>0</v>
      </c>
      <c r="M3305" s="367">
        <v>0</v>
      </c>
      <c r="N3305" s="36"/>
      <c r="O3305" s="37">
        <f t="shared" si="647"/>
        <v>0</v>
      </c>
      <c r="P3305" s="38">
        <f t="shared" si="648"/>
        <v>0</v>
      </c>
      <c r="Q3305" s="39" t="s">
        <v>495</v>
      </c>
      <c r="R3305" s="40" t="s">
        <v>686</v>
      </c>
      <c r="S3305" s="34">
        <v>400</v>
      </c>
      <c r="T3305" s="367">
        <v>0</v>
      </c>
      <c r="U3305" s="367">
        <v>0</v>
      </c>
      <c r="V3305" s="367">
        <v>0</v>
      </c>
      <c r="W3305" s="36"/>
      <c r="X3305" s="37">
        <f t="shared" si="649"/>
        <v>0</v>
      </c>
      <c r="Y3305" s="38">
        <f>X3305/S3305/1.44</f>
        <v>0</v>
      </c>
      <c r="Z3305" s="653" t="s">
        <v>495</v>
      </c>
      <c r="AA3305" s="671">
        <f>P3305+Y3305</f>
        <v>0</v>
      </c>
      <c r="AB3305" s="671">
        <f t="shared" si="638"/>
        <v>532</v>
      </c>
    </row>
    <row r="3306" spans="1:28" ht="13.15" customHeight="1" x14ac:dyDescent="0.2">
      <c r="A3306" s="588"/>
      <c r="B3306" s="415"/>
      <c r="C3306" s="454"/>
      <c r="D3306" s="589"/>
      <c r="E3306" s="589"/>
      <c r="F3306" s="182"/>
      <c r="G3306" s="24"/>
      <c r="H3306" s="241">
        <v>1531</v>
      </c>
      <c r="I3306" s="22" t="s">
        <v>1242</v>
      </c>
      <c r="J3306" s="24">
        <v>400</v>
      </c>
      <c r="K3306" s="371">
        <v>0</v>
      </c>
      <c r="L3306" s="371">
        <v>0</v>
      </c>
      <c r="M3306" s="371">
        <v>0</v>
      </c>
      <c r="N3306" s="21"/>
      <c r="O3306" s="25">
        <f t="shared" si="647"/>
        <v>0</v>
      </c>
      <c r="P3306" s="26">
        <f t="shared" si="648"/>
        <v>0</v>
      </c>
      <c r="Q3306" s="26"/>
      <c r="R3306" s="28" t="s">
        <v>744</v>
      </c>
      <c r="S3306" s="24">
        <v>400</v>
      </c>
      <c r="T3306" s="371">
        <v>0</v>
      </c>
      <c r="U3306" s="371">
        <v>0</v>
      </c>
      <c r="V3306" s="371">
        <v>0</v>
      </c>
      <c r="W3306" s="21"/>
      <c r="X3306" s="25">
        <f t="shared" ref="X3306:X3313" si="651">(T3306+U3306+V3306)/3</f>
        <v>0</v>
      </c>
      <c r="Y3306" s="26">
        <f t="shared" ref="Y3306:Y3313" si="652">X3306/S3306/1.44</f>
        <v>0</v>
      </c>
      <c r="Z3306" s="428"/>
      <c r="AA3306" s="673"/>
      <c r="AB3306" s="672"/>
    </row>
    <row r="3307" spans="1:28" ht="13.15" customHeight="1" x14ac:dyDescent="0.2">
      <c r="A3307" s="588"/>
      <c r="B3307" s="415"/>
      <c r="C3307" s="454"/>
      <c r="D3307" s="589"/>
      <c r="E3307" s="589"/>
      <c r="F3307" s="182"/>
      <c r="G3307" s="24"/>
      <c r="H3307" s="241">
        <v>1531</v>
      </c>
      <c r="I3307" s="22" t="s">
        <v>2068</v>
      </c>
      <c r="J3307" s="24">
        <v>400</v>
      </c>
      <c r="K3307" s="371">
        <v>0</v>
      </c>
      <c r="L3307" s="371">
        <v>0</v>
      </c>
      <c r="M3307" s="371">
        <v>0</v>
      </c>
      <c r="N3307" s="21"/>
      <c r="O3307" s="25">
        <f t="shared" si="647"/>
        <v>0</v>
      </c>
      <c r="P3307" s="26">
        <f t="shared" si="648"/>
        <v>0</v>
      </c>
      <c r="Q3307" s="26"/>
      <c r="R3307" s="28" t="s">
        <v>2071</v>
      </c>
      <c r="S3307" s="24">
        <v>400</v>
      </c>
      <c r="T3307" s="371">
        <v>0</v>
      </c>
      <c r="U3307" s="371">
        <v>0</v>
      </c>
      <c r="V3307" s="371">
        <v>0</v>
      </c>
      <c r="W3307" s="21"/>
      <c r="X3307" s="25">
        <f t="shared" si="651"/>
        <v>0</v>
      </c>
      <c r="Y3307" s="26">
        <f t="shared" si="652"/>
        <v>0</v>
      </c>
      <c r="Z3307" s="428"/>
      <c r="AA3307" s="673"/>
      <c r="AB3307" s="672"/>
    </row>
    <row r="3308" spans="1:28" ht="13.15" customHeight="1" x14ac:dyDescent="0.2">
      <c r="A3308" s="588"/>
      <c r="B3308" s="415"/>
      <c r="C3308" s="454"/>
      <c r="D3308" s="589"/>
      <c r="E3308" s="589"/>
      <c r="F3308" s="182"/>
      <c r="G3308" s="24"/>
      <c r="H3308" s="241">
        <v>1531</v>
      </c>
      <c r="I3308" s="22" t="s">
        <v>2069</v>
      </c>
      <c r="J3308" s="24">
        <v>400</v>
      </c>
      <c r="K3308" s="371">
        <v>0</v>
      </c>
      <c r="L3308" s="371">
        <v>0</v>
      </c>
      <c r="M3308" s="371">
        <v>0</v>
      </c>
      <c r="N3308" s="21"/>
      <c r="O3308" s="25">
        <f t="shared" si="647"/>
        <v>0</v>
      </c>
      <c r="P3308" s="26">
        <f t="shared" si="648"/>
        <v>0</v>
      </c>
      <c r="Q3308" s="26"/>
      <c r="R3308" s="28" t="s">
        <v>110</v>
      </c>
      <c r="S3308" s="24">
        <v>400</v>
      </c>
      <c r="T3308" s="371">
        <v>0</v>
      </c>
      <c r="U3308" s="371">
        <v>0</v>
      </c>
      <c r="V3308" s="371">
        <v>0</v>
      </c>
      <c r="W3308" s="21"/>
      <c r="X3308" s="25">
        <f t="shared" si="651"/>
        <v>0</v>
      </c>
      <c r="Y3308" s="26">
        <f t="shared" si="652"/>
        <v>0</v>
      </c>
      <c r="Z3308" s="428"/>
      <c r="AA3308" s="673"/>
      <c r="AB3308" s="672"/>
    </row>
    <row r="3309" spans="1:28" ht="13.15" customHeight="1" x14ac:dyDescent="0.2">
      <c r="A3309" s="588"/>
      <c r="B3309" s="415"/>
      <c r="C3309" s="454"/>
      <c r="D3309" s="589"/>
      <c r="E3309" s="589"/>
      <c r="F3309" s="182"/>
      <c r="G3309" s="24"/>
      <c r="H3309" s="241">
        <v>1531</v>
      </c>
      <c r="I3309" s="22" t="s">
        <v>743</v>
      </c>
      <c r="J3309" s="24">
        <v>400</v>
      </c>
      <c r="K3309" s="371">
        <v>0</v>
      </c>
      <c r="L3309" s="371">
        <v>0</v>
      </c>
      <c r="M3309" s="371">
        <v>0</v>
      </c>
      <c r="N3309" s="21"/>
      <c r="O3309" s="25">
        <f t="shared" si="647"/>
        <v>0</v>
      </c>
      <c r="P3309" s="26">
        <f t="shared" si="648"/>
        <v>0</v>
      </c>
      <c r="Q3309" s="26"/>
      <c r="R3309" s="28" t="s">
        <v>1243</v>
      </c>
      <c r="S3309" s="24">
        <v>400</v>
      </c>
      <c r="T3309" s="371">
        <v>0</v>
      </c>
      <c r="U3309" s="371">
        <v>0</v>
      </c>
      <c r="V3309" s="371">
        <v>0</v>
      </c>
      <c r="W3309" s="21"/>
      <c r="X3309" s="25">
        <f t="shared" si="651"/>
        <v>0</v>
      </c>
      <c r="Y3309" s="26">
        <f t="shared" si="652"/>
        <v>0</v>
      </c>
      <c r="Z3309" s="428"/>
      <c r="AA3309" s="673"/>
      <c r="AB3309" s="672"/>
    </row>
    <row r="3310" spans="1:28" ht="13.15" customHeight="1" x14ac:dyDescent="0.2">
      <c r="A3310" s="588"/>
      <c r="B3310" s="415"/>
      <c r="C3310" s="454"/>
      <c r="D3310" s="589"/>
      <c r="E3310" s="589"/>
      <c r="F3310" s="182"/>
      <c r="G3310" s="24"/>
      <c r="H3310" s="241">
        <v>1531</v>
      </c>
      <c r="I3310" s="22" t="s">
        <v>716</v>
      </c>
      <c r="J3310" s="24">
        <v>400</v>
      </c>
      <c r="K3310" s="371">
        <v>0</v>
      </c>
      <c r="L3310" s="371">
        <v>0</v>
      </c>
      <c r="M3310" s="371">
        <v>0</v>
      </c>
      <c r="N3310" s="21"/>
      <c r="O3310" s="25">
        <f t="shared" si="647"/>
        <v>0</v>
      </c>
      <c r="P3310" s="26">
        <f t="shared" si="648"/>
        <v>0</v>
      </c>
      <c r="Q3310" s="26"/>
      <c r="R3310" s="28" t="s">
        <v>747</v>
      </c>
      <c r="S3310" s="24">
        <v>400</v>
      </c>
      <c r="T3310" s="371">
        <v>0</v>
      </c>
      <c r="U3310" s="371">
        <v>0</v>
      </c>
      <c r="V3310" s="371">
        <v>0</v>
      </c>
      <c r="W3310" s="21"/>
      <c r="X3310" s="25">
        <f t="shared" si="651"/>
        <v>0</v>
      </c>
      <c r="Y3310" s="26">
        <f t="shared" si="652"/>
        <v>0</v>
      </c>
      <c r="Z3310" s="428"/>
      <c r="AA3310" s="673"/>
      <c r="AB3310" s="672"/>
    </row>
    <row r="3311" spans="1:28" ht="13.15" customHeight="1" x14ac:dyDescent="0.2">
      <c r="A3311" s="588"/>
      <c r="B3311" s="415"/>
      <c r="C3311" s="454"/>
      <c r="D3311" s="589"/>
      <c r="E3311" s="589"/>
      <c r="F3311" s="182"/>
      <c r="G3311" s="24"/>
      <c r="H3311" s="241">
        <v>1531</v>
      </c>
      <c r="I3311" s="22" t="s">
        <v>2070</v>
      </c>
      <c r="J3311" s="24">
        <v>400</v>
      </c>
      <c r="K3311" s="371">
        <v>0</v>
      </c>
      <c r="L3311" s="371">
        <v>0</v>
      </c>
      <c r="M3311" s="371">
        <v>0</v>
      </c>
      <c r="N3311" s="21"/>
      <c r="O3311" s="25">
        <f t="shared" si="647"/>
        <v>0</v>
      </c>
      <c r="P3311" s="26">
        <f t="shared" si="648"/>
        <v>0</v>
      </c>
      <c r="Q3311" s="26"/>
      <c r="R3311" s="28" t="s">
        <v>745</v>
      </c>
      <c r="S3311" s="24">
        <v>400</v>
      </c>
      <c r="T3311" s="371">
        <v>0</v>
      </c>
      <c r="U3311" s="371">
        <v>0</v>
      </c>
      <c r="V3311" s="371">
        <v>0</v>
      </c>
      <c r="W3311" s="21"/>
      <c r="X3311" s="25">
        <f t="shared" si="651"/>
        <v>0</v>
      </c>
      <c r="Y3311" s="26">
        <f t="shared" si="652"/>
        <v>0</v>
      </c>
      <c r="Z3311" s="428"/>
      <c r="AA3311" s="673"/>
      <c r="AB3311" s="672"/>
    </row>
    <row r="3312" spans="1:28" ht="13.15" customHeight="1" x14ac:dyDescent="0.2">
      <c r="A3312" s="588"/>
      <c r="B3312" s="415"/>
      <c r="C3312" s="454"/>
      <c r="D3312" s="589"/>
      <c r="E3312" s="589"/>
      <c r="F3312" s="182"/>
      <c r="G3312" s="24"/>
      <c r="H3312" s="241">
        <v>1531</v>
      </c>
      <c r="I3312" s="22" t="s">
        <v>1367</v>
      </c>
      <c r="J3312" s="24">
        <v>400</v>
      </c>
      <c r="K3312" s="371">
        <v>0</v>
      </c>
      <c r="L3312" s="371">
        <v>0</v>
      </c>
      <c r="M3312" s="371">
        <v>0</v>
      </c>
      <c r="N3312" s="21"/>
      <c r="O3312" s="25">
        <f t="shared" si="647"/>
        <v>0</v>
      </c>
      <c r="P3312" s="26">
        <f t="shared" si="648"/>
        <v>0</v>
      </c>
      <c r="Q3312" s="26"/>
      <c r="R3312" s="28" t="s">
        <v>746</v>
      </c>
      <c r="S3312" s="24">
        <v>400</v>
      </c>
      <c r="T3312" s="371">
        <v>0</v>
      </c>
      <c r="U3312" s="371">
        <v>0</v>
      </c>
      <c r="V3312" s="371">
        <v>0</v>
      </c>
      <c r="W3312" s="21"/>
      <c r="X3312" s="25">
        <f t="shared" si="651"/>
        <v>0</v>
      </c>
      <c r="Y3312" s="26">
        <f t="shared" si="652"/>
        <v>0</v>
      </c>
      <c r="Z3312" s="428"/>
      <c r="AA3312" s="673"/>
      <c r="AB3312" s="672"/>
    </row>
    <row r="3313" spans="1:28" ht="13.9" customHeight="1" thickBot="1" x14ac:dyDescent="0.25">
      <c r="A3313" s="585"/>
      <c r="B3313" s="409"/>
      <c r="C3313" s="447"/>
      <c r="D3313" s="586"/>
      <c r="E3313" s="587"/>
      <c r="F3313" s="184"/>
      <c r="G3313" s="70"/>
      <c r="H3313" s="242">
        <v>1531</v>
      </c>
      <c r="I3313" s="76" t="s">
        <v>56</v>
      </c>
      <c r="J3313" s="70">
        <v>400</v>
      </c>
      <c r="K3313" s="559">
        <v>0</v>
      </c>
      <c r="L3313" s="559">
        <v>0</v>
      </c>
      <c r="M3313" s="559">
        <v>0</v>
      </c>
      <c r="N3313" s="72"/>
      <c r="O3313" s="73">
        <f t="shared" si="647"/>
        <v>0</v>
      </c>
      <c r="P3313" s="74">
        <f t="shared" si="648"/>
        <v>0</v>
      </c>
      <c r="Q3313" s="74"/>
      <c r="R3313" s="75" t="s">
        <v>748</v>
      </c>
      <c r="S3313" s="70">
        <v>400</v>
      </c>
      <c r="T3313" s="559">
        <v>0</v>
      </c>
      <c r="U3313" s="559">
        <v>0</v>
      </c>
      <c r="V3313" s="559">
        <v>0</v>
      </c>
      <c r="W3313" s="72"/>
      <c r="X3313" s="73">
        <f t="shared" si="651"/>
        <v>0</v>
      </c>
      <c r="Y3313" s="74">
        <f t="shared" si="652"/>
        <v>0</v>
      </c>
      <c r="Z3313" s="646"/>
      <c r="AA3313" s="676"/>
      <c r="AB3313" s="674"/>
    </row>
    <row r="3314" spans="1:28" s="7" customFormat="1" ht="13.9" customHeight="1" x14ac:dyDescent="0.2">
      <c r="A3314" s="260">
        <v>43035</v>
      </c>
      <c r="B3314" s="403">
        <v>0.84027777777777779</v>
      </c>
      <c r="C3314" s="454">
        <v>0</v>
      </c>
      <c r="D3314" s="263">
        <f>(MAX(K3314:M3314))/J3314/1.44</f>
        <v>0.40104166666666669</v>
      </c>
      <c r="E3314" s="264">
        <f>(MAX(T3314:V3314))/S3314/1.44</f>
        <v>0.20781250000000001</v>
      </c>
      <c r="F3314" s="181" t="s">
        <v>455</v>
      </c>
      <c r="G3314" s="69" t="s">
        <v>3126</v>
      </c>
      <c r="H3314" s="240">
        <v>1532</v>
      </c>
      <c r="I3314" s="35" t="s">
        <v>685</v>
      </c>
      <c r="J3314" s="34">
        <v>400</v>
      </c>
      <c r="K3314" s="367">
        <v>231</v>
      </c>
      <c r="L3314" s="367">
        <v>223.8095238095238</v>
      </c>
      <c r="M3314" s="367">
        <v>217.35000000000002</v>
      </c>
      <c r="N3314" s="36" t="s">
        <v>3986</v>
      </c>
      <c r="O3314" s="37">
        <f t="shared" si="647"/>
        <v>224.0531746031746</v>
      </c>
      <c r="P3314" s="38">
        <f t="shared" si="648"/>
        <v>0.38898120590828927</v>
      </c>
      <c r="Q3314" s="39" t="s">
        <v>983</v>
      </c>
      <c r="R3314" s="40" t="s">
        <v>686</v>
      </c>
      <c r="S3314" s="34">
        <v>400</v>
      </c>
      <c r="T3314" s="367">
        <v>83.80952380952381</v>
      </c>
      <c r="U3314" s="367">
        <v>86.100000000000009</v>
      </c>
      <c r="V3314" s="367">
        <v>119.7</v>
      </c>
      <c r="W3314" s="36" t="s">
        <v>4164</v>
      </c>
      <c r="X3314" s="37">
        <f t="shared" ref="X3314:X3346" si="653">(T3314+U3314+V3314)/3</f>
        <v>96.536507936507931</v>
      </c>
      <c r="Y3314" s="38">
        <f t="shared" ref="Y3314:Y3347" si="654">X3314/S3314/1.44</f>
        <v>0.16759810405643738</v>
      </c>
      <c r="Z3314" s="653" t="s">
        <v>983</v>
      </c>
      <c r="AA3314" s="672">
        <f>P3314+Y3314</f>
        <v>0.55657930996472671</v>
      </c>
      <c r="AB3314" s="672">
        <f t="shared" si="638"/>
        <v>235.89980709876536</v>
      </c>
    </row>
    <row r="3315" spans="1:28" ht="13.9" customHeight="1" x14ac:dyDescent="0.2">
      <c r="A3315" s="588"/>
      <c r="B3315" s="415"/>
      <c r="C3315" s="454"/>
      <c r="D3315" s="589"/>
      <c r="E3315" s="589"/>
      <c r="F3315" s="182"/>
      <c r="G3315" s="24"/>
      <c r="H3315" s="241">
        <v>1532</v>
      </c>
      <c r="I3315" s="23" t="s">
        <v>778</v>
      </c>
      <c r="J3315" s="24">
        <v>400</v>
      </c>
      <c r="K3315" s="371">
        <v>42</v>
      </c>
      <c r="L3315" s="371">
        <v>38.095238095238095</v>
      </c>
      <c r="M3315" s="371">
        <v>40.950000000000003</v>
      </c>
      <c r="N3315" s="21"/>
      <c r="O3315" s="25">
        <f t="shared" si="647"/>
        <v>40.348412698412702</v>
      </c>
      <c r="P3315" s="26">
        <f t="shared" si="648"/>
        <v>7.0049327601410943E-2</v>
      </c>
      <c r="Q3315" s="26"/>
      <c r="R3315" s="33" t="s">
        <v>4166</v>
      </c>
      <c r="S3315" s="24">
        <v>400</v>
      </c>
      <c r="T3315" s="371">
        <v>4.7619047619047619</v>
      </c>
      <c r="U3315" s="371">
        <v>0</v>
      </c>
      <c r="V3315" s="371">
        <v>1.05</v>
      </c>
      <c r="W3315" s="21"/>
      <c r="X3315" s="25">
        <f t="shared" si="653"/>
        <v>1.9373015873015873</v>
      </c>
      <c r="Y3315" s="26">
        <f t="shared" si="654"/>
        <v>3.3633708112874778E-3</v>
      </c>
      <c r="Z3315" s="428"/>
      <c r="AA3315" s="673"/>
      <c r="AB3315" s="672"/>
    </row>
    <row r="3316" spans="1:28" ht="13.9" customHeight="1" x14ac:dyDescent="0.2">
      <c r="A3316" s="588"/>
      <c r="B3316" s="415"/>
      <c r="C3316" s="454"/>
      <c r="D3316" s="589"/>
      <c r="E3316" s="589"/>
      <c r="F3316" s="182"/>
      <c r="G3316" s="24"/>
      <c r="H3316" s="241">
        <v>1532</v>
      </c>
      <c r="I3316" s="22" t="s">
        <v>457</v>
      </c>
      <c r="J3316" s="24">
        <v>400</v>
      </c>
      <c r="K3316" s="371">
        <v>2.1</v>
      </c>
      <c r="L3316" s="371">
        <v>33.333333333333329</v>
      </c>
      <c r="M3316" s="371">
        <v>23.1</v>
      </c>
      <c r="N3316" s="21"/>
      <c r="O3316" s="25">
        <f t="shared" si="647"/>
        <v>19.511111111111109</v>
      </c>
      <c r="P3316" s="26">
        <f t="shared" si="648"/>
        <v>3.3873456790123456E-2</v>
      </c>
      <c r="Q3316" s="26"/>
      <c r="R3316" s="28" t="s">
        <v>458</v>
      </c>
      <c r="S3316" s="24">
        <v>400</v>
      </c>
      <c r="T3316" s="371">
        <v>0</v>
      </c>
      <c r="U3316" s="371">
        <v>0</v>
      </c>
      <c r="V3316" s="371">
        <v>0</v>
      </c>
      <c r="W3316" s="21"/>
      <c r="X3316" s="25">
        <f t="shared" si="653"/>
        <v>0</v>
      </c>
      <c r="Y3316" s="26">
        <f t="shared" si="654"/>
        <v>0</v>
      </c>
      <c r="Z3316" s="428"/>
      <c r="AA3316" s="673"/>
      <c r="AB3316" s="672"/>
    </row>
    <row r="3317" spans="1:28" ht="13.9" customHeight="1" x14ac:dyDescent="0.2">
      <c r="A3317" s="588"/>
      <c r="B3317" s="415"/>
      <c r="C3317" s="454"/>
      <c r="D3317" s="589"/>
      <c r="E3317" s="589"/>
      <c r="F3317" s="182"/>
      <c r="G3317" s="24"/>
      <c r="H3317" s="241">
        <v>1532</v>
      </c>
      <c r="I3317" s="22" t="s">
        <v>1664</v>
      </c>
      <c r="J3317" s="24">
        <v>400</v>
      </c>
      <c r="K3317" s="371">
        <v>40.950000000000003</v>
      </c>
      <c r="L3317" s="371">
        <v>77.142857142857139</v>
      </c>
      <c r="M3317" s="371">
        <v>38.85</v>
      </c>
      <c r="N3317" s="21"/>
      <c r="O3317" s="25">
        <f t="shared" si="647"/>
        <v>52.314285714285717</v>
      </c>
      <c r="P3317" s="26">
        <f t="shared" si="648"/>
        <v>9.0823412698412695E-2</v>
      </c>
      <c r="Q3317" s="26"/>
      <c r="R3317" s="28" t="s">
        <v>4167</v>
      </c>
      <c r="S3317" s="24">
        <v>400</v>
      </c>
      <c r="T3317" s="371">
        <v>0</v>
      </c>
      <c r="U3317" s="371">
        <v>1.05</v>
      </c>
      <c r="V3317" s="371">
        <v>2.1</v>
      </c>
      <c r="W3317" s="21"/>
      <c r="X3317" s="25">
        <f t="shared" si="653"/>
        <v>1.05</v>
      </c>
      <c r="Y3317" s="26">
        <f t="shared" si="654"/>
        <v>1.8229166666666669E-3</v>
      </c>
      <c r="Z3317" s="428"/>
      <c r="AA3317" s="673"/>
      <c r="AB3317" s="672"/>
    </row>
    <row r="3318" spans="1:28" ht="13.9" customHeight="1" x14ac:dyDescent="0.2">
      <c r="A3318" s="588"/>
      <c r="B3318" s="415"/>
      <c r="C3318" s="454"/>
      <c r="D3318" s="589"/>
      <c r="E3318" s="589"/>
      <c r="F3318" s="182"/>
      <c r="G3318" s="24"/>
      <c r="H3318" s="241">
        <v>1532</v>
      </c>
      <c r="I3318" s="22" t="s">
        <v>2072</v>
      </c>
      <c r="J3318" s="24">
        <v>400</v>
      </c>
      <c r="K3318" s="371">
        <v>19.95</v>
      </c>
      <c r="L3318" s="371">
        <v>15.238095238095237</v>
      </c>
      <c r="M3318" s="371">
        <v>15.75</v>
      </c>
      <c r="N3318" s="21"/>
      <c r="O3318" s="25">
        <f t="shared" si="647"/>
        <v>16.979365079365078</v>
      </c>
      <c r="P3318" s="26">
        <f t="shared" si="648"/>
        <v>2.9478064373897706E-2</v>
      </c>
      <c r="Q3318" s="26"/>
      <c r="R3318" s="33" t="s">
        <v>1872</v>
      </c>
      <c r="S3318" s="24">
        <v>400</v>
      </c>
      <c r="T3318" s="371">
        <v>0</v>
      </c>
      <c r="U3318" s="371">
        <v>1.05</v>
      </c>
      <c r="V3318" s="371">
        <v>0</v>
      </c>
      <c r="W3318" s="21"/>
      <c r="X3318" s="25">
        <f t="shared" si="653"/>
        <v>0.35000000000000003</v>
      </c>
      <c r="Y3318" s="26">
        <f t="shared" si="654"/>
        <v>6.0763888888888901E-4</v>
      </c>
      <c r="Z3318" s="428"/>
      <c r="AA3318" s="673"/>
      <c r="AB3318" s="672"/>
    </row>
    <row r="3319" spans="1:28" ht="13.9" customHeight="1" x14ac:dyDescent="0.2">
      <c r="A3319" s="588"/>
      <c r="B3319" s="415"/>
      <c r="C3319" s="454"/>
      <c r="D3319" s="589"/>
      <c r="E3319" s="589"/>
      <c r="F3319" s="182"/>
      <c r="G3319" s="24"/>
      <c r="H3319" s="241">
        <v>1532</v>
      </c>
      <c r="I3319" s="23" t="s">
        <v>2073</v>
      </c>
      <c r="J3319" s="24">
        <v>400</v>
      </c>
      <c r="K3319" s="371">
        <v>18.900000000000002</v>
      </c>
      <c r="L3319" s="371">
        <v>32.38095238095238</v>
      </c>
      <c r="M3319" s="371">
        <v>39.9</v>
      </c>
      <c r="N3319" s="21"/>
      <c r="O3319" s="25">
        <f t="shared" si="647"/>
        <v>30.393650793650796</v>
      </c>
      <c r="P3319" s="26">
        <f t="shared" si="648"/>
        <v>5.2766754850088186E-2</v>
      </c>
      <c r="Q3319" s="26"/>
      <c r="R3319" s="28" t="s">
        <v>1607</v>
      </c>
      <c r="S3319" s="24">
        <v>400</v>
      </c>
      <c r="T3319" s="371">
        <v>0</v>
      </c>
      <c r="U3319" s="371">
        <v>0</v>
      </c>
      <c r="V3319" s="371">
        <v>0</v>
      </c>
      <c r="W3319" s="21"/>
      <c r="X3319" s="25">
        <f t="shared" si="653"/>
        <v>0</v>
      </c>
      <c r="Y3319" s="26">
        <f t="shared" si="654"/>
        <v>0</v>
      </c>
      <c r="Z3319" s="428"/>
      <c r="AA3319" s="673"/>
      <c r="AB3319" s="672"/>
    </row>
    <row r="3320" spans="1:28" ht="13.9" customHeight="1" x14ac:dyDescent="0.2">
      <c r="A3320" s="588"/>
      <c r="B3320" s="415"/>
      <c r="C3320" s="454"/>
      <c r="D3320" s="589"/>
      <c r="E3320" s="589"/>
      <c r="F3320" s="182"/>
      <c r="G3320" s="24"/>
      <c r="H3320" s="241">
        <v>1532</v>
      </c>
      <c r="I3320" s="23" t="s">
        <v>4165</v>
      </c>
      <c r="J3320" s="24">
        <v>400</v>
      </c>
      <c r="K3320" s="371">
        <v>42</v>
      </c>
      <c r="L3320" s="371">
        <v>17.142857142857142</v>
      </c>
      <c r="M3320" s="371">
        <v>33.6</v>
      </c>
      <c r="N3320" s="21"/>
      <c r="O3320" s="25">
        <f t="shared" si="647"/>
        <v>30.914285714285711</v>
      </c>
      <c r="P3320" s="26">
        <f t="shared" si="648"/>
        <v>5.3670634920634917E-2</v>
      </c>
      <c r="Q3320" s="26"/>
      <c r="R3320" s="28" t="s">
        <v>1608</v>
      </c>
      <c r="S3320" s="24">
        <v>400</v>
      </c>
      <c r="T3320" s="371">
        <v>18.095238095238095</v>
      </c>
      <c r="U3320" s="371">
        <v>23.1</v>
      </c>
      <c r="V3320" s="371">
        <v>13.65</v>
      </c>
      <c r="W3320" s="21"/>
      <c r="X3320" s="25">
        <f t="shared" si="653"/>
        <v>18.281746031746032</v>
      </c>
      <c r="Y3320" s="26">
        <f t="shared" si="654"/>
        <v>3.1739142416225753E-2</v>
      </c>
      <c r="Z3320" s="428"/>
      <c r="AA3320" s="673"/>
      <c r="AB3320" s="672"/>
    </row>
    <row r="3321" spans="1:28" ht="13.9" customHeight="1" x14ac:dyDescent="0.2">
      <c r="A3321" s="588"/>
      <c r="B3321" s="415"/>
      <c r="C3321" s="454"/>
      <c r="D3321" s="589"/>
      <c r="E3321" s="589"/>
      <c r="F3321" s="182"/>
      <c r="G3321" s="24"/>
      <c r="H3321" s="241">
        <v>1532</v>
      </c>
      <c r="I3321" s="23" t="s">
        <v>1610</v>
      </c>
      <c r="J3321" s="24">
        <v>400</v>
      </c>
      <c r="K3321" s="371">
        <v>42</v>
      </c>
      <c r="L3321" s="371">
        <v>31.428571428571427</v>
      </c>
      <c r="M3321" s="371">
        <v>31.5</v>
      </c>
      <c r="N3321" s="21"/>
      <c r="O3321" s="25">
        <f t="shared" si="647"/>
        <v>34.976190476190474</v>
      </c>
      <c r="P3321" s="26">
        <f t="shared" si="648"/>
        <v>6.0722552910052907E-2</v>
      </c>
      <c r="Q3321" s="26"/>
      <c r="R3321" s="33" t="s">
        <v>1611</v>
      </c>
      <c r="S3321" s="24">
        <v>400</v>
      </c>
      <c r="T3321" s="371">
        <v>17.142857142857142</v>
      </c>
      <c r="U3321" s="371">
        <v>5.25</v>
      </c>
      <c r="V3321" s="371">
        <v>52.5</v>
      </c>
      <c r="W3321" s="21"/>
      <c r="X3321" s="25">
        <f t="shared" si="653"/>
        <v>24.964285714285712</v>
      </c>
      <c r="Y3321" s="26">
        <f t="shared" si="654"/>
        <v>4.3340773809523808E-2</v>
      </c>
      <c r="Z3321" s="428"/>
      <c r="AA3321" s="673"/>
      <c r="AB3321" s="672"/>
    </row>
    <row r="3322" spans="1:28" ht="13.9" customHeight="1" x14ac:dyDescent="0.2">
      <c r="A3322" s="588"/>
      <c r="B3322" s="415"/>
      <c r="C3322" s="454"/>
      <c r="D3322" s="589"/>
      <c r="E3322" s="589"/>
      <c r="F3322" s="182"/>
      <c r="G3322" s="24"/>
      <c r="H3322" s="241">
        <v>1532</v>
      </c>
      <c r="I3322" s="22" t="s">
        <v>1612</v>
      </c>
      <c r="J3322" s="24">
        <v>400</v>
      </c>
      <c r="K3322" s="371">
        <v>2.1</v>
      </c>
      <c r="L3322" s="371">
        <v>0</v>
      </c>
      <c r="M3322" s="371">
        <v>0</v>
      </c>
      <c r="N3322" s="21"/>
      <c r="O3322" s="25">
        <f t="shared" si="647"/>
        <v>0.70000000000000007</v>
      </c>
      <c r="P3322" s="26">
        <f t="shared" si="648"/>
        <v>1.215277777777778E-3</v>
      </c>
      <c r="Q3322" s="26"/>
      <c r="R3322" s="28" t="s">
        <v>1613</v>
      </c>
      <c r="S3322" s="24">
        <v>400</v>
      </c>
      <c r="T3322" s="371">
        <v>25.714285714285712</v>
      </c>
      <c r="U3322" s="371">
        <v>58.800000000000004</v>
      </c>
      <c r="V3322" s="371">
        <v>59.85</v>
      </c>
      <c r="W3322" s="25"/>
      <c r="X3322" s="25">
        <f t="shared" si="653"/>
        <v>48.121428571428574</v>
      </c>
      <c r="Y3322" s="25">
        <f t="shared" si="654"/>
        <v>8.3544146825396834E-2</v>
      </c>
      <c r="Z3322" s="428"/>
      <c r="AA3322" s="673"/>
      <c r="AB3322" s="672"/>
    </row>
    <row r="3323" spans="1:28" ht="13.9" customHeight="1" x14ac:dyDescent="0.2">
      <c r="A3323" s="588"/>
      <c r="B3323" s="415"/>
      <c r="C3323" s="454"/>
      <c r="D3323" s="589"/>
      <c r="E3323" s="589"/>
      <c r="F3323" s="182"/>
      <c r="G3323" s="24"/>
      <c r="H3323" s="241">
        <v>1532</v>
      </c>
      <c r="I3323" s="22" t="s">
        <v>1871</v>
      </c>
      <c r="J3323" s="24">
        <v>400</v>
      </c>
      <c r="K3323" s="371">
        <v>0</v>
      </c>
      <c r="L3323" s="371">
        <v>0</v>
      </c>
      <c r="M3323" s="371">
        <v>0</v>
      </c>
      <c r="N3323" s="21"/>
      <c r="O3323" s="25">
        <f t="shared" si="647"/>
        <v>0</v>
      </c>
      <c r="P3323" s="26">
        <f t="shared" si="648"/>
        <v>0</v>
      </c>
      <c r="Q3323" s="26"/>
      <c r="R3323" s="28" t="s">
        <v>1871</v>
      </c>
      <c r="S3323" s="24">
        <v>400</v>
      </c>
      <c r="T3323" s="371">
        <v>19.047619047619047</v>
      </c>
      <c r="U3323" s="371">
        <v>7.3500000000000005</v>
      </c>
      <c r="V3323" s="371">
        <v>0</v>
      </c>
      <c r="W3323" s="21"/>
      <c r="X3323" s="25">
        <f t="shared" si="653"/>
        <v>8.799206349206349</v>
      </c>
      <c r="Y3323" s="26">
        <f t="shared" si="654"/>
        <v>1.527639991181658E-2</v>
      </c>
      <c r="Z3323" s="428"/>
      <c r="AA3323" s="673"/>
      <c r="AB3323" s="672"/>
    </row>
    <row r="3324" spans="1:28" ht="13.9" customHeight="1" x14ac:dyDescent="0.2">
      <c r="A3324" s="588"/>
      <c r="B3324" s="415"/>
      <c r="C3324" s="454"/>
      <c r="D3324" s="589"/>
      <c r="E3324" s="589"/>
      <c r="F3324" s="182"/>
      <c r="G3324" s="24"/>
      <c r="H3324" s="241">
        <v>1532</v>
      </c>
      <c r="I3324" s="22" t="s">
        <v>611</v>
      </c>
      <c r="J3324" s="24">
        <v>400</v>
      </c>
      <c r="K3324" s="371">
        <v>16.8</v>
      </c>
      <c r="L3324" s="371">
        <v>6.6666666666666661</v>
      </c>
      <c r="M3324" s="371">
        <v>19.95</v>
      </c>
      <c r="N3324" s="21"/>
      <c r="O3324" s="25">
        <f t="shared" si="647"/>
        <v>14.472222222222223</v>
      </c>
      <c r="P3324" s="26">
        <f t="shared" si="648"/>
        <v>2.5125385802469136E-2</v>
      </c>
      <c r="Q3324" s="26"/>
      <c r="R3324" s="28"/>
      <c r="S3324" s="24"/>
      <c r="T3324" s="371"/>
      <c r="U3324" s="371"/>
      <c r="V3324" s="371"/>
      <c r="W3324" s="21"/>
      <c r="X3324" s="25"/>
      <c r="Y3324" s="26"/>
      <c r="Z3324" s="428"/>
      <c r="AA3324" s="673"/>
      <c r="AB3324" s="672"/>
    </row>
    <row r="3325" spans="1:28" ht="13.9" customHeight="1" thickBot="1" x14ac:dyDescent="0.25">
      <c r="A3325" s="585"/>
      <c r="B3325" s="409"/>
      <c r="C3325" s="447"/>
      <c r="D3325" s="586"/>
      <c r="E3325" s="587"/>
      <c r="F3325" s="184"/>
      <c r="G3325" s="70"/>
      <c r="H3325" s="242">
        <v>1532</v>
      </c>
      <c r="I3325" s="76"/>
      <c r="J3325" s="70"/>
      <c r="K3325" s="559"/>
      <c r="L3325" s="559"/>
      <c r="M3325" s="559"/>
      <c r="N3325" s="72"/>
      <c r="O3325" s="73"/>
      <c r="P3325" s="74"/>
      <c r="Q3325" s="74"/>
      <c r="R3325" s="75"/>
      <c r="S3325" s="70"/>
      <c r="T3325" s="559"/>
      <c r="U3325" s="559"/>
      <c r="V3325" s="559"/>
      <c r="W3325" s="72"/>
      <c r="X3325" s="73"/>
      <c r="Y3325" s="74"/>
      <c r="Z3325" s="646"/>
      <c r="AA3325" s="673"/>
      <c r="AB3325" s="672"/>
    </row>
    <row r="3326" spans="1:28" s="7" customFormat="1" ht="13.9" customHeight="1" x14ac:dyDescent="0.2">
      <c r="A3326" s="260">
        <v>43039</v>
      </c>
      <c r="B3326" s="403">
        <v>0.82638888888888884</v>
      </c>
      <c r="C3326" s="454">
        <v>0</v>
      </c>
      <c r="D3326" s="263">
        <f>(MAX(K3326:M3326))/J3326/1.44</f>
        <v>0.10416666666666667</v>
      </c>
      <c r="E3326" s="264">
        <f>(MAX(T3326:V3326))/S3326/1.44</f>
        <v>0.12962962962962965</v>
      </c>
      <c r="F3326" s="181" t="s">
        <v>455</v>
      </c>
      <c r="G3326" s="69" t="s">
        <v>3126</v>
      </c>
      <c r="H3326" s="240">
        <v>1534</v>
      </c>
      <c r="I3326" s="35" t="s">
        <v>685</v>
      </c>
      <c r="J3326" s="34">
        <v>630</v>
      </c>
      <c r="K3326" s="367">
        <v>89.25</v>
      </c>
      <c r="L3326" s="367">
        <v>68.571428571428569</v>
      </c>
      <c r="M3326" s="367">
        <v>94.5</v>
      </c>
      <c r="N3326" s="36" t="s">
        <v>3981</v>
      </c>
      <c r="O3326" s="37">
        <f t="shared" ref="O3326:O3331" si="655">(K3326+L3326+M3326)/3</f>
        <v>84.107142857142847</v>
      </c>
      <c r="P3326" s="38">
        <f t="shared" ref="P3326:P3331" si="656">O3326/J3326/1.44</f>
        <v>9.2710695389266809E-2</v>
      </c>
      <c r="Q3326" s="39" t="s">
        <v>983</v>
      </c>
      <c r="R3326" s="40" t="s">
        <v>686</v>
      </c>
      <c r="S3326" s="34">
        <v>630</v>
      </c>
      <c r="T3326" s="367">
        <v>103.80952380952381</v>
      </c>
      <c r="U3326" s="367">
        <v>86.100000000000009</v>
      </c>
      <c r="V3326" s="367">
        <v>117.60000000000001</v>
      </c>
      <c r="W3326" s="36" t="s">
        <v>4223</v>
      </c>
      <c r="X3326" s="37">
        <f t="shared" ref="X3326:X3330" si="657">(T3326+U3326+V3326)/3</f>
        <v>102.50317460317461</v>
      </c>
      <c r="Y3326" s="38">
        <f t="shared" ref="Y3326:Y3331" si="658">X3326/S3326/1.44</f>
        <v>0.11298850816046585</v>
      </c>
      <c r="Z3326" s="653" t="s">
        <v>983</v>
      </c>
      <c r="AA3326" s="671">
        <f>P3326+Y3326</f>
        <v>0.20569920354973265</v>
      </c>
      <c r="AB3326" s="671">
        <f t="shared" si="638"/>
        <v>665.54463734567901</v>
      </c>
    </row>
    <row r="3327" spans="1:28" ht="13.9" customHeight="1" x14ac:dyDescent="0.2">
      <c r="A3327" s="588"/>
      <c r="B3327" s="415"/>
      <c r="C3327" s="454"/>
      <c r="D3327" s="592"/>
      <c r="E3327" s="593"/>
      <c r="F3327" s="182"/>
      <c r="G3327" s="24"/>
      <c r="H3327" s="241">
        <v>1534</v>
      </c>
      <c r="I3327" s="22" t="s">
        <v>4224</v>
      </c>
      <c r="J3327" s="24">
        <v>630</v>
      </c>
      <c r="K3327" s="371">
        <v>33.6</v>
      </c>
      <c r="L3327" s="371">
        <v>23.80952380952381</v>
      </c>
      <c r="M3327" s="371">
        <v>59.85</v>
      </c>
      <c r="N3327" s="21"/>
      <c r="O3327" s="25">
        <f t="shared" si="655"/>
        <v>39.086507936507935</v>
      </c>
      <c r="P3327" s="26">
        <f t="shared" si="656"/>
        <v>4.3084775062288291E-2</v>
      </c>
      <c r="Q3327" s="26"/>
      <c r="R3327" s="22" t="s">
        <v>4229</v>
      </c>
      <c r="S3327" s="24">
        <v>630</v>
      </c>
      <c r="T3327" s="371">
        <v>14.285714285714285</v>
      </c>
      <c r="U3327" s="371">
        <v>7.3500000000000005</v>
      </c>
      <c r="V3327" s="371">
        <v>10.5</v>
      </c>
      <c r="W3327" s="21"/>
      <c r="X3327" s="25">
        <f t="shared" si="657"/>
        <v>10.711904761904762</v>
      </c>
      <c r="Y3327" s="26">
        <f t="shared" si="658"/>
        <v>1.1807655160829765E-2</v>
      </c>
      <c r="Z3327" s="428"/>
      <c r="AA3327" s="673"/>
      <c r="AB3327" s="672"/>
    </row>
    <row r="3328" spans="1:28" ht="13.9" customHeight="1" x14ac:dyDescent="0.2">
      <c r="A3328" s="588"/>
      <c r="B3328" s="415"/>
      <c r="C3328" s="454"/>
      <c r="D3328" s="592"/>
      <c r="E3328" s="593"/>
      <c r="F3328" s="182"/>
      <c r="G3328" s="24"/>
      <c r="H3328" s="241">
        <v>1534</v>
      </c>
      <c r="I3328" s="22" t="s">
        <v>4225</v>
      </c>
      <c r="J3328" s="24">
        <v>630</v>
      </c>
      <c r="K3328" s="371">
        <v>78.75</v>
      </c>
      <c r="L3328" s="371">
        <v>45.714285714285715</v>
      </c>
      <c r="M3328" s="371">
        <v>42</v>
      </c>
      <c r="N3328" s="21"/>
      <c r="O3328" s="25">
        <f t="shared" si="655"/>
        <v>55.488095238095241</v>
      </c>
      <c r="P3328" s="26">
        <f t="shared" si="656"/>
        <v>6.1164126144284882E-2</v>
      </c>
      <c r="Q3328" s="26"/>
      <c r="R3328" s="22" t="s">
        <v>1533</v>
      </c>
      <c r="S3328" s="24">
        <v>630</v>
      </c>
      <c r="T3328" s="371">
        <v>0</v>
      </c>
      <c r="U3328" s="371">
        <v>0</v>
      </c>
      <c r="V3328" s="371">
        <v>0</v>
      </c>
      <c r="W3328" s="21"/>
      <c r="X3328" s="25">
        <f t="shared" si="657"/>
        <v>0</v>
      </c>
      <c r="Y3328" s="26">
        <f t="shared" si="658"/>
        <v>0</v>
      </c>
      <c r="Z3328" s="428"/>
      <c r="AA3328" s="673"/>
      <c r="AB3328" s="672"/>
    </row>
    <row r="3329" spans="1:43" ht="13.9" customHeight="1" x14ac:dyDescent="0.2">
      <c r="A3329" s="588"/>
      <c r="B3329" s="415"/>
      <c r="C3329" s="454"/>
      <c r="D3329" s="592"/>
      <c r="E3329" s="593"/>
      <c r="F3329" s="182"/>
      <c r="G3329" s="24"/>
      <c r="H3329" s="241">
        <v>1534</v>
      </c>
      <c r="I3329" s="22" t="s">
        <v>4226</v>
      </c>
      <c r="J3329" s="24">
        <v>630</v>
      </c>
      <c r="K3329" s="371">
        <v>6.3000000000000007</v>
      </c>
      <c r="L3329" s="371">
        <v>2.8571428571428572</v>
      </c>
      <c r="M3329" s="371">
        <v>17.850000000000001</v>
      </c>
      <c r="N3329" s="21"/>
      <c r="O3329" s="25">
        <f t="shared" si="655"/>
        <v>9.0023809523809533</v>
      </c>
      <c r="P3329" s="26">
        <f t="shared" si="656"/>
        <v>9.9232594272276823E-3</v>
      </c>
      <c r="Q3329" s="26"/>
      <c r="R3329" s="22" t="s">
        <v>4231</v>
      </c>
      <c r="S3329" s="24">
        <v>630</v>
      </c>
      <c r="T3329" s="371">
        <v>0</v>
      </c>
      <c r="U3329" s="371">
        <v>0</v>
      </c>
      <c r="V3329" s="371">
        <v>0</v>
      </c>
      <c r="W3329" s="21"/>
      <c r="X3329" s="25">
        <f t="shared" si="657"/>
        <v>0</v>
      </c>
      <c r="Y3329" s="26">
        <f t="shared" si="658"/>
        <v>0</v>
      </c>
      <c r="Z3329" s="428"/>
      <c r="AA3329" s="673"/>
      <c r="AB3329" s="672"/>
    </row>
    <row r="3330" spans="1:43" ht="13.9" customHeight="1" x14ac:dyDescent="0.2">
      <c r="A3330" s="588"/>
      <c r="B3330" s="415"/>
      <c r="C3330" s="454"/>
      <c r="D3330" s="592"/>
      <c r="E3330" s="593"/>
      <c r="F3330" s="182"/>
      <c r="G3330" s="24"/>
      <c r="H3330" s="241">
        <v>1534</v>
      </c>
      <c r="I3330" s="22" t="s">
        <v>4227</v>
      </c>
      <c r="J3330" s="24">
        <v>630</v>
      </c>
      <c r="K3330" s="371">
        <v>0</v>
      </c>
      <c r="L3330" s="371">
        <v>0</v>
      </c>
      <c r="M3330" s="371">
        <v>0</v>
      </c>
      <c r="N3330" s="21"/>
      <c r="O3330" s="25">
        <f t="shared" si="655"/>
        <v>0</v>
      </c>
      <c r="P3330" s="26">
        <f t="shared" si="656"/>
        <v>0</v>
      </c>
      <c r="Q3330" s="26"/>
      <c r="R3330" s="22" t="s">
        <v>4227</v>
      </c>
      <c r="S3330" s="24">
        <v>630</v>
      </c>
      <c r="T3330" s="371">
        <v>0</v>
      </c>
      <c r="U3330" s="371">
        <v>0</v>
      </c>
      <c r="V3330" s="371">
        <v>0</v>
      </c>
      <c r="W3330" s="21"/>
      <c r="X3330" s="25">
        <f t="shared" si="657"/>
        <v>0</v>
      </c>
      <c r="Y3330" s="26">
        <f t="shared" si="658"/>
        <v>0</v>
      </c>
      <c r="Z3330" s="428"/>
      <c r="AA3330" s="673"/>
      <c r="AB3330" s="672"/>
    </row>
    <row r="3331" spans="1:43" ht="13.9" customHeight="1" x14ac:dyDescent="0.2">
      <c r="A3331" s="588"/>
      <c r="B3331" s="415"/>
      <c r="C3331" s="454"/>
      <c r="D3331" s="592"/>
      <c r="E3331" s="593"/>
      <c r="F3331" s="182"/>
      <c r="G3331" s="24"/>
      <c r="H3331" s="241">
        <v>1534</v>
      </c>
      <c r="I3331" s="22" t="s">
        <v>4228</v>
      </c>
      <c r="J3331" s="24">
        <v>630</v>
      </c>
      <c r="K3331" s="371">
        <v>1.05</v>
      </c>
      <c r="L3331" s="371">
        <v>0</v>
      </c>
      <c r="M3331" s="371">
        <v>15.75</v>
      </c>
      <c r="N3331" s="21"/>
      <c r="O3331" s="25">
        <f t="shared" si="655"/>
        <v>5.6000000000000005</v>
      </c>
      <c r="P3331" s="26">
        <f t="shared" si="656"/>
        <v>6.17283950617284E-3</v>
      </c>
      <c r="Q3331" s="26"/>
      <c r="R3331" s="22" t="s">
        <v>4230</v>
      </c>
      <c r="S3331" s="24">
        <v>630</v>
      </c>
      <c r="T3331" s="371">
        <v>29.523809523809522</v>
      </c>
      <c r="U3331" s="371">
        <v>34.65</v>
      </c>
      <c r="V3331" s="371">
        <v>29.400000000000002</v>
      </c>
      <c r="W3331" s="21"/>
      <c r="X3331" s="25">
        <f t="shared" ref="X3331" si="659">(T3331+U3331+V3331)/3</f>
        <v>31.191269841269843</v>
      </c>
      <c r="Y3331" s="26">
        <f t="shared" si="658"/>
        <v>3.4381911200694275E-2</v>
      </c>
      <c r="Z3331" s="428"/>
      <c r="AA3331" s="673"/>
      <c r="AB3331" s="672"/>
    </row>
    <row r="3332" spans="1:43" s="7" customFormat="1" ht="14.45" customHeight="1" thickBot="1" x14ac:dyDescent="0.25">
      <c r="A3332" s="260"/>
      <c r="B3332" s="403"/>
      <c r="C3332" s="454"/>
      <c r="D3332" s="289"/>
      <c r="E3332" s="290"/>
      <c r="F3332" s="195"/>
      <c r="G3332" s="171"/>
      <c r="H3332" s="247">
        <v>1534</v>
      </c>
      <c r="I3332" s="473"/>
      <c r="J3332" s="131">
        <v>630</v>
      </c>
      <c r="K3332" s="618">
        <v>0</v>
      </c>
      <c r="L3332" s="618">
        <v>0</v>
      </c>
      <c r="M3332" s="618">
        <v>0</v>
      </c>
      <c r="N3332" s="133"/>
      <c r="O3332" s="25">
        <f t="shared" ref="O3332" si="660">(K3332+L3332+M3332)/3</f>
        <v>0</v>
      </c>
      <c r="P3332" s="26">
        <f t="shared" ref="P3332" si="661">O3332/J3332/1.44</f>
        <v>0</v>
      </c>
      <c r="Q3332" s="136"/>
      <c r="R3332" s="22" t="s">
        <v>4232</v>
      </c>
      <c r="S3332" s="131">
        <v>630</v>
      </c>
      <c r="T3332" s="618">
        <v>73.333333333333329</v>
      </c>
      <c r="U3332" s="618">
        <v>38.85</v>
      </c>
      <c r="V3332" s="618">
        <v>45.15</v>
      </c>
      <c r="W3332" s="133"/>
      <c r="X3332" s="25">
        <f t="shared" ref="X3332" si="662">(T3332+U3332+V3332)/3</f>
        <v>52.44444444444445</v>
      </c>
      <c r="Y3332" s="26">
        <f t="shared" ref="Y3332" si="663">X3332/S3332/1.44</f>
        <v>5.7809131883205966E-2</v>
      </c>
      <c r="Z3332" s="638"/>
      <c r="AA3332" s="674"/>
      <c r="AB3332" s="674"/>
    </row>
    <row r="3333" spans="1:43" s="7" customFormat="1" ht="14.45" customHeight="1" x14ac:dyDescent="0.2">
      <c r="A3333" s="270">
        <v>43039</v>
      </c>
      <c r="B3333" s="407">
        <v>0.84027777777777779</v>
      </c>
      <c r="C3333" s="450">
        <v>-1</v>
      </c>
      <c r="D3333" s="291">
        <f>(MAX(K3333:M3333))/J3333/1.44</f>
        <v>5.2490131855211224E-2</v>
      </c>
      <c r="E3333" s="272"/>
      <c r="F3333" s="193" t="s">
        <v>455</v>
      </c>
      <c r="G3333" s="114" t="s">
        <v>3126</v>
      </c>
      <c r="H3333" s="243">
        <v>1534</v>
      </c>
      <c r="I3333" s="385" t="s">
        <v>940</v>
      </c>
      <c r="J3333" s="115">
        <v>630</v>
      </c>
      <c r="K3333" s="565">
        <v>18.900000000000002</v>
      </c>
      <c r="L3333" s="565">
        <v>47.61904761904762</v>
      </c>
      <c r="M3333" s="565">
        <v>32.550000000000004</v>
      </c>
      <c r="N3333" s="116" t="s">
        <v>4233</v>
      </c>
      <c r="O3333" s="117">
        <f>(K3333+L3333+M3333)/3</f>
        <v>33.023015873015879</v>
      </c>
      <c r="P3333" s="118">
        <f>O3333/J3333/1.44</f>
        <v>3.6401031606058072E-2</v>
      </c>
      <c r="Q3333" s="142" t="s">
        <v>492</v>
      </c>
      <c r="R3333" s="120" t="s">
        <v>4234</v>
      </c>
      <c r="S3333" s="115">
        <v>630</v>
      </c>
      <c r="T3333" s="565">
        <v>0</v>
      </c>
      <c r="U3333" s="565">
        <v>0</v>
      </c>
      <c r="V3333" s="565">
        <v>0</v>
      </c>
      <c r="W3333" s="116"/>
      <c r="X3333" s="117">
        <f t="shared" ref="X3333" si="664">(T3333+U3333+V3333)/3</f>
        <v>0</v>
      </c>
      <c r="Y3333" s="118">
        <f t="shared" ref="Y3333" si="665">X3333/S3333/1.44</f>
        <v>0</v>
      </c>
      <c r="Z3333" s="636" t="s">
        <v>492</v>
      </c>
      <c r="AA3333" s="672">
        <f>P3333+Y3333</f>
        <v>3.6401031606058072E-2</v>
      </c>
      <c r="AB3333" s="672">
        <f t="shared" si="638"/>
        <v>807.39957561728397</v>
      </c>
    </row>
    <row r="3334" spans="1:43" ht="13.9" customHeight="1" x14ac:dyDescent="0.2">
      <c r="A3334" s="588"/>
      <c r="B3334" s="415"/>
      <c r="C3334" s="454"/>
      <c r="D3334" s="592"/>
      <c r="E3334" s="593"/>
      <c r="F3334" s="194"/>
      <c r="G3334" s="34"/>
      <c r="H3334" s="240">
        <v>1534</v>
      </c>
      <c r="I3334" s="35" t="s">
        <v>4235</v>
      </c>
      <c r="J3334" s="34">
        <v>630</v>
      </c>
      <c r="K3334" s="367">
        <v>23.1</v>
      </c>
      <c r="L3334" s="367">
        <v>39.047619047619044</v>
      </c>
      <c r="M3334" s="367">
        <v>21</v>
      </c>
      <c r="N3334" s="36"/>
      <c r="O3334" s="37">
        <f t="shared" ref="O3334:O3337" si="666">(K3334+L3334+M3334)/3</f>
        <v>27.715873015873015</v>
      </c>
      <c r="P3334" s="38">
        <f t="shared" ref="P3334:P3337" si="667">O3334/J3334/1.44</f>
        <v>3.0551006410794772E-2</v>
      </c>
      <c r="Q3334" s="38"/>
      <c r="R3334" s="40"/>
      <c r="S3334" s="34">
        <v>630</v>
      </c>
      <c r="T3334" s="367">
        <v>0</v>
      </c>
      <c r="U3334" s="367">
        <v>0</v>
      </c>
      <c r="V3334" s="367">
        <v>0</v>
      </c>
      <c r="W3334" s="36"/>
      <c r="X3334" s="37">
        <f t="shared" ref="X3334:X3337" si="668">(T3334+U3334+V3334)/3</f>
        <v>0</v>
      </c>
      <c r="Y3334" s="38">
        <f t="shared" ref="Y3334:Y3337" si="669">X3334/S3334/1.44</f>
        <v>0</v>
      </c>
      <c r="Z3334" s="645"/>
      <c r="AA3334" s="673"/>
      <c r="AB3334" s="672"/>
    </row>
    <row r="3335" spans="1:43" ht="13.9" customHeight="1" x14ac:dyDescent="0.2">
      <c r="A3335" s="588"/>
      <c r="B3335" s="415"/>
      <c r="C3335" s="454"/>
      <c r="D3335" s="592"/>
      <c r="E3335" s="593"/>
      <c r="F3335" s="472"/>
      <c r="G3335" s="131"/>
      <c r="H3335" s="241">
        <v>1534</v>
      </c>
      <c r="I3335" s="22" t="s">
        <v>4236</v>
      </c>
      <c r="J3335" s="24">
        <v>630</v>
      </c>
      <c r="K3335" s="618">
        <v>1.05</v>
      </c>
      <c r="L3335" s="618">
        <v>6.6666666666666661</v>
      </c>
      <c r="M3335" s="618">
        <v>5.25</v>
      </c>
      <c r="N3335" s="133"/>
      <c r="O3335" s="25">
        <f t="shared" si="666"/>
        <v>4.322222222222222</v>
      </c>
      <c r="P3335" s="26">
        <f t="shared" si="667"/>
        <v>4.7643543013913383E-3</v>
      </c>
      <c r="Q3335" s="135"/>
      <c r="R3335" s="137"/>
      <c r="S3335" s="34">
        <v>630</v>
      </c>
      <c r="T3335" s="618">
        <v>0</v>
      </c>
      <c r="U3335" s="618">
        <v>0</v>
      </c>
      <c r="V3335" s="618">
        <v>0</v>
      </c>
      <c r="W3335" s="133"/>
      <c r="X3335" s="25">
        <f t="shared" si="668"/>
        <v>0</v>
      </c>
      <c r="Y3335" s="26">
        <f t="shared" si="669"/>
        <v>0</v>
      </c>
      <c r="Z3335" s="638"/>
      <c r="AA3335" s="673"/>
      <c r="AB3335" s="672"/>
    </row>
    <row r="3336" spans="1:43" ht="13.9" customHeight="1" x14ac:dyDescent="0.2">
      <c r="A3336" s="596"/>
      <c r="B3336" s="597"/>
      <c r="C3336" s="598"/>
      <c r="D3336" s="599"/>
      <c r="E3336" s="600"/>
      <c r="F3336" s="182"/>
      <c r="G3336" s="24"/>
      <c r="H3336" s="241">
        <v>1534</v>
      </c>
      <c r="I3336" s="22" t="s">
        <v>4237</v>
      </c>
      <c r="J3336" s="24">
        <v>630</v>
      </c>
      <c r="K3336" s="371">
        <v>5.25</v>
      </c>
      <c r="L3336" s="371">
        <v>0</v>
      </c>
      <c r="M3336" s="371">
        <v>9.4500000000000011</v>
      </c>
      <c r="N3336" s="21"/>
      <c r="O3336" s="25">
        <f t="shared" si="666"/>
        <v>4.9000000000000004</v>
      </c>
      <c r="P3336" s="26">
        <f t="shared" si="667"/>
        <v>5.4012345679012351E-3</v>
      </c>
      <c r="Q3336" s="26"/>
      <c r="R3336" s="28"/>
      <c r="S3336" s="34">
        <v>630</v>
      </c>
      <c r="T3336" s="371">
        <v>0</v>
      </c>
      <c r="U3336" s="371">
        <v>0</v>
      </c>
      <c r="V3336" s="371">
        <v>0</v>
      </c>
      <c r="W3336" s="21"/>
      <c r="X3336" s="25">
        <f t="shared" si="668"/>
        <v>0</v>
      </c>
      <c r="Y3336" s="26">
        <f t="shared" si="669"/>
        <v>0</v>
      </c>
      <c r="Z3336" s="428"/>
      <c r="AA3336" s="673"/>
      <c r="AB3336" s="672"/>
    </row>
    <row r="3337" spans="1:43" ht="13.9" customHeight="1" thickBot="1" x14ac:dyDescent="0.25">
      <c r="A3337" s="585"/>
      <c r="B3337" s="409"/>
      <c r="C3337" s="447"/>
      <c r="D3337" s="586"/>
      <c r="E3337" s="587"/>
      <c r="F3337" s="190"/>
      <c r="G3337" s="83"/>
      <c r="H3337" s="241">
        <v>1534</v>
      </c>
      <c r="I3337" s="84"/>
      <c r="J3337" s="34">
        <v>630</v>
      </c>
      <c r="K3337" s="554">
        <v>0</v>
      </c>
      <c r="L3337" s="554">
        <v>0</v>
      </c>
      <c r="M3337" s="554">
        <v>0</v>
      </c>
      <c r="N3337" s="85"/>
      <c r="O3337" s="25">
        <f t="shared" si="666"/>
        <v>0</v>
      </c>
      <c r="P3337" s="26">
        <f t="shared" si="667"/>
        <v>0</v>
      </c>
      <c r="Q3337" s="87"/>
      <c r="R3337" s="89"/>
      <c r="S3337" s="34">
        <v>630</v>
      </c>
      <c r="T3337" s="554">
        <v>0</v>
      </c>
      <c r="U3337" s="554">
        <v>0</v>
      </c>
      <c r="V3337" s="554">
        <v>0</v>
      </c>
      <c r="W3337" s="85"/>
      <c r="X3337" s="25">
        <f t="shared" si="668"/>
        <v>0</v>
      </c>
      <c r="Y3337" s="26">
        <f t="shared" si="669"/>
        <v>0</v>
      </c>
      <c r="Z3337" s="637"/>
      <c r="AA3337" s="673"/>
      <c r="AB3337" s="672"/>
    </row>
    <row r="3338" spans="1:43" ht="14.45" customHeight="1" thickBot="1" x14ac:dyDescent="0.25">
      <c r="A3338" s="329"/>
      <c r="B3338" s="417"/>
      <c r="C3338" s="460"/>
      <c r="D3338" s="282"/>
      <c r="E3338" s="283"/>
      <c r="F3338" s="179" t="s">
        <v>455</v>
      </c>
      <c r="G3338" s="90" t="s">
        <v>3136</v>
      </c>
      <c r="H3338" s="239">
        <v>1535</v>
      </c>
      <c r="I3338" s="90" t="s">
        <v>978</v>
      </c>
      <c r="J3338" s="92"/>
      <c r="K3338" s="620">
        <v>0</v>
      </c>
      <c r="L3338" s="620">
        <v>0</v>
      </c>
      <c r="M3338" s="620">
        <v>0</v>
      </c>
      <c r="N3338" s="93"/>
      <c r="O3338" s="94"/>
      <c r="P3338" s="95"/>
      <c r="Q3338" s="96"/>
      <c r="R3338" s="97"/>
      <c r="S3338" s="92"/>
      <c r="T3338" s="620">
        <v>0</v>
      </c>
      <c r="U3338" s="620">
        <v>0</v>
      </c>
      <c r="V3338" s="620">
        <v>0</v>
      </c>
      <c r="W3338" s="93"/>
      <c r="X3338" s="94"/>
      <c r="Y3338" s="95"/>
      <c r="Z3338" s="635"/>
      <c r="AA3338" s="675">
        <f>P3338+Y3338</f>
        <v>0</v>
      </c>
      <c r="AB3338" s="675">
        <f t="shared" si="638"/>
        <v>0</v>
      </c>
    </row>
    <row r="3339" spans="1:43" s="7" customFormat="1" ht="13.9" customHeight="1" x14ac:dyDescent="0.2">
      <c r="A3339" s="270">
        <v>43029</v>
      </c>
      <c r="B3339" s="407">
        <v>0.60069444444444442</v>
      </c>
      <c r="C3339" s="450">
        <v>3</v>
      </c>
      <c r="D3339" s="291">
        <f>(MAX(K3339:M3339))/J3339/1.44</f>
        <v>0.44625000000000004</v>
      </c>
      <c r="E3339" s="272">
        <f>(MAX(T3339:V3339))/S3339/1.44</f>
        <v>0.47979166666666667</v>
      </c>
      <c r="F3339" s="193" t="s">
        <v>455</v>
      </c>
      <c r="G3339" s="114" t="s">
        <v>3136</v>
      </c>
      <c r="H3339" s="243">
        <v>1536</v>
      </c>
      <c r="I3339" s="113" t="s">
        <v>685</v>
      </c>
      <c r="J3339" s="115">
        <v>1000</v>
      </c>
      <c r="K3339" s="565">
        <v>477.75</v>
      </c>
      <c r="L3339" s="565">
        <v>440</v>
      </c>
      <c r="M3339" s="565">
        <v>642.6</v>
      </c>
      <c r="N3339" s="116" t="s">
        <v>4139</v>
      </c>
      <c r="O3339" s="117">
        <f t="shared" si="647"/>
        <v>520.11666666666667</v>
      </c>
      <c r="P3339" s="118">
        <f t="shared" si="648"/>
        <v>0.36119212962962965</v>
      </c>
      <c r="Q3339" s="119" t="s">
        <v>495</v>
      </c>
      <c r="R3339" s="120" t="s">
        <v>686</v>
      </c>
      <c r="S3339" s="115">
        <v>1000</v>
      </c>
      <c r="T3339" s="565">
        <v>609.52380952380952</v>
      </c>
      <c r="U3339" s="565">
        <v>690.9</v>
      </c>
      <c r="V3339" s="565">
        <v>596.4</v>
      </c>
      <c r="W3339" s="116" t="s">
        <v>3901</v>
      </c>
      <c r="X3339" s="117">
        <f t="shared" si="653"/>
        <v>632.27460317460316</v>
      </c>
      <c r="Y3339" s="118">
        <f t="shared" si="654"/>
        <v>0.43907958553791887</v>
      </c>
      <c r="Z3339" s="660" t="s">
        <v>495</v>
      </c>
      <c r="AA3339" s="672">
        <f>P3339+Y3339</f>
        <v>0.80027171516754847</v>
      </c>
      <c r="AB3339" s="672">
        <f t="shared" si="638"/>
        <v>265.63861882716054</v>
      </c>
    </row>
    <row r="3340" spans="1:43" ht="13.9" customHeight="1" x14ac:dyDescent="0.2">
      <c r="A3340" s="588"/>
      <c r="B3340" s="415"/>
      <c r="C3340" s="465"/>
      <c r="D3340" s="330"/>
      <c r="E3340" s="308"/>
      <c r="F3340" s="182"/>
      <c r="G3340" s="208"/>
      <c r="H3340" s="241">
        <v>1536</v>
      </c>
      <c r="I3340" s="22" t="s">
        <v>2946</v>
      </c>
      <c r="J3340" s="24">
        <v>1000</v>
      </c>
      <c r="K3340" s="371">
        <v>0</v>
      </c>
      <c r="L3340" s="371">
        <v>0</v>
      </c>
      <c r="M3340" s="371">
        <v>0</v>
      </c>
      <c r="N3340" s="21"/>
      <c r="O3340" s="25">
        <f t="shared" si="647"/>
        <v>0</v>
      </c>
      <c r="P3340" s="26">
        <f t="shared" si="648"/>
        <v>0</v>
      </c>
      <c r="Q3340" s="26"/>
      <c r="R3340" s="28" t="s">
        <v>1786</v>
      </c>
      <c r="S3340" s="24">
        <v>1000</v>
      </c>
      <c r="T3340" s="371">
        <v>0</v>
      </c>
      <c r="U3340" s="371">
        <v>0</v>
      </c>
      <c r="V3340" s="371">
        <v>0</v>
      </c>
      <c r="W3340" s="21"/>
      <c r="X3340" s="25">
        <f t="shared" si="653"/>
        <v>0</v>
      </c>
      <c r="Y3340" s="26">
        <f t="shared" si="654"/>
        <v>0</v>
      </c>
      <c r="Z3340" s="428"/>
      <c r="AA3340" s="673"/>
      <c r="AB3340" s="672"/>
    </row>
    <row r="3341" spans="1:43" ht="13.9" customHeight="1" x14ac:dyDescent="0.2">
      <c r="A3341" s="588"/>
      <c r="B3341" s="415"/>
      <c r="C3341" s="465"/>
      <c r="D3341" s="330"/>
      <c r="E3341" s="308"/>
      <c r="F3341" s="182"/>
      <c r="G3341" s="208"/>
      <c r="H3341" s="241">
        <v>1536</v>
      </c>
      <c r="I3341" s="22" t="s">
        <v>2947</v>
      </c>
      <c r="J3341" s="24">
        <v>1000</v>
      </c>
      <c r="K3341" s="371">
        <v>477.75</v>
      </c>
      <c r="L3341" s="371">
        <v>438.09523809523807</v>
      </c>
      <c r="M3341" s="371">
        <v>640.5</v>
      </c>
      <c r="N3341" s="21"/>
      <c r="O3341" s="25">
        <f t="shared" si="647"/>
        <v>518.78174603174602</v>
      </c>
      <c r="P3341" s="26">
        <f t="shared" si="648"/>
        <v>0.36026510141093471</v>
      </c>
      <c r="Q3341" s="26"/>
      <c r="R3341" s="28" t="s">
        <v>1787</v>
      </c>
      <c r="S3341" s="24">
        <v>1000</v>
      </c>
      <c r="T3341" s="371">
        <v>1.9047619047619047</v>
      </c>
      <c r="U3341" s="371">
        <v>2.1</v>
      </c>
      <c r="V3341" s="371">
        <v>29.400000000000002</v>
      </c>
      <c r="W3341" s="21"/>
      <c r="X3341" s="25">
        <f t="shared" si="653"/>
        <v>11.134920634920634</v>
      </c>
      <c r="Y3341" s="26">
        <f t="shared" si="654"/>
        <v>7.732583774250441E-3</v>
      </c>
      <c r="Z3341" s="428"/>
      <c r="AA3341" s="673"/>
      <c r="AB3341" s="672"/>
    </row>
    <row r="3342" spans="1:43" ht="13.9" customHeight="1" x14ac:dyDescent="0.2">
      <c r="A3342" s="588"/>
      <c r="B3342" s="415"/>
      <c r="C3342" s="465"/>
      <c r="D3342" s="330"/>
      <c r="E3342" s="308"/>
      <c r="F3342" s="182"/>
      <c r="G3342" s="210"/>
      <c r="H3342" s="241">
        <v>1536</v>
      </c>
      <c r="I3342" s="128"/>
      <c r="J3342" s="24"/>
      <c r="K3342" s="548"/>
      <c r="L3342" s="548"/>
      <c r="M3342" s="548"/>
      <c r="N3342" s="123"/>
      <c r="O3342" s="124"/>
      <c r="P3342" s="26"/>
      <c r="Q3342" s="125"/>
      <c r="R3342" s="126" t="s">
        <v>1788</v>
      </c>
      <c r="S3342" s="24">
        <v>1000</v>
      </c>
      <c r="T3342" s="548">
        <v>9.5238095238095237</v>
      </c>
      <c r="U3342" s="548">
        <v>0</v>
      </c>
      <c r="V3342" s="548">
        <v>0</v>
      </c>
      <c r="W3342" s="123"/>
      <c r="X3342" s="25">
        <f t="shared" si="653"/>
        <v>3.1746031746031744</v>
      </c>
      <c r="Y3342" s="26">
        <f t="shared" si="654"/>
        <v>2.2045855379188711E-3</v>
      </c>
      <c r="Z3342" s="634"/>
      <c r="AA3342" s="673"/>
      <c r="AB3342" s="672"/>
    </row>
    <row r="3343" spans="1:43" ht="13.9" customHeight="1" x14ac:dyDescent="0.2">
      <c r="A3343" s="588"/>
      <c r="B3343" s="415"/>
      <c r="C3343" s="465"/>
      <c r="D3343" s="330"/>
      <c r="E3343" s="308"/>
      <c r="F3343" s="182"/>
      <c r="G3343" s="210"/>
      <c r="H3343" s="241">
        <v>1536</v>
      </c>
      <c r="I3343" s="128"/>
      <c r="J3343" s="24"/>
      <c r="K3343" s="548"/>
      <c r="L3343" s="548"/>
      <c r="M3343" s="548"/>
      <c r="N3343" s="123"/>
      <c r="O3343" s="124"/>
      <c r="P3343" s="26"/>
      <c r="Q3343" s="125"/>
      <c r="R3343" s="126" t="s">
        <v>1789</v>
      </c>
      <c r="S3343" s="24">
        <v>1000</v>
      </c>
      <c r="T3343" s="548">
        <v>35.238095238095234</v>
      </c>
      <c r="U3343" s="548">
        <v>39.9</v>
      </c>
      <c r="V3343" s="548">
        <v>35.700000000000003</v>
      </c>
      <c r="W3343" s="123"/>
      <c r="X3343" s="25">
        <f t="shared" si="653"/>
        <v>36.946031746031743</v>
      </c>
      <c r="Y3343" s="26">
        <f t="shared" si="654"/>
        <v>2.5656966490299821E-2</v>
      </c>
      <c r="Z3343" s="634"/>
      <c r="AA3343" s="673"/>
      <c r="AB3343" s="672"/>
    </row>
    <row r="3344" spans="1:43" ht="13.9" customHeight="1" thickBot="1" x14ac:dyDescent="0.25">
      <c r="A3344" s="588"/>
      <c r="B3344" s="415"/>
      <c r="C3344" s="465"/>
      <c r="D3344" s="330"/>
      <c r="E3344" s="308"/>
      <c r="F3344" s="184"/>
      <c r="G3344" s="209"/>
      <c r="H3344" s="242">
        <v>1536</v>
      </c>
      <c r="I3344" s="76"/>
      <c r="J3344" s="70"/>
      <c r="K3344" s="559"/>
      <c r="L3344" s="559"/>
      <c r="M3344" s="559"/>
      <c r="N3344" s="72"/>
      <c r="O3344" s="73"/>
      <c r="P3344" s="74"/>
      <c r="Q3344" s="74"/>
      <c r="R3344" s="75" t="s">
        <v>397</v>
      </c>
      <c r="S3344" s="70">
        <v>1000</v>
      </c>
      <c r="T3344" s="559">
        <v>602.85714285714278</v>
      </c>
      <c r="U3344" s="559">
        <v>682.5</v>
      </c>
      <c r="V3344" s="559">
        <v>593.25</v>
      </c>
      <c r="W3344" s="72"/>
      <c r="X3344" s="73">
        <f t="shared" si="653"/>
        <v>626.20238095238085</v>
      </c>
      <c r="Y3344" s="74">
        <f t="shared" si="654"/>
        <v>0.43486276455026451</v>
      </c>
      <c r="Z3344" s="646"/>
      <c r="AA3344" s="673"/>
      <c r="AB3344" s="672"/>
      <c r="AC3344" s="7"/>
      <c r="AD3344" s="7"/>
      <c r="AE3344" s="7"/>
      <c r="AF3344" s="7"/>
      <c r="AG3344" s="7"/>
      <c r="AH3344" s="7"/>
      <c r="AI3344" s="7"/>
      <c r="AJ3344" s="7"/>
      <c r="AK3344" s="7"/>
      <c r="AL3344" s="7"/>
      <c r="AM3344" s="7"/>
      <c r="AN3344" s="7"/>
      <c r="AO3344" s="7"/>
      <c r="AP3344" s="7"/>
      <c r="AQ3344" s="7"/>
    </row>
    <row r="3345" spans="1:43" s="384" customFormat="1" ht="13.9" customHeight="1" x14ac:dyDescent="0.2">
      <c r="A3345" s="260"/>
      <c r="B3345" s="403"/>
      <c r="C3345" s="454"/>
      <c r="D3345" s="291">
        <f>(MAX(K3345:M3345))/J3345/1.44</f>
        <v>0.63875000000000004</v>
      </c>
      <c r="E3345" s="272">
        <f>(MAX(T3345:V3345))/S3345/1.44</f>
        <v>0</v>
      </c>
      <c r="F3345" s="198" t="s">
        <v>455</v>
      </c>
      <c r="G3345" s="163" t="s">
        <v>3136</v>
      </c>
      <c r="H3345" s="246">
        <v>1536</v>
      </c>
      <c r="I3345" s="162" t="s">
        <v>940</v>
      </c>
      <c r="J3345" s="163">
        <v>250</v>
      </c>
      <c r="K3345" s="619">
        <v>229.95000000000002</v>
      </c>
      <c r="L3345" s="619">
        <v>161.9047619047619</v>
      </c>
      <c r="M3345" s="619">
        <v>149.1</v>
      </c>
      <c r="N3345" s="164" t="s">
        <v>3944</v>
      </c>
      <c r="O3345" s="167">
        <f t="shared" si="647"/>
        <v>180.31825396825397</v>
      </c>
      <c r="P3345" s="118">
        <f t="shared" si="648"/>
        <v>0.50088403880070542</v>
      </c>
      <c r="Q3345" s="165" t="s">
        <v>983</v>
      </c>
      <c r="R3345" s="166" t="s">
        <v>595</v>
      </c>
      <c r="S3345" s="163">
        <v>250</v>
      </c>
      <c r="T3345" s="619">
        <v>0</v>
      </c>
      <c r="U3345" s="619">
        <v>0</v>
      </c>
      <c r="V3345" s="619">
        <v>0</v>
      </c>
      <c r="W3345" s="164" t="s">
        <v>3865</v>
      </c>
      <c r="X3345" s="167">
        <f t="shared" si="653"/>
        <v>0</v>
      </c>
      <c r="Y3345" s="168">
        <f t="shared" si="654"/>
        <v>0</v>
      </c>
      <c r="Z3345" s="639" t="s">
        <v>983</v>
      </c>
      <c r="AA3345" s="671">
        <f>P3345+Y3345</f>
        <v>0.50088403880070542</v>
      </c>
      <c r="AB3345" s="671">
        <f t="shared" ref="AB3345:AB3402" si="670">IF(AA3345 &gt;1,0,(((J3345+S3345)*0.95)-((J3345+S3345)*0.95)*AA3345)*0.7)</f>
        <v>165.95605709876543</v>
      </c>
      <c r="AC3345" s="7"/>
      <c r="AD3345" s="7"/>
      <c r="AE3345" s="7"/>
      <c r="AF3345" s="7"/>
      <c r="AG3345" s="7"/>
      <c r="AH3345" s="7"/>
      <c r="AI3345" s="7"/>
      <c r="AJ3345" s="7"/>
      <c r="AK3345" s="7"/>
      <c r="AL3345" s="7"/>
      <c r="AM3345" s="7"/>
      <c r="AN3345" s="7"/>
      <c r="AO3345" s="7"/>
      <c r="AP3345" s="7"/>
      <c r="AQ3345" s="7"/>
    </row>
    <row r="3346" spans="1:43" ht="13.15" customHeight="1" x14ac:dyDescent="0.2">
      <c r="A3346" s="588"/>
      <c r="B3346" s="601"/>
      <c r="C3346" s="465"/>
      <c r="D3346" s="589"/>
      <c r="E3346" s="593"/>
      <c r="F3346" s="208"/>
      <c r="G3346" s="24"/>
      <c r="H3346" s="244">
        <v>1536</v>
      </c>
      <c r="I3346" s="22" t="s">
        <v>397</v>
      </c>
      <c r="J3346" s="24">
        <v>250</v>
      </c>
      <c r="K3346" s="371">
        <v>229.95000000000002</v>
      </c>
      <c r="L3346" s="371">
        <v>161.9047619047619</v>
      </c>
      <c r="M3346" s="371">
        <v>149.1</v>
      </c>
      <c r="N3346" s="21"/>
      <c r="O3346" s="25"/>
      <c r="P3346" s="26">
        <f t="shared" si="648"/>
        <v>0</v>
      </c>
      <c r="Q3346" s="26"/>
      <c r="R3346" s="28" t="s">
        <v>1575</v>
      </c>
      <c r="S3346" s="24">
        <v>250</v>
      </c>
      <c r="T3346" s="371">
        <v>0</v>
      </c>
      <c r="U3346" s="371">
        <v>0</v>
      </c>
      <c r="V3346" s="371">
        <v>0</v>
      </c>
      <c r="W3346" s="21"/>
      <c r="X3346" s="25">
        <f t="shared" si="653"/>
        <v>0</v>
      </c>
      <c r="Y3346" s="125">
        <f t="shared" si="654"/>
        <v>0</v>
      </c>
      <c r="Z3346" s="428"/>
      <c r="AA3346" s="673"/>
      <c r="AB3346" s="672"/>
    </row>
    <row r="3347" spans="1:43" ht="13.9" customHeight="1" thickBot="1" x14ac:dyDescent="0.25">
      <c r="A3347" s="585"/>
      <c r="B3347" s="602"/>
      <c r="C3347" s="466"/>
      <c r="D3347" s="595"/>
      <c r="E3347" s="587"/>
      <c r="F3347" s="209"/>
      <c r="G3347" s="70"/>
      <c r="H3347" s="242">
        <v>1536</v>
      </c>
      <c r="I3347" s="76" t="s">
        <v>398</v>
      </c>
      <c r="J3347" s="70">
        <v>250</v>
      </c>
      <c r="K3347" s="559">
        <v>0</v>
      </c>
      <c r="L3347" s="559">
        <v>0</v>
      </c>
      <c r="M3347" s="559">
        <v>0</v>
      </c>
      <c r="N3347" s="72"/>
      <c r="O3347" s="73"/>
      <c r="P3347" s="74">
        <f t="shared" si="648"/>
        <v>0</v>
      </c>
      <c r="Q3347" s="74"/>
      <c r="R3347" s="75"/>
      <c r="S3347" s="70">
        <v>250</v>
      </c>
      <c r="T3347" s="559">
        <v>0</v>
      </c>
      <c r="U3347" s="559">
        <v>0</v>
      </c>
      <c r="V3347" s="559">
        <v>0</v>
      </c>
      <c r="W3347" s="72"/>
      <c r="X3347" s="73"/>
      <c r="Y3347" s="74">
        <f t="shared" si="654"/>
        <v>0</v>
      </c>
      <c r="Z3347" s="646"/>
      <c r="AA3347" s="676"/>
      <c r="AB3347" s="674"/>
    </row>
    <row r="3348" spans="1:43" s="7" customFormat="1" ht="13.9" customHeight="1" x14ac:dyDescent="0.2">
      <c r="A3348" s="260">
        <v>43044</v>
      </c>
      <c r="B3348" s="403">
        <v>0.78125</v>
      </c>
      <c r="C3348" s="454">
        <v>-2</v>
      </c>
      <c r="D3348" s="263">
        <f>(MAX(K3348:M3348))/J3348/1.44</f>
        <v>0.4671621735113799</v>
      </c>
      <c r="E3348" s="264">
        <f>(MAX(T3348:V3348))/S3348/1.44</f>
        <v>0.39351851851851855</v>
      </c>
      <c r="F3348" s="181" t="s">
        <v>455</v>
      </c>
      <c r="G3348" s="69" t="s">
        <v>3136</v>
      </c>
      <c r="H3348" s="240">
        <v>1537</v>
      </c>
      <c r="I3348" s="35" t="s">
        <v>685</v>
      </c>
      <c r="J3348" s="34">
        <v>630</v>
      </c>
      <c r="K3348" s="367">
        <v>351.75</v>
      </c>
      <c r="L3348" s="367">
        <v>423.8095238095238</v>
      </c>
      <c r="M3348" s="367">
        <v>378</v>
      </c>
      <c r="N3348" s="36" t="s">
        <v>4480</v>
      </c>
      <c r="O3348" s="37">
        <f t="shared" si="647"/>
        <v>384.51984126984127</v>
      </c>
      <c r="P3348" s="38">
        <f t="shared" si="648"/>
        <v>0.42385344055317603</v>
      </c>
      <c r="Q3348" s="39" t="s">
        <v>495</v>
      </c>
      <c r="R3348" s="40" t="s">
        <v>686</v>
      </c>
      <c r="S3348" s="34">
        <v>630</v>
      </c>
      <c r="T3348" s="367">
        <v>333.33333333333331</v>
      </c>
      <c r="U3348" s="367">
        <v>336</v>
      </c>
      <c r="V3348" s="367">
        <v>357</v>
      </c>
      <c r="W3348" s="36" t="s">
        <v>4481</v>
      </c>
      <c r="X3348" s="37">
        <f t="shared" ref="X3348:X3368" si="671">(T3348+U3348+V3348)/3</f>
        <v>342.11111111111109</v>
      </c>
      <c r="Y3348" s="38">
        <f t="shared" ref="Y3348:Y3368" si="672">X3348/S3348/1.44</f>
        <v>0.37710660395845574</v>
      </c>
      <c r="Z3348" s="653" t="s">
        <v>495</v>
      </c>
      <c r="AA3348" s="672">
        <f>P3348+Y3348</f>
        <v>0.80096004451163183</v>
      </c>
      <c r="AB3348" s="672">
        <f t="shared" si="670"/>
        <v>166.77557870370367</v>
      </c>
    </row>
    <row r="3349" spans="1:43" ht="13.15" customHeight="1" x14ac:dyDescent="0.2">
      <c r="A3349" s="588"/>
      <c r="B3349" s="415"/>
      <c r="C3349" s="454"/>
      <c r="D3349" s="331"/>
      <c r="E3349" s="332"/>
      <c r="F3349" s="182"/>
      <c r="G3349" s="24"/>
      <c r="H3349" s="241">
        <v>1537</v>
      </c>
      <c r="I3349" s="23" t="s">
        <v>1197</v>
      </c>
      <c r="J3349" s="24">
        <v>630</v>
      </c>
      <c r="K3349" s="621">
        <v>1.05</v>
      </c>
      <c r="L3349" s="371">
        <v>0</v>
      </c>
      <c r="M3349" s="371">
        <v>0</v>
      </c>
      <c r="N3349" s="21"/>
      <c r="O3349" s="25">
        <f t="shared" si="647"/>
        <v>0.35000000000000003</v>
      </c>
      <c r="P3349" s="26">
        <f t="shared" si="648"/>
        <v>3.858024691358025E-4</v>
      </c>
      <c r="Q3349" s="26"/>
      <c r="R3349" s="28" t="s">
        <v>1197</v>
      </c>
      <c r="S3349" s="24">
        <v>630</v>
      </c>
      <c r="T3349" s="621">
        <v>0</v>
      </c>
      <c r="U3349" s="371">
        <v>0</v>
      </c>
      <c r="V3349" s="371">
        <v>0</v>
      </c>
      <c r="W3349" s="21"/>
      <c r="X3349" s="25">
        <f t="shared" si="671"/>
        <v>0</v>
      </c>
      <c r="Y3349" s="26">
        <f t="shared" si="672"/>
        <v>0</v>
      </c>
      <c r="Z3349" s="428"/>
      <c r="AA3349" s="673"/>
      <c r="AB3349" s="672"/>
    </row>
    <row r="3350" spans="1:43" ht="13.15" customHeight="1" x14ac:dyDescent="0.2">
      <c r="A3350" s="588"/>
      <c r="B3350" s="415"/>
      <c r="C3350" s="454"/>
      <c r="D3350" s="274"/>
      <c r="E3350" s="306"/>
      <c r="F3350" s="182"/>
      <c r="G3350" s="24"/>
      <c r="H3350" s="241">
        <v>1537</v>
      </c>
      <c r="I3350" s="22" t="s">
        <v>2229</v>
      </c>
      <c r="J3350" s="24">
        <v>630</v>
      </c>
      <c r="K3350" s="621">
        <v>93.45</v>
      </c>
      <c r="L3350" s="371">
        <v>60.952380952380949</v>
      </c>
      <c r="M3350" s="371">
        <v>80.850000000000009</v>
      </c>
      <c r="N3350" s="21"/>
      <c r="O3350" s="25">
        <f t="shared" si="647"/>
        <v>78.417460317460325</v>
      </c>
      <c r="P3350" s="26">
        <f t="shared" si="648"/>
        <v>8.6438999468100006E-2</v>
      </c>
      <c r="Q3350" s="26"/>
      <c r="R3350" s="28" t="s">
        <v>2033</v>
      </c>
      <c r="S3350" s="24">
        <v>630</v>
      </c>
      <c r="T3350" s="371">
        <v>1.9047619047619047</v>
      </c>
      <c r="U3350" s="371">
        <v>1.05</v>
      </c>
      <c r="V3350" s="371">
        <v>0</v>
      </c>
      <c r="W3350" s="21"/>
      <c r="X3350" s="25">
        <f t="shared" si="671"/>
        <v>0.98492063492063497</v>
      </c>
      <c r="Y3350" s="26">
        <f t="shared" si="672"/>
        <v>1.0856708938719521E-3</v>
      </c>
      <c r="Z3350" s="428"/>
      <c r="AA3350" s="673"/>
      <c r="AB3350" s="672"/>
    </row>
    <row r="3351" spans="1:43" ht="13.15" customHeight="1" x14ac:dyDescent="0.2">
      <c r="A3351" s="588"/>
      <c r="B3351" s="415"/>
      <c r="C3351" s="454"/>
      <c r="D3351" s="274"/>
      <c r="E3351" s="306"/>
      <c r="F3351" s="182"/>
      <c r="G3351" s="24"/>
      <c r="H3351" s="241">
        <v>1537</v>
      </c>
      <c r="I3351" s="23" t="s">
        <v>1467</v>
      </c>
      <c r="J3351" s="24">
        <v>630</v>
      </c>
      <c r="K3351" s="371">
        <v>0</v>
      </c>
      <c r="L3351" s="371">
        <v>0</v>
      </c>
      <c r="M3351" s="371">
        <v>0</v>
      </c>
      <c r="N3351" s="21"/>
      <c r="O3351" s="25">
        <f t="shared" si="647"/>
        <v>0</v>
      </c>
      <c r="P3351" s="26">
        <f t="shared" si="648"/>
        <v>0</v>
      </c>
      <c r="Q3351" s="26"/>
      <c r="R3351" s="28" t="s">
        <v>2034</v>
      </c>
      <c r="S3351" s="24">
        <v>630</v>
      </c>
      <c r="T3351" s="371">
        <v>64.761904761904759</v>
      </c>
      <c r="U3351" s="371">
        <v>81.900000000000006</v>
      </c>
      <c r="V3351" s="371">
        <v>79.8</v>
      </c>
      <c r="W3351" s="21"/>
      <c r="X3351" s="25">
        <f t="shared" si="671"/>
        <v>75.487301587301587</v>
      </c>
      <c r="Y3351" s="26">
        <f t="shared" si="672"/>
        <v>8.3209106687942666E-2</v>
      </c>
      <c r="Z3351" s="428"/>
      <c r="AA3351" s="673"/>
      <c r="AB3351" s="672"/>
    </row>
    <row r="3352" spans="1:43" ht="13.15" customHeight="1" x14ac:dyDescent="0.2">
      <c r="A3352" s="588"/>
      <c r="B3352" s="415"/>
      <c r="C3352" s="454"/>
      <c r="D3352" s="274"/>
      <c r="E3352" s="306"/>
      <c r="F3352" s="182"/>
      <c r="G3352" s="24"/>
      <c r="H3352" s="241">
        <v>1537</v>
      </c>
      <c r="I3352" s="22" t="s">
        <v>1614</v>
      </c>
      <c r="J3352" s="24">
        <v>630</v>
      </c>
      <c r="K3352" s="371">
        <v>54.6</v>
      </c>
      <c r="L3352" s="371">
        <v>42.857142857142854</v>
      </c>
      <c r="M3352" s="371">
        <v>55.650000000000006</v>
      </c>
      <c r="N3352" s="21"/>
      <c r="O3352" s="25">
        <f t="shared" si="647"/>
        <v>51.035714285714285</v>
      </c>
      <c r="P3352" s="26">
        <f t="shared" si="648"/>
        <v>5.6256298815822621E-2</v>
      </c>
      <c r="Q3352" s="26"/>
      <c r="R3352" s="33" t="s">
        <v>2035</v>
      </c>
      <c r="S3352" s="24">
        <v>630</v>
      </c>
      <c r="T3352" s="371">
        <v>0</v>
      </c>
      <c r="U3352" s="371">
        <v>0</v>
      </c>
      <c r="V3352" s="371">
        <v>0</v>
      </c>
      <c r="W3352" s="21"/>
      <c r="X3352" s="25">
        <f t="shared" si="671"/>
        <v>0</v>
      </c>
      <c r="Y3352" s="26">
        <f t="shared" si="672"/>
        <v>0</v>
      </c>
      <c r="Z3352" s="428"/>
      <c r="AA3352" s="673"/>
      <c r="AB3352" s="672"/>
    </row>
    <row r="3353" spans="1:43" ht="13.15" customHeight="1" x14ac:dyDescent="0.2">
      <c r="A3353" s="588"/>
      <c r="B3353" s="415"/>
      <c r="C3353" s="454"/>
      <c r="D3353" s="274"/>
      <c r="E3353" s="306"/>
      <c r="F3353" s="182"/>
      <c r="G3353" s="24"/>
      <c r="H3353" s="241">
        <v>1537</v>
      </c>
      <c r="I3353" s="22"/>
      <c r="J3353" s="24">
        <v>630</v>
      </c>
      <c r="K3353" s="371">
        <v>0</v>
      </c>
      <c r="L3353" s="371">
        <v>0</v>
      </c>
      <c r="M3353" s="371">
        <v>0</v>
      </c>
      <c r="N3353" s="21"/>
      <c r="O3353" s="25">
        <f t="shared" si="647"/>
        <v>0</v>
      </c>
      <c r="P3353" s="26">
        <f t="shared" si="648"/>
        <v>0</v>
      </c>
      <c r="Q3353" s="26"/>
      <c r="R3353" s="33" t="s">
        <v>3540</v>
      </c>
      <c r="S3353" s="24">
        <v>630</v>
      </c>
      <c r="T3353" s="371">
        <v>0</v>
      </c>
      <c r="U3353" s="371">
        <v>0</v>
      </c>
      <c r="V3353" s="371">
        <v>0</v>
      </c>
      <c r="W3353" s="21"/>
      <c r="X3353" s="25">
        <f t="shared" si="671"/>
        <v>0</v>
      </c>
      <c r="Y3353" s="26">
        <f t="shared" si="672"/>
        <v>0</v>
      </c>
      <c r="Z3353" s="428"/>
      <c r="AA3353" s="673"/>
      <c r="AB3353" s="672"/>
    </row>
    <row r="3354" spans="1:43" ht="13.15" customHeight="1" x14ac:dyDescent="0.2">
      <c r="A3354" s="588"/>
      <c r="B3354" s="415"/>
      <c r="C3354" s="454"/>
      <c r="D3354" s="274"/>
      <c r="E3354" s="306"/>
      <c r="F3354" s="182"/>
      <c r="G3354" s="24"/>
      <c r="H3354" s="241">
        <v>1537</v>
      </c>
      <c r="I3354" s="22" t="s">
        <v>2948</v>
      </c>
      <c r="J3354" s="24">
        <v>630</v>
      </c>
      <c r="K3354" s="371">
        <v>0</v>
      </c>
      <c r="L3354" s="371">
        <v>0</v>
      </c>
      <c r="M3354" s="371">
        <v>0</v>
      </c>
      <c r="N3354" s="21"/>
      <c r="O3354" s="25">
        <f t="shared" si="647"/>
        <v>0</v>
      </c>
      <c r="P3354" s="26">
        <f t="shared" si="648"/>
        <v>0</v>
      </c>
      <c r="Q3354" s="26"/>
      <c r="R3354" s="28" t="s">
        <v>2036</v>
      </c>
      <c r="S3354" s="24">
        <v>630</v>
      </c>
      <c r="T3354" s="371">
        <v>68.571428571428569</v>
      </c>
      <c r="U3354" s="371">
        <v>91.350000000000009</v>
      </c>
      <c r="V3354" s="371">
        <v>92.4</v>
      </c>
      <c r="W3354" s="21"/>
      <c r="X3354" s="25">
        <f t="shared" si="671"/>
        <v>84.107142857142861</v>
      </c>
      <c r="Y3354" s="26">
        <f t="shared" si="672"/>
        <v>9.2710695389266823E-2</v>
      </c>
      <c r="Z3354" s="428"/>
      <c r="AA3354" s="673"/>
      <c r="AB3354" s="672"/>
    </row>
    <row r="3355" spans="1:43" ht="13.15" customHeight="1" x14ac:dyDescent="0.2">
      <c r="A3355" s="588"/>
      <c r="B3355" s="415"/>
      <c r="C3355" s="454"/>
      <c r="D3355" s="274"/>
      <c r="E3355" s="306"/>
      <c r="F3355" s="182"/>
      <c r="G3355" s="24"/>
      <c r="H3355" s="241">
        <v>1537</v>
      </c>
      <c r="I3355" s="22" t="s">
        <v>2949</v>
      </c>
      <c r="J3355" s="24">
        <v>630</v>
      </c>
      <c r="K3355" s="371">
        <v>31.5</v>
      </c>
      <c r="L3355" s="371">
        <v>25.714285714285712</v>
      </c>
      <c r="M3355" s="371">
        <v>38.85</v>
      </c>
      <c r="N3355" s="21"/>
      <c r="O3355" s="25">
        <f t="shared" si="647"/>
        <v>32.021428571428572</v>
      </c>
      <c r="P3355" s="26">
        <f t="shared" si="648"/>
        <v>3.5296989166036782E-2</v>
      </c>
      <c r="Q3355" s="26"/>
      <c r="R3355" s="28" t="s">
        <v>2037</v>
      </c>
      <c r="S3355" s="24">
        <v>630</v>
      </c>
      <c r="T3355" s="371">
        <v>0</v>
      </c>
      <c r="U3355" s="371">
        <v>0</v>
      </c>
      <c r="V3355" s="371">
        <v>0</v>
      </c>
      <c r="W3355" s="21"/>
      <c r="X3355" s="25">
        <f t="shared" si="671"/>
        <v>0</v>
      </c>
      <c r="Y3355" s="26">
        <f t="shared" si="672"/>
        <v>0</v>
      </c>
      <c r="Z3355" s="428"/>
      <c r="AA3355" s="673"/>
      <c r="AB3355" s="672"/>
    </row>
    <row r="3356" spans="1:43" ht="13.15" customHeight="1" x14ac:dyDescent="0.2">
      <c r="A3356" s="588"/>
      <c r="B3356" s="415"/>
      <c r="C3356" s="454"/>
      <c r="D3356" s="274"/>
      <c r="E3356" s="306"/>
      <c r="F3356" s="182"/>
      <c r="G3356" s="24"/>
      <c r="H3356" s="241">
        <v>1537</v>
      </c>
      <c r="I3356" s="22" t="s">
        <v>2950</v>
      </c>
      <c r="J3356" s="24">
        <v>630</v>
      </c>
      <c r="K3356" s="371">
        <v>10.5</v>
      </c>
      <c r="L3356" s="371">
        <v>0</v>
      </c>
      <c r="M3356" s="371">
        <v>1.05</v>
      </c>
      <c r="N3356" s="21"/>
      <c r="O3356" s="25">
        <f t="shared" si="647"/>
        <v>3.85</v>
      </c>
      <c r="P3356" s="26">
        <f t="shared" si="648"/>
        <v>4.2438271604938278E-3</v>
      </c>
      <c r="Q3356" s="26"/>
      <c r="R3356" s="28" t="s">
        <v>2953</v>
      </c>
      <c r="S3356" s="24">
        <v>630</v>
      </c>
      <c r="T3356" s="371">
        <v>0</v>
      </c>
      <c r="U3356" s="371">
        <v>0</v>
      </c>
      <c r="V3356" s="371">
        <v>0</v>
      </c>
      <c r="W3356" s="21"/>
      <c r="X3356" s="25">
        <f t="shared" si="671"/>
        <v>0</v>
      </c>
      <c r="Y3356" s="26">
        <f t="shared" si="672"/>
        <v>0</v>
      </c>
      <c r="Z3356" s="428"/>
      <c r="AA3356" s="673"/>
      <c r="AB3356" s="672"/>
    </row>
    <row r="3357" spans="1:43" ht="13.15" customHeight="1" x14ac:dyDescent="0.2">
      <c r="A3357" s="588"/>
      <c r="B3357" s="415"/>
      <c r="C3357" s="454"/>
      <c r="D3357" s="274"/>
      <c r="E3357" s="306"/>
      <c r="F3357" s="182"/>
      <c r="G3357" s="24"/>
      <c r="H3357" s="241">
        <v>1537</v>
      </c>
      <c r="I3357" s="22" t="s">
        <v>2951</v>
      </c>
      <c r="J3357" s="24">
        <v>630</v>
      </c>
      <c r="K3357" s="371">
        <v>108.15</v>
      </c>
      <c r="L3357" s="371">
        <v>84.761904761904759</v>
      </c>
      <c r="M3357" s="371">
        <v>126</v>
      </c>
      <c r="N3357" s="21"/>
      <c r="O3357" s="25">
        <f t="shared" si="647"/>
        <v>106.30396825396826</v>
      </c>
      <c r="P3357" s="26">
        <f t="shared" si="648"/>
        <v>0.11717809551804263</v>
      </c>
      <c r="Q3357" s="26"/>
      <c r="R3357" s="28" t="s">
        <v>2230</v>
      </c>
      <c r="S3357" s="24">
        <v>630</v>
      </c>
      <c r="T3357" s="371">
        <v>38.095238095238095</v>
      </c>
      <c r="U3357" s="371">
        <v>54.6</v>
      </c>
      <c r="V3357" s="371">
        <v>46.2</v>
      </c>
      <c r="W3357" s="21"/>
      <c r="X3357" s="25">
        <f t="shared" si="671"/>
        <v>46.298412698412697</v>
      </c>
      <c r="Y3357" s="26">
        <f t="shared" si="672"/>
        <v>5.103440553176003E-2</v>
      </c>
      <c r="Z3357" s="428"/>
      <c r="AA3357" s="673"/>
      <c r="AB3357" s="672"/>
    </row>
    <row r="3358" spans="1:43" ht="13.15" customHeight="1" x14ac:dyDescent="0.2">
      <c r="A3358" s="588"/>
      <c r="B3358" s="415"/>
      <c r="C3358" s="454"/>
      <c r="D3358" s="274"/>
      <c r="E3358" s="306"/>
      <c r="F3358" s="182"/>
      <c r="G3358" s="24"/>
      <c r="H3358" s="241">
        <v>1537</v>
      </c>
      <c r="I3358" s="22" t="s">
        <v>1943</v>
      </c>
      <c r="J3358" s="24">
        <v>630</v>
      </c>
      <c r="K3358" s="371">
        <v>40.950000000000003</v>
      </c>
      <c r="L3358" s="371">
        <v>28.571428571428569</v>
      </c>
      <c r="M3358" s="371">
        <v>28.35</v>
      </c>
      <c r="N3358" s="21"/>
      <c r="O3358" s="25">
        <f t="shared" si="647"/>
        <v>32.62380952380952</v>
      </c>
      <c r="P3358" s="26">
        <f t="shared" si="648"/>
        <v>3.5960989334005204E-2</v>
      </c>
      <c r="Q3358" s="26"/>
      <c r="R3358" s="28" t="s">
        <v>2038</v>
      </c>
      <c r="S3358" s="24">
        <v>630</v>
      </c>
      <c r="T3358" s="371">
        <v>1.9047619047619047</v>
      </c>
      <c r="U3358" s="371">
        <v>6.3000000000000007</v>
      </c>
      <c r="V3358" s="371">
        <v>6.3000000000000007</v>
      </c>
      <c r="W3358" s="21"/>
      <c r="X3358" s="25">
        <f t="shared" si="671"/>
        <v>4.8349206349206355</v>
      </c>
      <c r="Y3358" s="26">
        <f t="shared" si="672"/>
        <v>5.3294980543657803E-3</v>
      </c>
      <c r="Z3358" s="428"/>
      <c r="AA3358" s="673"/>
      <c r="AB3358" s="672"/>
    </row>
    <row r="3359" spans="1:43" ht="13.15" customHeight="1" x14ac:dyDescent="0.2">
      <c r="A3359" s="588"/>
      <c r="B3359" s="415"/>
      <c r="C3359" s="454"/>
      <c r="D3359" s="274"/>
      <c r="E3359" s="306"/>
      <c r="F3359" s="182"/>
      <c r="G3359" s="24"/>
      <c r="H3359" s="241">
        <v>1537</v>
      </c>
      <c r="I3359" s="22" t="s">
        <v>2952</v>
      </c>
      <c r="J3359" s="24">
        <v>630</v>
      </c>
      <c r="K3359" s="371">
        <v>0</v>
      </c>
      <c r="L3359" s="371">
        <v>0</v>
      </c>
      <c r="M3359" s="371">
        <v>0</v>
      </c>
      <c r="N3359" s="21"/>
      <c r="O3359" s="25">
        <f t="shared" si="647"/>
        <v>0</v>
      </c>
      <c r="P3359" s="26">
        <f t="shared" si="648"/>
        <v>0</v>
      </c>
      <c r="Q3359" s="26"/>
      <c r="R3359" s="28" t="s">
        <v>2039</v>
      </c>
      <c r="S3359" s="24">
        <v>630</v>
      </c>
      <c r="T3359" s="371">
        <v>22.857142857142858</v>
      </c>
      <c r="U3359" s="371">
        <v>36.75</v>
      </c>
      <c r="V3359" s="371">
        <v>31.5</v>
      </c>
      <c r="W3359" s="21"/>
      <c r="X3359" s="25">
        <f t="shared" si="671"/>
        <v>30.36904761904762</v>
      </c>
      <c r="Y3359" s="26">
        <f t="shared" si="672"/>
        <v>3.3475581590660962E-2</v>
      </c>
      <c r="Z3359" s="428"/>
      <c r="AA3359" s="673"/>
      <c r="AB3359" s="672"/>
    </row>
    <row r="3360" spans="1:43" ht="13.15" customHeight="1" x14ac:dyDescent="0.2">
      <c r="A3360" s="588"/>
      <c r="B3360" s="415"/>
      <c r="C3360" s="454"/>
      <c r="D3360" s="274"/>
      <c r="E3360" s="306"/>
      <c r="F3360" s="182"/>
      <c r="G3360" s="24"/>
      <c r="H3360" s="241">
        <v>1537</v>
      </c>
      <c r="I3360" s="22" t="s">
        <v>4482</v>
      </c>
      <c r="J3360" s="24">
        <v>630</v>
      </c>
      <c r="K3360" s="371">
        <v>80.850000000000009</v>
      </c>
      <c r="L3360" s="371">
        <v>61.904761904761905</v>
      </c>
      <c r="M3360" s="371">
        <v>67.2</v>
      </c>
      <c r="N3360" s="21"/>
      <c r="O3360" s="25">
        <f>(K3360+L3360+M3360)/3</f>
        <v>69.984920634920641</v>
      </c>
      <c r="P3360" s="26">
        <f t="shared" si="648"/>
        <v>7.714387195207302E-2</v>
      </c>
      <c r="Q3360" s="26"/>
      <c r="R3360" s="28" t="s">
        <v>472</v>
      </c>
      <c r="S3360" s="24">
        <v>630</v>
      </c>
      <c r="T3360" s="371">
        <v>0</v>
      </c>
      <c r="U3360" s="371">
        <v>0</v>
      </c>
      <c r="V3360" s="371">
        <v>0</v>
      </c>
      <c r="W3360" s="21"/>
      <c r="X3360" s="25">
        <f t="shared" si="671"/>
        <v>0</v>
      </c>
      <c r="Y3360" s="26">
        <f t="shared" si="672"/>
        <v>0</v>
      </c>
      <c r="Z3360" s="428"/>
      <c r="AA3360" s="673"/>
      <c r="AB3360" s="672"/>
    </row>
    <row r="3361" spans="1:28" ht="13.9" customHeight="1" thickBot="1" x14ac:dyDescent="0.25">
      <c r="A3361" s="585"/>
      <c r="B3361" s="409"/>
      <c r="C3361" s="447"/>
      <c r="D3361" s="333"/>
      <c r="E3361" s="264"/>
      <c r="F3361" s="184"/>
      <c r="G3361" s="70"/>
      <c r="H3361" s="242">
        <v>1537</v>
      </c>
      <c r="I3361" s="76"/>
      <c r="J3361" s="70"/>
      <c r="K3361" s="559"/>
      <c r="L3361" s="559"/>
      <c r="M3361" s="559"/>
      <c r="N3361" s="72"/>
      <c r="O3361" s="73"/>
      <c r="P3361" s="74"/>
      <c r="Q3361" s="74"/>
      <c r="R3361" s="75" t="s">
        <v>473</v>
      </c>
      <c r="S3361" s="70">
        <v>630</v>
      </c>
      <c r="T3361" s="559">
        <v>0</v>
      </c>
      <c r="U3361" s="559">
        <v>0</v>
      </c>
      <c r="V3361" s="559">
        <v>0</v>
      </c>
      <c r="W3361" s="72"/>
      <c r="X3361" s="73">
        <f t="shared" si="671"/>
        <v>0</v>
      </c>
      <c r="Y3361" s="74">
        <f t="shared" si="672"/>
        <v>0</v>
      </c>
      <c r="Z3361" s="646"/>
      <c r="AA3361" s="673"/>
      <c r="AB3361" s="672"/>
    </row>
    <row r="3362" spans="1:28" ht="13.9" customHeight="1" x14ac:dyDescent="0.2">
      <c r="A3362" s="260">
        <v>43038</v>
      </c>
      <c r="B3362" s="403">
        <v>0.83680555555555547</v>
      </c>
      <c r="C3362" s="454">
        <v>-1</v>
      </c>
      <c r="D3362" s="263">
        <f>(MAX(K3362:M3362))/J3362/1.44</f>
        <v>0.24973958333333332</v>
      </c>
      <c r="E3362" s="264">
        <f>(MAX(T3362:V3362))/S3362/1.44</f>
        <v>8.3854166666666674E-2</v>
      </c>
      <c r="F3362" s="395"/>
      <c r="G3362" s="69" t="s">
        <v>3136</v>
      </c>
      <c r="H3362" s="243">
        <v>1538</v>
      </c>
      <c r="I3362" s="113" t="s">
        <v>685</v>
      </c>
      <c r="J3362" s="115">
        <v>400</v>
      </c>
      <c r="K3362" s="565">
        <v>71.400000000000006</v>
      </c>
      <c r="L3362" s="565">
        <v>71.428571428571431</v>
      </c>
      <c r="M3362" s="565">
        <v>143.85</v>
      </c>
      <c r="N3362" s="116" t="s">
        <v>4483</v>
      </c>
      <c r="O3362" s="117">
        <f t="shared" si="647"/>
        <v>95.55952380952381</v>
      </c>
      <c r="P3362" s="118">
        <f t="shared" si="648"/>
        <v>0.16590195105820105</v>
      </c>
      <c r="Q3362" s="118"/>
      <c r="R3362" s="120" t="s">
        <v>686</v>
      </c>
      <c r="S3362" s="115">
        <v>400</v>
      </c>
      <c r="T3362" s="565">
        <v>43.80952380952381</v>
      </c>
      <c r="U3362" s="565">
        <v>48.300000000000004</v>
      </c>
      <c r="V3362" s="565">
        <v>45.15</v>
      </c>
      <c r="W3362" s="116" t="s">
        <v>4014</v>
      </c>
      <c r="X3362" s="117">
        <f t="shared" si="671"/>
        <v>45.753174603174607</v>
      </c>
      <c r="Y3362" s="118">
        <f t="shared" si="672"/>
        <v>7.9432594797178138E-2</v>
      </c>
      <c r="Z3362" s="636"/>
      <c r="AA3362" s="671">
        <f t="shared" ref="AA3362" si="673">P3362+Y3362</f>
        <v>0.24533454585537917</v>
      </c>
      <c r="AB3362" s="671">
        <f t="shared" si="670"/>
        <v>401.48202160493821</v>
      </c>
    </row>
    <row r="3363" spans="1:28" ht="13.9" customHeight="1" x14ac:dyDescent="0.2">
      <c r="A3363" s="260"/>
      <c r="B3363" s="403"/>
      <c r="C3363" s="454"/>
      <c r="D3363" s="310"/>
      <c r="E3363" s="332"/>
      <c r="F3363" s="182"/>
      <c r="G3363" s="24"/>
      <c r="H3363" s="241">
        <v>1538</v>
      </c>
      <c r="I3363" s="22" t="s">
        <v>2045</v>
      </c>
      <c r="J3363" s="24">
        <v>400</v>
      </c>
      <c r="K3363" s="371">
        <v>32.550000000000004</v>
      </c>
      <c r="L3363" s="371">
        <v>24.761904761904759</v>
      </c>
      <c r="M3363" s="371">
        <v>55.650000000000006</v>
      </c>
      <c r="N3363" s="21"/>
      <c r="O3363" s="25">
        <f t="shared" si="647"/>
        <v>37.653968253968259</v>
      </c>
      <c r="P3363" s="26">
        <f t="shared" si="648"/>
        <v>6.5371472663139335E-2</v>
      </c>
      <c r="Q3363" s="26"/>
      <c r="R3363" s="28" t="s">
        <v>2050</v>
      </c>
      <c r="S3363" s="24">
        <v>400</v>
      </c>
      <c r="T3363" s="371">
        <v>0</v>
      </c>
      <c r="U3363" s="371">
        <v>0</v>
      </c>
      <c r="V3363" s="371">
        <v>0</v>
      </c>
      <c r="W3363" s="21"/>
      <c r="X3363" s="25">
        <f t="shared" si="671"/>
        <v>0</v>
      </c>
      <c r="Y3363" s="26">
        <f t="shared" si="672"/>
        <v>0</v>
      </c>
      <c r="Z3363" s="428"/>
      <c r="AA3363" s="672"/>
      <c r="AB3363" s="672"/>
    </row>
    <row r="3364" spans="1:28" ht="13.9" customHeight="1" x14ac:dyDescent="0.2">
      <c r="A3364" s="588"/>
      <c r="B3364" s="415"/>
      <c r="C3364" s="454"/>
      <c r="D3364" s="289"/>
      <c r="E3364" s="306"/>
      <c r="F3364" s="182"/>
      <c r="G3364" s="24"/>
      <c r="H3364" s="241">
        <v>1538</v>
      </c>
      <c r="I3364" s="22" t="s">
        <v>2052</v>
      </c>
      <c r="J3364" s="24">
        <v>400</v>
      </c>
      <c r="K3364" s="371">
        <v>1.05</v>
      </c>
      <c r="L3364" s="371">
        <v>4.7619047619047619</v>
      </c>
      <c r="M3364" s="371">
        <v>0</v>
      </c>
      <c r="N3364" s="21"/>
      <c r="O3364" s="25">
        <f t="shared" si="647"/>
        <v>1.9373015873015873</v>
      </c>
      <c r="P3364" s="26">
        <f t="shared" si="648"/>
        <v>3.3633708112874778E-3</v>
      </c>
      <c r="Q3364" s="26"/>
      <c r="R3364" s="28" t="s">
        <v>2051</v>
      </c>
      <c r="S3364" s="24">
        <v>400</v>
      </c>
      <c r="T3364" s="371">
        <v>0.95238095238095233</v>
      </c>
      <c r="U3364" s="371">
        <v>8.4</v>
      </c>
      <c r="V3364" s="371">
        <v>6.3000000000000007</v>
      </c>
      <c r="W3364" s="21"/>
      <c r="X3364" s="25">
        <f t="shared" si="671"/>
        <v>5.2174603174603176</v>
      </c>
      <c r="Y3364" s="26">
        <f t="shared" si="672"/>
        <v>9.0580908289241632E-3</v>
      </c>
      <c r="Z3364" s="428"/>
      <c r="AA3364" s="672"/>
      <c r="AB3364" s="672"/>
    </row>
    <row r="3365" spans="1:28" ht="13.9" customHeight="1" x14ac:dyDescent="0.2">
      <c r="A3365" s="588"/>
      <c r="B3365" s="415"/>
      <c r="C3365" s="454"/>
      <c r="D3365" s="289"/>
      <c r="E3365" s="306"/>
      <c r="F3365" s="182"/>
      <c r="G3365" s="24"/>
      <c r="H3365" s="241">
        <v>1538</v>
      </c>
      <c r="I3365" s="22" t="s">
        <v>2046</v>
      </c>
      <c r="J3365" s="24">
        <v>400</v>
      </c>
      <c r="K3365" s="371">
        <v>11.55</v>
      </c>
      <c r="L3365" s="371">
        <v>14.285714285714285</v>
      </c>
      <c r="M3365" s="371">
        <v>24.150000000000002</v>
      </c>
      <c r="N3365" s="21"/>
      <c r="O3365" s="25">
        <f t="shared" si="647"/>
        <v>16.661904761904761</v>
      </c>
      <c r="P3365" s="26">
        <f t="shared" si="648"/>
        <v>2.8926917989417988E-2</v>
      </c>
      <c r="Q3365" s="26"/>
      <c r="R3365" s="28" t="s">
        <v>2053</v>
      </c>
      <c r="S3365" s="24">
        <v>400</v>
      </c>
      <c r="T3365" s="371">
        <v>0</v>
      </c>
      <c r="U3365" s="371">
        <v>0</v>
      </c>
      <c r="V3365" s="371">
        <v>0</v>
      </c>
      <c r="W3365" s="21"/>
      <c r="X3365" s="25">
        <f t="shared" si="671"/>
        <v>0</v>
      </c>
      <c r="Y3365" s="26">
        <f t="shared" si="672"/>
        <v>0</v>
      </c>
      <c r="Z3365" s="428"/>
      <c r="AA3365" s="672"/>
      <c r="AB3365" s="672"/>
    </row>
    <row r="3366" spans="1:28" ht="13.9" customHeight="1" x14ac:dyDescent="0.2">
      <c r="A3366" s="588"/>
      <c r="B3366" s="415"/>
      <c r="C3366" s="454"/>
      <c r="D3366" s="289"/>
      <c r="E3366" s="306"/>
      <c r="F3366" s="182"/>
      <c r="G3366" s="24"/>
      <c r="H3366" s="241">
        <v>1538</v>
      </c>
      <c r="I3366" s="22" t="s">
        <v>2047</v>
      </c>
      <c r="J3366" s="24">
        <v>400</v>
      </c>
      <c r="K3366" s="371">
        <v>14.700000000000001</v>
      </c>
      <c r="L3366" s="371">
        <v>9.5238095238095237</v>
      </c>
      <c r="M3366" s="371">
        <v>22.05</v>
      </c>
      <c r="N3366" s="21"/>
      <c r="O3366" s="25">
        <f t="shared" si="647"/>
        <v>15.424603174603176</v>
      </c>
      <c r="P3366" s="26">
        <f t="shared" si="648"/>
        <v>2.6778824955908293E-2</v>
      </c>
      <c r="Q3366" s="26"/>
      <c r="R3366" s="28" t="s">
        <v>2054</v>
      </c>
      <c r="S3366" s="24">
        <v>400</v>
      </c>
      <c r="T3366" s="371">
        <v>4.7619047619047619</v>
      </c>
      <c r="U3366" s="371">
        <v>6.3000000000000007</v>
      </c>
      <c r="V3366" s="371">
        <v>9.4500000000000011</v>
      </c>
      <c r="W3366" s="21"/>
      <c r="X3366" s="25">
        <f t="shared" si="671"/>
        <v>6.8373015873015888</v>
      </c>
      <c r="Y3366" s="26">
        <f t="shared" si="672"/>
        <v>1.1870315255731926E-2</v>
      </c>
      <c r="Z3366" s="428"/>
      <c r="AA3366" s="672"/>
      <c r="AB3366" s="672"/>
    </row>
    <row r="3367" spans="1:28" ht="13.9" customHeight="1" x14ac:dyDescent="0.2">
      <c r="A3367" s="588"/>
      <c r="B3367" s="415"/>
      <c r="C3367" s="454"/>
      <c r="D3367" s="289"/>
      <c r="E3367" s="306"/>
      <c r="F3367" s="182"/>
      <c r="G3367" s="24"/>
      <c r="H3367" s="241">
        <v>1538</v>
      </c>
      <c r="I3367" s="22" t="s">
        <v>2048</v>
      </c>
      <c r="J3367" s="24">
        <v>400</v>
      </c>
      <c r="K3367" s="371">
        <v>9.4500000000000011</v>
      </c>
      <c r="L3367" s="371">
        <v>17.142857142857142</v>
      </c>
      <c r="M3367" s="371">
        <v>34.65</v>
      </c>
      <c r="N3367" s="21"/>
      <c r="O3367" s="25">
        <f t="shared" si="647"/>
        <v>20.414285714285715</v>
      </c>
      <c r="P3367" s="26">
        <f t="shared" si="648"/>
        <v>3.544146825396826E-2</v>
      </c>
      <c r="Q3367" s="26"/>
      <c r="R3367" s="28" t="s">
        <v>2055</v>
      </c>
      <c r="S3367" s="24">
        <v>400</v>
      </c>
      <c r="T3367" s="371">
        <v>12.38095238095238</v>
      </c>
      <c r="U3367" s="371">
        <v>17.850000000000001</v>
      </c>
      <c r="V3367" s="371">
        <v>11.55</v>
      </c>
      <c r="W3367" s="21"/>
      <c r="X3367" s="25">
        <f t="shared" si="671"/>
        <v>13.926984126984129</v>
      </c>
      <c r="Y3367" s="26">
        <f t="shared" si="672"/>
        <v>2.4178791887125226E-2</v>
      </c>
      <c r="Z3367" s="428"/>
      <c r="AA3367" s="672"/>
      <c r="AB3367" s="672"/>
    </row>
    <row r="3368" spans="1:28" ht="13.9" customHeight="1" x14ac:dyDescent="0.2">
      <c r="A3368" s="588"/>
      <c r="B3368" s="415"/>
      <c r="C3368" s="454"/>
      <c r="D3368" s="289"/>
      <c r="E3368" s="306"/>
      <c r="F3368" s="182"/>
      <c r="G3368" s="24"/>
      <c r="H3368" s="241">
        <v>1538</v>
      </c>
      <c r="I3368" s="22" t="s">
        <v>200</v>
      </c>
      <c r="J3368" s="24">
        <v>400</v>
      </c>
      <c r="K3368" s="371">
        <v>0</v>
      </c>
      <c r="L3368" s="371">
        <v>0</v>
      </c>
      <c r="M3368" s="371">
        <v>0</v>
      </c>
      <c r="N3368" s="21"/>
      <c r="O3368" s="25">
        <f t="shared" si="647"/>
        <v>0</v>
      </c>
      <c r="P3368" s="26">
        <f t="shared" si="648"/>
        <v>0</v>
      </c>
      <c r="Q3368" s="26"/>
      <c r="R3368" s="28" t="s">
        <v>2056</v>
      </c>
      <c r="S3368" s="24">
        <v>400</v>
      </c>
      <c r="T3368" s="371">
        <v>24.761904761904759</v>
      </c>
      <c r="U3368" s="371">
        <v>15.75</v>
      </c>
      <c r="V3368" s="371">
        <v>17.850000000000001</v>
      </c>
      <c r="W3368" s="21"/>
      <c r="X3368" s="25">
        <f t="shared" si="671"/>
        <v>19.453968253968252</v>
      </c>
      <c r="Y3368" s="26">
        <f t="shared" si="672"/>
        <v>3.3774250440917107E-2</v>
      </c>
      <c r="Z3368" s="428"/>
      <c r="AA3368" s="672"/>
      <c r="AB3368" s="672"/>
    </row>
    <row r="3369" spans="1:28" ht="13.9" customHeight="1" x14ac:dyDescent="0.2">
      <c r="A3369" s="588"/>
      <c r="B3369" s="415"/>
      <c r="C3369" s="454"/>
      <c r="D3369" s="289"/>
      <c r="E3369" s="306"/>
      <c r="F3369" s="182"/>
      <c r="G3369" s="24"/>
      <c r="H3369" s="241">
        <v>1538</v>
      </c>
      <c r="I3369" s="22" t="s">
        <v>2049</v>
      </c>
      <c r="J3369" s="24">
        <v>400</v>
      </c>
      <c r="K3369" s="371">
        <v>2.1</v>
      </c>
      <c r="L3369" s="371">
        <v>0.95238095238095233</v>
      </c>
      <c r="M3369" s="371">
        <v>7.3500000000000005</v>
      </c>
      <c r="N3369" s="21"/>
      <c r="O3369" s="25">
        <f t="shared" si="647"/>
        <v>3.4674603174603171</v>
      </c>
      <c r="P3369" s="26">
        <f t="shared" si="648"/>
        <v>6.0198963844797174E-3</v>
      </c>
      <c r="Q3369" s="26"/>
      <c r="R3369" s="28"/>
      <c r="S3369" s="24"/>
      <c r="T3369" s="371"/>
      <c r="U3369" s="371"/>
      <c r="V3369" s="371"/>
      <c r="W3369" s="21"/>
      <c r="X3369" s="25"/>
      <c r="Y3369" s="26"/>
      <c r="Z3369" s="428"/>
      <c r="AA3369" s="672"/>
      <c r="AB3369" s="672"/>
    </row>
    <row r="3370" spans="1:28" ht="13.9" customHeight="1" thickBot="1" x14ac:dyDescent="0.25">
      <c r="A3370" s="585"/>
      <c r="B3370" s="409"/>
      <c r="C3370" s="447"/>
      <c r="D3370" s="282"/>
      <c r="E3370" s="283"/>
      <c r="F3370" s="190"/>
      <c r="G3370" s="83"/>
      <c r="H3370" s="245">
        <v>1538</v>
      </c>
      <c r="I3370" s="84"/>
      <c r="J3370" s="83"/>
      <c r="K3370" s="554"/>
      <c r="L3370" s="554"/>
      <c r="M3370" s="554"/>
      <c r="N3370" s="85"/>
      <c r="O3370" s="86"/>
      <c r="P3370" s="87"/>
      <c r="Q3370" s="87"/>
      <c r="R3370" s="89"/>
      <c r="S3370" s="83"/>
      <c r="T3370" s="554"/>
      <c r="U3370" s="554"/>
      <c r="V3370" s="554"/>
      <c r="W3370" s="85"/>
      <c r="X3370" s="86"/>
      <c r="Y3370" s="87"/>
      <c r="Z3370" s="637"/>
      <c r="AA3370" s="674"/>
      <c r="AB3370" s="674"/>
    </row>
    <row r="3371" spans="1:28" s="7" customFormat="1" ht="13.9" customHeight="1" x14ac:dyDescent="0.2">
      <c r="A3371" s="260">
        <v>43036</v>
      </c>
      <c r="B3371" s="403">
        <v>0.45833333333333331</v>
      </c>
      <c r="C3371" s="454">
        <v>2</v>
      </c>
      <c r="D3371" s="263">
        <f>(MAX(K3371:M3371))/J3371/1.44</f>
        <v>6.7447916666666677E-2</v>
      </c>
      <c r="E3371" s="264">
        <f>(MAX(T3371:V3371))/S3371/1.44</f>
        <v>0</v>
      </c>
      <c r="F3371" s="181" t="s">
        <v>455</v>
      </c>
      <c r="G3371" s="69" t="s">
        <v>3136</v>
      </c>
      <c r="H3371" s="240">
        <v>1539</v>
      </c>
      <c r="I3371" s="35" t="s">
        <v>685</v>
      </c>
      <c r="J3371" s="34">
        <v>400</v>
      </c>
      <c r="K3371" s="367">
        <v>32.550000000000004</v>
      </c>
      <c r="L3371" s="367">
        <v>32.38095238095238</v>
      </c>
      <c r="M3371" s="367">
        <v>38.85</v>
      </c>
      <c r="N3371" s="36" t="s">
        <v>4484</v>
      </c>
      <c r="O3371" s="37">
        <f t="shared" si="647"/>
        <v>34.593650793650795</v>
      </c>
      <c r="P3371" s="38">
        <f t="shared" si="648"/>
        <v>6.0058421516754848E-2</v>
      </c>
      <c r="Q3371" s="39" t="s">
        <v>495</v>
      </c>
      <c r="R3371" s="40" t="s">
        <v>3308</v>
      </c>
      <c r="S3371" s="34">
        <v>400</v>
      </c>
      <c r="T3371" s="367">
        <v>0</v>
      </c>
      <c r="U3371" s="367">
        <v>0</v>
      </c>
      <c r="V3371" s="367">
        <v>0</v>
      </c>
      <c r="W3371" s="36"/>
      <c r="X3371" s="37">
        <f>(T3371+U3371+V3371)/3</f>
        <v>0</v>
      </c>
      <c r="Y3371" s="38">
        <f>X3371/S3371/1.44</f>
        <v>0</v>
      </c>
      <c r="Z3371" s="653" t="s">
        <v>495</v>
      </c>
      <c r="AA3371" s="672">
        <f>P3371+Y3371</f>
        <v>6.0058421516754848E-2</v>
      </c>
      <c r="AB3371" s="672">
        <f t="shared" si="670"/>
        <v>500.04891975308641</v>
      </c>
    </row>
    <row r="3372" spans="1:28" s="7" customFormat="1" ht="13.15" customHeight="1" x14ac:dyDescent="0.2">
      <c r="A3372" s="588"/>
      <c r="B3372" s="415"/>
      <c r="C3372" s="454"/>
      <c r="D3372" s="589"/>
      <c r="E3372" s="589"/>
      <c r="F3372" s="187"/>
      <c r="G3372" s="22"/>
      <c r="H3372" s="241">
        <v>1539</v>
      </c>
      <c r="I3372" s="22" t="s">
        <v>815</v>
      </c>
      <c r="J3372" s="24">
        <v>400</v>
      </c>
      <c r="K3372" s="371">
        <v>0</v>
      </c>
      <c r="L3372" s="371">
        <v>0</v>
      </c>
      <c r="M3372" s="371">
        <v>0</v>
      </c>
      <c r="N3372" s="21"/>
      <c r="O3372" s="25">
        <f t="shared" si="647"/>
        <v>0</v>
      </c>
      <c r="P3372" s="26">
        <f t="shared" si="648"/>
        <v>0</v>
      </c>
      <c r="Q3372" s="27"/>
      <c r="R3372" s="28" t="s">
        <v>925</v>
      </c>
      <c r="S3372" s="24">
        <v>400</v>
      </c>
      <c r="T3372" s="371">
        <v>0</v>
      </c>
      <c r="U3372" s="371">
        <v>0</v>
      </c>
      <c r="V3372" s="371">
        <v>0</v>
      </c>
      <c r="W3372" s="21"/>
      <c r="X3372" s="25"/>
      <c r="Y3372" s="26"/>
      <c r="Z3372" s="654"/>
      <c r="AA3372" s="672"/>
      <c r="AB3372" s="672"/>
    </row>
    <row r="3373" spans="1:28" s="7" customFormat="1" ht="13.15" customHeight="1" x14ac:dyDescent="0.2">
      <c r="A3373" s="588"/>
      <c r="B3373" s="415"/>
      <c r="C3373" s="454"/>
      <c r="D3373" s="603"/>
      <c r="E3373" s="589"/>
      <c r="F3373" s="187"/>
      <c r="G3373" s="22"/>
      <c r="H3373" s="241">
        <v>1539</v>
      </c>
      <c r="I3373" s="22" t="s">
        <v>918</v>
      </c>
      <c r="J3373" s="24">
        <v>400</v>
      </c>
      <c r="K3373" s="371">
        <v>0</v>
      </c>
      <c r="L3373" s="371">
        <v>0</v>
      </c>
      <c r="M3373" s="371">
        <v>0</v>
      </c>
      <c r="N3373" s="21"/>
      <c r="O3373" s="25">
        <f t="shared" si="647"/>
        <v>0</v>
      </c>
      <c r="P3373" s="26">
        <f t="shared" si="648"/>
        <v>0</v>
      </c>
      <c r="Q3373" s="27"/>
      <c r="R3373" s="28" t="s">
        <v>926</v>
      </c>
      <c r="S3373" s="24">
        <v>400</v>
      </c>
      <c r="T3373" s="371">
        <v>0</v>
      </c>
      <c r="U3373" s="371">
        <v>0</v>
      </c>
      <c r="V3373" s="371">
        <v>0</v>
      </c>
      <c r="W3373" s="21"/>
      <c r="X3373" s="25"/>
      <c r="Y3373" s="26"/>
      <c r="Z3373" s="654"/>
      <c r="AA3373" s="672"/>
      <c r="AB3373" s="672"/>
    </row>
    <row r="3374" spans="1:28" s="7" customFormat="1" ht="13.15" customHeight="1" x14ac:dyDescent="0.2">
      <c r="A3374" s="588"/>
      <c r="B3374" s="415"/>
      <c r="C3374" s="454"/>
      <c r="D3374" s="589"/>
      <c r="E3374" s="589"/>
      <c r="F3374" s="187"/>
      <c r="G3374" s="22"/>
      <c r="H3374" s="241">
        <v>1539</v>
      </c>
      <c r="I3374" s="22" t="s">
        <v>919</v>
      </c>
      <c r="J3374" s="24">
        <v>400</v>
      </c>
      <c r="K3374" s="371">
        <v>0</v>
      </c>
      <c r="L3374" s="371">
        <v>0</v>
      </c>
      <c r="M3374" s="371">
        <v>0</v>
      </c>
      <c r="N3374" s="21"/>
      <c r="O3374" s="25">
        <f t="shared" si="647"/>
        <v>0</v>
      </c>
      <c r="P3374" s="26">
        <f t="shared" si="648"/>
        <v>0</v>
      </c>
      <c r="Q3374" s="27"/>
      <c r="R3374" s="28" t="s">
        <v>928</v>
      </c>
      <c r="S3374" s="24">
        <v>400</v>
      </c>
      <c r="T3374" s="371">
        <v>0</v>
      </c>
      <c r="U3374" s="371">
        <v>0</v>
      </c>
      <c r="V3374" s="371">
        <v>0</v>
      </c>
      <c r="W3374" s="21"/>
      <c r="X3374" s="25"/>
      <c r="Y3374" s="26"/>
      <c r="Z3374" s="654"/>
      <c r="AA3374" s="672"/>
      <c r="AB3374" s="672"/>
    </row>
    <row r="3375" spans="1:28" s="7" customFormat="1" ht="13.15" customHeight="1" x14ac:dyDescent="0.2">
      <c r="A3375" s="588"/>
      <c r="B3375" s="415"/>
      <c r="C3375" s="454"/>
      <c r="D3375" s="589"/>
      <c r="E3375" s="589"/>
      <c r="F3375" s="187"/>
      <c r="G3375" s="22"/>
      <c r="H3375" s="241">
        <v>1539</v>
      </c>
      <c r="I3375" s="22" t="s">
        <v>920</v>
      </c>
      <c r="J3375" s="24">
        <v>400</v>
      </c>
      <c r="K3375" s="371">
        <v>0</v>
      </c>
      <c r="L3375" s="371">
        <v>0</v>
      </c>
      <c r="M3375" s="371">
        <v>0</v>
      </c>
      <c r="N3375" s="21"/>
      <c r="O3375" s="25">
        <f t="shared" si="647"/>
        <v>0</v>
      </c>
      <c r="P3375" s="26">
        <f t="shared" si="648"/>
        <v>0</v>
      </c>
      <c r="Q3375" s="27"/>
      <c r="R3375" s="28" t="s">
        <v>927</v>
      </c>
      <c r="S3375" s="24">
        <v>400</v>
      </c>
      <c r="T3375" s="371">
        <v>0</v>
      </c>
      <c r="U3375" s="371">
        <v>0</v>
      </c>
      <c r="V3375" s="371">
        <v>0</v>
      </c>
      <c r="W3375" s="21"/>
      <c r="X3375" s="25"/>
      <c r="Y3375" s="26"/>
      <c r="Z3375" s="654"/>
      <c r="AA3375" s="672"/>
      <c r="AB3375" s="672"/>
    </row>
    <row r="3376" spans="1:28" s="7" customFormat="1" ht="13.15" customHeight="1" x14ac:dyDescent="0.2">
      <c r="A3376" s="588"/>
      <c r="B3376" s="415"/>
      <c r="C3376" s="454"/>
      <c r="D3376" s="589"/>
      <c r="E3376" s="589"/>
      <c r="F3376" s="187"/>
      <c r="G3376" s="22"/>
      <c r="H3376" s="241">
        <v>1539</v>
      </c>
      <c r="I3376" s="22" t="s">
        <v>921</v>
      </c>
      <c r="J3376" s="24">
        <v>400</v>
      </c>
      <c r="K3376" s="371">
        <v>0</v>
      </c>
      <c r="L3376" s="371">
        <v>0</v>
      </c>
      <c r="M3376" s="371">
        <v>0</v>
      </c>
      <c r="N3376" s="21"/>
      <c r="O3376" s="25">
        <f t="shared" si="647"/>
        <v>0</v>
      </c>
      <c r="P3376" s="26">
        <f t="shared" si="648"/>
        <v>0</v>
      </c>
      <c r="Q3376" s="27"/>
      <c r="R3376" s="28" t="s">
        <v>929</v>
      </c>
      <c r="S3376" s="24">
        <v>400</v>
      </c>
      <c r="T3376" s="371">
        <v>0</v>
      </c>
      <c r="U3376" s="371">
        <v>0</v>
      </c>
      <c r="V3376" s="371">
        <v>0</v>
      </c>
      <c r="W3376" s="21"/>
      <c r="X3376" s="25"/>
      <c r="Y3376" s="26"/>
      <c r="Z3376" s="654"/>
      <c r="AA3376" s="672"/>
      <c r="AB3376" s="672"/>
    </row>
    <row r="3377" spans="1:28" s="7" customFormat="1" ht="13.15" customHeight="1" x14ac:dyDescent="0.2">
      <c r="A3377" s="588"/>
      <c r="B3377" s="415"/>
      <c r="C3377" s="454"/>
      <c r="D3377" s="589"/>
      <c r="E3377" s="589"/>
      <c r="F3377" s="187"/>
      <c r="G3377" s="22"/>
      <c r="H3377" s="241">
        <v>1539</v>
      </c>
      <c r="I3377" s="22" t="s">
        <v>922</v>
      </c>
      <c r="J3377" s="24">
        <v>400</v>
      </c>
      <c r="K3377" s="371">
        <v>0</v>
      </c>
      <c r="L3377" s="371">
        <v>0</v>
      </c>
      <c r="M3377" s="371">
        <v>0</v>
      </c>
      <c r="N3377" s="21"/>
      <c r="O3377" s="25">
        <f t="shared" si="647"/>
        <v>0</v>
      </c>
      <c r="P3377" s="26">
        <f t="shared" si="648"/>
        <v>0</v>
      </c>
      <c r="Q3377" s="27"/>
      <c r="R3377" s="28" t="s">
        <v>930</v>
      </c>
      <c r="S3377" s="24">
        <v>400</v>
      </c>
      <c r="T3377" s="371">
        <v>0</v>
      </c>
      <c r="U3377" s="371">
        <v>0</v>
      </c>
      <c r="V3377" s="371">
        <v>0</v>
      </c>
      <c r="W3377" s="21"/>
      <c r="X3377" s="25"/>
      <c r="Y3377" s="26"/>
      <c r="Z3377" s="654"/>
      <c r="AA3377" s="672"/>
      <c r="AB3377" s="672"/>
    </row>
    <row r="3378" spans="1:28" s="7" customFormat="1" ht="13.15" customHeight="1" x14ac:dyDescent="0.2">
      <c r="A3378" s="588"/>
      <c r="B3378" s="415"/>
      <c r="C3378" s="454"/>
      <c r="D3378" s="589"/>
      <c r="E3378" s="589"/>
      <c r="F3378" s="187"/>
      <c r="G3378" s="22"/>
      <c r="H3378" s="241">
        <v>1539</v>
      </c>
      <c r="I3378" s="22" t="s">
        <v>923</v>
      </c>
      <c r="J3378" s="24">
        <v>400</v>
      </c>
      <c r="K3378" s="371">
        <v>0</v>
      </c>
      <c r="L3378" s="371">
        <v>0</v>
      </c>
      <c r="M3378" s="371">
        <v>0</v>
      </c>
      <c r="N3378" s="21"/>
      <c r="O3378" s="25">
        <f t="shared" si="647"/>
        <v>0</v>
      </c>
      <c r="P3378" s="26">
        <f t="shared" si="648"/>
        <v>0</v>
      </c>
      <c r="Q3378" s="27"/>
      <c r="R3378" s="28"/>
      <c r="S3378" s="24"/>
      <c r="T3378" s="371"/>
      <c r="U3378" s="371"/>
      <c r="V3378" s="371"/>
      <c r="W3378" s="21"/>
      <c r="X3378" s="25"/>
      <c r="Y3378" s="26"/>
      <c r="Z3378" s="654"/>
      <c r="AA3378" s="672"/>
      <c r="AB3378" s="672"/>
    </row>
    <row r="3379" spans="1:28" s="7" customFormat="1" ht="13.9" customHeight="1" thickBot="1" x14ac:dyDescent="0.25">
      <c r="A3379" s="585"/>
      <c r="B3379" s="409"/>
      <c r="C3379" s="447"/>
      <c r="D3379" s="586"/>
      <c r="E3379" s="587"/>
      <c r="F3379" s="189"/>
      <c r="G3379" s="76"/>
      <c r="H3379" s="242">
        <v>1539</v>
      </c>
      <c r="I3379" s="76" t="s">
        <v>924</v>
      </c>
      <c r="J3379" s="70">
        <v>400</v>
      </c>
      <c r="K3379" s="559">
        <v>0</v>
      </c>
      <c r="L3379" s="559">
        <v>0</v>
      </c>
      <c r="M3379" s="559">
        <v>0</v>
      </c>
      <c r="N3379" s="72"/>
      <c r="O3379" s="73">
        <f t="shared" si="647"/>
        <v>0</v>
      </c>
      <c r="P3379" s="74">
        <f t="shared" si="648"/>
        <v>0</v>
      </c>
      <c r="Q3379" s="80"/>
      <c r="R3379" s="75"/>
      <c r="S3379" s="70"/>
      <c r="T3379" s="559"/>
      <c r="U3379" s="559"/>
      <c r="V3379" s="559"/>
      <c r="W3379" s="72"/>
      <c r="X3379" s="73"/>
      <c r="Y3379" s="74"/>
      <c r="Z3379" s="655"/>
      <c r="AA3379" s="672"/>
      <c r="AB3379" s="672"/>
    </row>
    <row r="3380" spans="1:28" s="7" customFormat="1" ht="13.9" customHeight="1" x14ac:dyDescent="0.2">
      <c r="A3380" s="260">
        <v>43044</v>
      </c>
      <c r="B3380" s="403">
        <v>0.81736111111111109</v>
      </c>
      <c r="C3380" s="464">
        <v>-2</v>
      </c>
      <c r="D3380" s="263">
        <f>(MAX(K3380:M3380))/J3380/1.44</f>
        <v>0.34722222222222221</v>
      </c>
      <c r="E3380" s="264">
        <f>(MAX(T3380:V3380))/S3380/1.44</f>
        <v>0.67129629629629628</v>
      </c>
      <c r="F3380" s="181" t="s">
        <v>455</v>
      </c>
      <c r="G3380" s="69" t="s">
        <v>3136</v>
      </c>
      <c r="H3380" s="240">
        <v>1540</v>
      </c>
      <c r="I3380" s="35" t="s">
        <v>685</v>
      </c>
      <c r="J3380" s="34">
        <v>630</v>
      </c>
      <c r="K3380" s="367">
        <v>315</v>
      </c>
      <c r="L3380" s="367">
        <v>247.61904761904762</v>
      </c>
      <c r="M3380" s="367">
        <v>283.5</v>
      </c>
      <c r="N3380" s="36" t="s">
        <v>3841</v>
      </c>
      <c r="O3380" s="37">
        <f t="shared" si="647"/>
        <v>282.03968253968253</v>
      </c>
      <c r="P3380" s="38">
        <f t="shared" si="648"/>
        <v>0.31089030262310685</v>
      </c>
      <c r="Q3380" s="39" t="s">
        <v>492</v>
      </c>
      <c r="R3380" s="40" t="s">
        <v>686</v>
      </c>
      <c r="S3380" s="34">
        <v>630</v>
      </c>
      <c r="T3380" s="367">
        <v>533.33333333333326</v>
      </c>
      <c r="U3380" s="367">
        <v>609</v>
      </c>
      <c r="V3380" s="367">
        <v>588</v>
      </c>
      <c r="W3380" s="36" t="s">
        <v>4290</v>
      </c>
      <c r="X3380" s="37">
        <f t="shared" ref="X3380:X3394" si="674">(T3380+U3380+V3380)/3</f>
        <v>576.77777777777771</v>
      </c>
      <c r="Y3380" s="38">
        <f t="shared" ref="Y3380:Y3389" si="675">X3380/S3380/1.44</f>
        <v>0.6357779737409367</v>
      </c>
      <c r="Z3380" s="653" t="s">
        <v>495</v>
      </c>
      <c r="AA3380" s="671">
        <f>P3380+Y3380</f>
        <v>0.94666827636404349</v>
      </c>
      <c r="AB3380" s="671">
        <f t="shared" si="670"/>
        <v>44.686651234568011</v>
      </c>
    </row>
    <row r="3381" spans="1:28" ht="13.15" customHeight="1" x14ac:dyDescent="0.2">
      <c r="A3381" s="588"/>
      <c r="B3381" s="415"/>
      <c r="C3381" s="454"/>
      <c r="D3381" s="589"/>
      <c r="E3381" s="589"/>
      <c r="F3381" s="182"/>
      <c r="G3381" s="24"/>
      <c r="H3381" s="241">
        <v>1540</v>
      </c>
      <c r="I3381" s="22" t="s">
        <v>996</v>
      </c>
      <c r="J3381" s="24">
        <v>630</v>
      </c>
      <c r="K3381" s="371">
        <v>0</v>
      </c>
      <c r="L3381" s="371">
        <v>0</v>
      </c>
      <c r="M3381" s="371">
        <v>0</v>
      </c>
      <c r="N3381" s="21"/>
      <c r="O3381" s="25">
        <f t="shared" si="647"/>
        <v>0</v>
      </c>
      <c r="P3381" s="26">
        <f t="shared" si="648"/>
        <v>0</v>
      </c>
      <c r="Q3381" s="26"/>
      <c r="R3381" s="33" t="s">
        <v>4485</v>
      </c>
      <c r="S3381" s="24">
        <v>630</v>
      </c>
      <c r="T3381" s="371">
        <v>84.761904761904759</v>
      </c>
      <c r="U3381" s="371">
        <v>113.4</v>
      </c>
      <c r="V3381" s="371">
        <v>91.350000000000009</v>
      </c>
      <c r="W3381" s="21"/>
      <c r="X3381" s="25">
        <f t="shared" si="674"/>
        <v>96.503968253968253</v>
      </c>
      <c r="Y3381" s="26">
        <f t="shared" si="675"/>
        <v>0.10637562638224014</v>
      </c>
      <c r="Z3381" s="428"/>
      <c r="AA3381" s="673"/>
      <c r="AB3381" s="672"/>
    </row>
    <row r="3382" spans="1:28" ht="13.15" customHeight="1" x14ac:dyDescent="0.2">
      <c r="A3382" s="588"/>
      <c r="B3382" s="415"/>
      <c r="C3382" s="454"/>
      <c r="D3382" s="589"/>
      <c r="E3382" s="589"/>
      <c r="F3382" s="182"/>
      <c r="G3382" s="24"/>
      <c r="H3382" s="241">
        <v>1540</v>
      </c>
      <c r="I3382" s="22" t="s">
        <v>1264</v>
      </c>
      <c r="J3382" s="24">
        <v>630</v>
      </c>
      <c r="K3382" s="371">
        <v>40.950000000000003</v>
      </c>
      <c r="L3382" s="371">
        <v>33.333333333333329</v>
      </c>
      <c r="M3382" s="371">
        <v>31.5</v>
      </c>
      <c r="N3382" s="21"/>
      <c r="O3382" s="25">
        <f t="shared" si="647"/>
        <v>35.261111111111113</v>
      </c>
      <c r="P3382" s="26">
        <f t="shared" si="648"/>
        <v>3.8868067803252991E-2</v>
      </c>
      <c r="Q3382" s="26"/>
      <c r="R3382" s="28" t="s">
        <v>1264</v>
      </c>
      <c r="S3382" s="24">
        <v>630</v>
      </c>
      <c r="T3382" s="371">
        <v>22.857142857142858</v>
      </c>
      <c r="U3382" s="371">
        <v>51.45</v>
      </c>
      <c r="V3382" s="371">
        <v>37.800000000000004</v>
      </c>
      <c r="W3382" s="21"/>
      <c r="X3382" s="25">
        <f t="shared" si="674"/>
        <v>37.36904761904762</v>
      </c>
      <c r="Y3382" s="26">
        <f t="shared" si="675"/>
        <v>4.1191630973377004E-2</v>
      </c>
      <c r="Z3382" s="428"/>
      <c r="AA3382" s="673"/>
      <c r="AB3382" s="672"/>
    </row>
    <row r="3383" spans="1:28" ht="13.15" customHeight="1" x14ac:dyDescent="0.2">
      <c r="A3383" s="588"/>
      <c r="B3383" s="415"/>
      <c r="C3383" s="454"/>
      <c r="D3383" s="589"/>
      <c r="E3383" s="589"/>
      <c r="F3383" s="182"/>
      <c r="G3383" s="24"/>
      <c r="H3383" s="241">
        <v>1540</v>
      </c>
      <c r="I3383" s="23" t="s">
        <v>2602</v>
      </c>
      <c r="J3383" s="24">
        <v>630</v>
      </c>
      <c r="K3383" s="371">
        <v>0</v>
      </c>
      <c r="L3383" s="371">
        <v>0</v>
      </c>
      <c r="M3383" s="371">
        <v>0</v>
      </c>
      <c r="N3383" s="21"/>
      <c r="O3383" s="25">
        <f t="shared" si="647"/>
        <v>0</v>
      </c>
      <c r="P3383" s="26">
        <f t="shared" si="648"/>
        <v>0</v>
      </c>
      <c r="Q3383" s="26"/>
      <c r="R3383" s="23" t="s">
        <v>1523</v>
      </c>
      <c r="S3383" s="24">
        <v>630</v>
      </c>
      <c r="T3383" s="371">
        <v>41.904761904761905</v>
      </c>
      <c r="U3383" s="371">
        <v>43.050000000000004</v>
      </c>
      <c r="V3383" s="371">
        <v>43.050000000000004</v>
      </c>
      <c r="W3383" s="21"/>
      <c r="X3383" s="25">
        <f t="shared" si="674"/>
        <v>42.668253968253971</v>
      </c>
      <c r="Y3383" s="26">
        <f t="shared" si="675"/>
        <v>4.7032907813331103E-2</v>
      </c>
      <c r="Z3383" s="428"/>
      <c r="AA3383" s="673"/>
      <c r="AB3383" s="672"/>
    </row>
    <row r="3384" spans="1:28" ht="13.15" customHeight="1" x14ac:dyDescent="0.2">
      <c r="A3384" s="588"/>
      <c r="B3384" s="415"/>
      <c r="C3384" s="454"/>
      <c r="D3384" s="589"/>
      <c r="E3384" s="589"/>
      <c r="F3384" s="182"/>
      <c r="G3384" s="24"/>
      <c r="H3384" s="241">
        <v>1540</v>
      </c>
      <c r="I3384" s="22" t="s">
        <v>1811</v>
      </c>
      <c r="J3384" s="24">
        <v>630</v>
      </c>
      <c r="K3384" s="371">
        <v>0</v>
      </c>
      <c r="L3384" s="371">
        <v>0</v>
      </c>
      <c r="M3384" s="371">
        <v>0</v>
      </c>
      <c r="N3384" s="21"/>
      <c r="O3384" s="25">
        <f t="shared" si="647"/>
        <v>0</v>
      </c>
      <c r="P3384" s="26">
        <f t="shared" si="648"/>
        <v>0</v>
      </c>
      <c r="Q3384" s="26"/>
      <c r="R3384" s="28" t="s">
        <v>3539</v>
      </c>
      <c r="S3384" s="24">
        <v>630</v>
      </c>
      <c r="T3384" s="371">
        <v>0</v>
      </c>
      <c r="U3384" s="371">
        <v>0</v>
      </c>
      <c r="V3384" s="371">
        <v>0</v>
      </c>
      <c r="W3384" s="21"/>
      <c r="X3384" s="25">
        <f t="shared" si="674"/>
        <v>0</v>
      </c>
      <c r="Y3384" s="26">
        <f t="shared" si="675"/>
        <v>0</v>
      </c>
      <c r="Z3384" s="428"/>
      <c r="AA3384" s="673"/>
      <c r="AB3384" s="672"/>
    </row>
    <row r="3385" spans="1:28" ht="13.15" customHeight="1" x14ac:dyDescent="0.2">
      <c r="A3385" s="588"/>
      <c r="B3385" s="415"/>
      <c r="C3385" s="454"/>
      <c r="D3385" s="589"/>
      <c r="E3385" s="589"/>
      <c r="F3385" s="182"/>
      <c r="G3385" s="24"/>
      <c r="H3385" s="241">
        <v>1540</v>
      </c>
      <c r="I3385" s="22" t="s">
        <v>1249</v>
      </c>
      <c r="J3385" s="24">
        <v>630</v>
      </c>
      <c r="K3385" s="371">
        <v>68.25</v>
      </c>
      <c r="L3385" s="371">
        <v>60.952380952380949</v>
      </c>
      <c r="M3385" s="371">
        <v>65.100000000000009</v>
      </c>
      <c r="N3385" s="21"/>
      <c r="O3385" s="25">
        <f t="shared" si="647"/>
        <v>64.767460317460333</v>
      </c>
      <c r="P3385" s="26">
        <f t="shared" si="648"/>
        <v>7.1392703171803712E-2</v>
      </c>
      <c r="Q3385" s="26"/>
      <c r="R3385" s="28" t="s">
        <v>1507</v>
      </c>
      <c r="S3385" s="24">
        <v>630</v>
      </c>
      <c r="T3385" s="371">
        <v>76.19047619047619</v>
      </c>
      <c r="U3385" s="371">
        <v>60.900000000000006</v>
      </c>
      <c r="V3385" s="371">
        <v>108.15</v>
      </c>
      <c r="W3385" s="21"/>
      <c r="X3385" s="25">
        <f t="shared" si="674"/>
        <v>81.7468253968254</v>
      </c>
      <c r="Y3385" s="26">
        <f t="shared" si="675"/>
        <v>9.0108934520310185E-2</v>
      </c>
      <c r="Z3385" s="428"/>
      <c r="AA3385" s="673"/>
      <c r="AB3385" s="672"/>
    </row>
    <row r="3386" spans="1:28" ht="13.15" customHeight="1" x14ac:dyDescent="0.2">
      <c r="A3386" s="588"/>
      <c r="B3386" s="415"/>
      <c r="C3386" s="454"/>
      <c r="D3386" s="589"/>
      <c r="E3386" s="589"/>
      <c r="F3386" s="182"/>
      <c r="G3386" s="24"/>
      <c r="H3386" s="241">
        <v>1540</v>
      </c>
      <c r="I3386" s="22" t="s">
        <v>1812</v>
      </c>
      <c r="J3386" s="24">
        <v>630</v>
      </c>
      <c r="K3386" s="371">
        <v>34.65</v>
      </c>
      <c r="L3386" s="371">
        <v>28.571428571428569</v>
      </c>
      <c r="M3386" s="371">
        <v>28.35</v>
      </c>
      <c r="N3386" s="21"/>
      <c r="O3386" s="25">
        <f t="shared" si="647"/>
        <v>30.523809523809522</v>
      </c>
      <c r="P3386" s="26">
        <f t="shared" si="648"/>
        <v>3.3646174519190393E-2</v>
      </c>
      <c r="Q3386" s="26"/>
      <c r="R3386" s="33" t="s">
        <v>1813</v>
      </c>
      <c r="S3386" s="24">
        <v>630</v>
      </c>
      <c r="T3386" s="371">
        <v>11.428571428571429</v>
      </c>
      <c r="U3386" s="371">
        <v>11.55</v>
      </c>
      <c r="V3386" s="371">
        <v>31.5</v>
      </c>
      <c r="W3386" s="21"/>
      <c r="X3386" s="25">
        <f t="shared" si="674"/>
        <v>18.159523809523808</v>
      </c>
      <c r="Y3386" s="26">
        <f t="shared" si="675"/>
        <v>2.0017111782984799E-2</v>
      </c>
      <c r="Z3386" s="428"/>
      <c r="AA3386" s="673"/>
      <c r="AB3386" s="672"/>
    </row>
    <row r="3387" spans="1:28" ht="13.15" customHeight="1" x14ac:dyDescent="0.2">
      <c r="A3387" s="588"/>
      <c r="B3387" s="415"/>
      <c r="C3387" s="454"/>
      <c r="D3387" s="589"/>
      <c r="E3387" s="589"/>
      <c r="F3387" s="182"/>
      <c r="G3387" s="24"/>
      <c r="H3387" s="241">
        <v>1540</v>
      </c>
      <c r="I3387" s="22" t="s">
        <v>2954</v>
      </c>
      <c r="J3387" s="24">
        <v>630</v>
      </c>
      <c r="K3387" s="371">
        <v>51.45</v>
      </c>
      <c r="L3387" s="371">
        <v>31.428571428571427</v>
      </c>
      <c r="M3387" s="371">
        <v>39.9</v>
      </c>
      <c r="N3387" s="21"/>
      <c r="O3387" s="25">
        <f t="shared" si="647"/>
        <v>40.926190476190477</v>
      </c>
      <c r="P3387" s="26">
        <f t="shared" si="648"/>
        <v>4.5112643822961283E-2</v>
      </c>
      <c r="Q3387" s="26"/>
      <c r="R3387" s="28" t="s">
        <v>1814</v>
      </c>
      <c r="S3387" s="24">
        <v>630</v>
      </c>
      <c r="T3387" s="371">
        <v>26.666666666666664</v>
      </c>
      <c r="U3387" s="371">
        <v>17.850000000000001</v>
      </c>
      <c r="V3387" s="371">
        <v>34.65</v>
      </c>
      <c r="W3387" s="21"/>
      <c r="X3387" s="25">
        <f t="shared" si="674"/>
        <v>26.388888888888886</v>
      </c>
      <c r="Y3387" s="26">
        <f t="shared" si="675"/>
        <v>2.9088281403096217E-2</v>
      </c>
      <c r="Z3387" s="428"/>
      <c r="AA3387" s="673"/>
      <c r="AB3387" s="672"/>
    </row>
    <row r="3388" spans="1:28" ht="13.15" customHeight="1" x14ac:dyDescent="0.2">
      <c r="A3388" s="588"/>
      <c r="B3388" s="415"/>
      <c r="C3388" s="454"/>
      <c r="D3388" s="589"/>
      <c r="E3388" s="589"/>
      <c r="F3388" s="182"/>
      <c r="G3388" s="24"/>
      <c r="H3388" s="241">
        <v>1540</v>
      </c>
      <c r="I3388" s="22" t="s">
        <v>2955</v>
      </c>
      <c r="J3388" s="24">
        <v>630</v>
      </c>
      <c r="K3388" s="371">
        <v>15.75</v>
      </c>
      <c r="L3388" s="371">
        <v>26.666666666666664</v>
      </c>
      <c r="M3388" s="371">
        <v>19.95</v>
      </c>
      <c r="N3388" s="21"/>
      <c r="O3388" s="25">
        <f t="shared" si="647"/>
        <v>20.788888888888888</v>
      </c>
      <c r="P3388" s="26">
        <f t="shared" si="648"/>
        <v>2.2915441896923378E-2</v>
      </c>
      <c r="Q3388" s="26"/>
      <c r="R3388" s="28" t="s">
        <v>1508</v>
      </c>
      <c r="S3388" s="24">
        <v>630</v>
      </c>
      <c r="T3388" s="371">
        <v>36.19047619047619</v>
      </c>
      <c r="U3388" s="371">
        <v>28.35</v>
      </c>
      <c r="V3388" s="371">
        <v>40.950000000000003</v>
      </c>
      <c r="W3388" s="21"/>
      <c r="X3388" s="25">
        <f t="shared" si="674"/>
        <v>35.163492063492065</v>
      </c>
      <c r="Y3388" s="26">
        <f t="shared" si="675"/>
        <v>3.8760463032949805E-2</v>
      </c>
      <c r="Z3388" s="428"/>
      <c r="AA3388" s="673"/>
      <c r="AB3388" s="672"/>
    </row>
    <row r="3389" spans="1:28" ht="13.15" customHeight="1" x14ac:dyDescent="0.2">
      <c r="A3389" s="588"/>
      <c r="B3389" s="415"/>
      <c r="C3389" s="454"/>
      <c r="D3389" s="589"/>
      <c r="E3389" s="589"/>
      <c r="F3389" s="182"/>
      <c r="G3389" s="24"/>
      <c r="H3389" s="241">
        <v>1540</v>
      </c>
      <c r="I3389" s="22" t="s">
        <v>3536</v>
      </c>
      <c r="J3389" s="24">
        <v>630</v>
      </c>
      <c r="K3389" s="371">
        <v>42</v>
      </c>
      <c r="L3389" s="371">
        <v>35.238095238095234</v>
      </c>
      <c r="M3389" s="371">
        <v>27.3</v>
      </c>
      <c r="N3389" s="21"/>
      <c r="O3389" s="25">
        <f t="shared" si="647"/>
        <v>34.846031746031748</v>
      </c>
      <c r="P3389" s="26">
        <f t="shared" si="648"/>
        <v>3.8410528820581734E-2</v>
      </c>
      <c r="Q3389" s="26"/>
      <c r="R3389" s="28" t="s">
        <v>2231</v>
      </c>
      <c r="S3389" s="24">
        <v>630</v>
      </c>
      <c r="T3389" s="371">
        <v>0</v>
      </c>
      <c r="U3389" s="371">
        <v>0</v>
      </c>
      <c r="V3389" s="371">
        <v>0</v>
      </c>
      <c r="W3389" s="21"/>
      <c r="X3389" s="25">
        <f t="shared" si="674"/>
        <v>0</v>
      </c>
      <c r="Y3389" s="26">
        <f t="shared" si="675"/>
        <v>0</v>
      </c>
      <c r="Z3389" s="428"/>
      <c r="AA3389" s="673"/>
      <c r="AB3389" s="672"/>
    </row>
    <row r="3390" spans="1:28" ht="13.15" customHeight="1" x14ac:dyDescent="0.2">
      <c r="A3390" s="588"/>
      <c r="B3390" s="415"/>
      <c r="C3390" s="454"/>
      <c r="D3390" s="589"/>
      <c r="E3390" s="589"/>
      <c r="F3390" s="182"/>
      <c r="G3390" s="24"/>
      <c r="H3390" s="241">
        <v>1540</v>
      </c>
      <c r="I3390" s="22" t="s">
        <v>654</v>
      </c>
      <c r="J3390" s="24">
        <v>630</v>
      </c>
      <c r="K3390" s="371">
        <v>0</v>
      </c>
      <c r="L3390" s="371">
        <v>0</v>
      </c>
      <c r="M3390" s="371">
        <v>0</v>
      </c>
      <c r="N3390" s="21"/>
      <c r="O3390" s="25">
        <f t="shared" si="647"/>
        <v>0</v>
      </c>
      <c r="P3390" s="26">
        <f t="shared" si="648"/>
        <v>0</v>
      </c>
      <c r="Q3390" s="26"/>
      <c r="R3390" s="28" t="s">
        <v>3538</v>
      </c>
      <c r="S3390" s="24">
        <v>630</v>
      </c>
      <c r="T3390" s="371">
        <v>70.476190476190467</v>
      </c>
      <c r="U3390" s="371">
        <v>99.75</v>
      </c>
      <c r="V3390" s="371">
        <v>74.55</v>
      </c>
      <c r="W3390" s="21"/>
      <c r="X3390" s="25">
        <f t="shared" si="674"/>
        <v>81.592063492063502</v>
      </c>
      <c r="Y3390" s="26">
        <f>X3390/S3389/1.44</f>
        <v>8.9938341591780768E-2</v>
      </c>
      <c r="Z3390" s="428"/>
      <c r="AA3390" s="673"/>
      <c r="AB3390" s="672"/>
    </row>
    <row r="3391" spans="1:28" ht="13.15" customHeight="1" x14ac:dyDescent="0.2">
      <c r="A3391" s="588"/>
      <c r="B3391" s="415"/>
      <c r="C3391" s="454"/>
      <c r="D3391" s="589"/>
      <c r="E3391" s="589"/>
      <c r="F3391" s="182"/>
      <c r="G3391" s="24"/>
      <c r="H3391" s="241">
        <v>1540</v>
      </c>
      <c r="I3391" s="22" t="s">
        <v>3537</v>
      </c>
      <c r="J3391" s="24">
        <v>630</v>
      </c>
      <c r="K3391" s="371">
        <v>3.1500000000000004</v>
      </c>
      <c r="L3391" s="371">
        <v>7.6190476190476186</v>
      </c>
      <c r="M3391" s="371">
        <v>11.55</v>
      </c>
      <c r="N3391" s="21"/>
      <c r="O3391" s="25">
        <f t="shared" si="647"/>
        <v>7.4396825396825399</v>
      </c>
      <c r="P3391" s="26">
        <f t="shared" si="648"/>
        <v>8.2007082668458346E-3</v>
      </c>
      <c r="Q3391" s="26"/>
      <c r="R3391" s="30" t="s">
        <v>647</v>
      </c>
      <c r="S3391" s="24">
        <v>630</v>
      </c>
      <c r="T3391" s="371">
        <v>18.095238095238095</v>
      </c>
      <c r="U3391" s="371">
        <v>42</v>
      </c>
      <c r="V3391" s="371">
        <v>44.1</v>
      </c>
      <c r="W3391" s="30"/>
      <c r="X3391" s="25">
        <f t="shared" si="674"/>
        <v>34.731746031746034</v>
      </c>
      <c r="Y3391" s="26">
        <f>X3391/S3390/1.44</f>
        <v>3.8284552504129231E-2</v>
      </c>
      <c r="Z3391" s="428"/>
      <c r="AA3391" s="673"/>
      <c r="AB3391" s="672"/>
    </row>
    <row r="3392" spans="1:28" ht="13.15" customHeight="1" x14ac:dyDescent="0.2">
      <c r="A3392" s="588"/>
      <c r="B3392" s="415"/>
      <c r="C3392" s="454"/>
      <c r="D3392" s="589"/>
      <c r="E3392" s="589"/>
      <c r="F3392" s="182"/>
      <c r="G3392" s="24"/>
      <c r="H3392" s="241">
        <v>1540</v>
      </c>
      <c r="I3392" s="22" t="s">
        <v>1522</v>
      </c>
      <c r="J3392" s="24">
        <v>630</v>
      </c>
      <c r="K3392" s="371">
        <v>0</v>
      </c>
      <c r="L3392" s="371">
        <v>0</v>
      </c>
      <c r="M3392" s="371">
        <v>0</v>
      </c>
      <c r="N3392" s="21"/>
      <c r="O3392" s="25">
        <f t="shared" si="647"/>
        <v>0</v>
      </c>
      <c r="P3392" s="26">
        <f t="shared" si="648"/>
        <v>0</v>
      </c>
      <c r="Q3392" s="26"/>
      <c r="R3392" s="28" t="s">
        <v>149</v>
      </c>
      <c r="S3392" s="24">
        <v>630</v>
      </c>
      <c r="T3392" s="371">
        <v>23.80952380952381</v>
      </c>
      <c r="U3392" s="371">
        <v>40.950000000000003</v>
      </c>
      <c r="V3392" s="371">
        <v>17.850000000000001</v>
      </c>
      <c r="W3392" s="21"/>
      <c r="X3392" s="25">
        <f t="shared" si="674"/>
        <v>27.536507936507935</v>
      </c>
      <c r="Y3392" s="26">
        <f>X3392/S3391/1.44</f>
        <v>3.0353293580806809E-2</v>
      </c>
      <c r="Z3392" s="428"/>
      <c r="AA3392" s="673"/>
      <c r="AB3392" s="672"/>
    </row>
    <row r="3393" spans="1:28" ht="13.9" customHeight="1" thickBot="1" x14ac:dyDescent="0.25">
      <c r="A3393" s="585"/>
      <c r="B3393" s="409"/>
      <c r="C3393" s="447"/>
      <c r="D3393" s="586"/>
      <c r="E3393" s="595"/>
      <c r="F3393" s="184"/>
      <c r="G3393" s="70"/>
      <c r="H3393" s="242">
        <v>1540</v>
      </c>
      <c r="I3393" s="76" t="s">
        <v>184</v>
      </c>
      <c r="J3393" s="70">
        <v>630</v>
      </c>
      <c r="K3393" s="559">
        <v>0</v>
      </c>
      <c r="L3393" s="559">
        <v>0</v>
      </c>
      <c r="M3393" s="559">
        <v>0</v>
      </c>
      <c r="N3393" s="72"/>
      <c r="O3393" s="73">
        <f t="shared" si="647"/>
        <v>0</v>
      </c>
      <c r="P3393" s="74">
        <f t="shared" si="648"/>
        <v>0</v>
      </c>
      <c r="Q3393" s="74"/>
      <c r="R3393" s="78" t="s">
        <v>2074</v>
      </c>
      <c r="S3393" s="72">
        <v>630</v>
      </c>
      <c r="T3393" s="559">
        <v>0</v>
      </c>
      <c r="U3393" s="559">
        <v>0</v>
      </c>
      <c r="V3393" s="559">
        <v>0</v>
      </c>
      <c r="W3393" s="72"/>
      <c r="X3393" s="73">
        <f t="shared" ref="X3393:X3407" si="676">(T3393+U3393+V3393)/3</f>
        <v>0</v>
      </c>
      <c r="Y3393" s="74">
        <f>X3393/S3392/1.44</f>
        <v>0</v>
      </c>
      <c r="Z3393" s="646"/>
      <c r="AA3393" s="676"/>
      <c r="AB3393" s="674"/>
    </row>
    <row r="3394" spans="1:28" ht="13.9" customHeight="1" x14ac:dyDescent="0.2">
      <c r="A3394" s="260">
        <v>43044</v>
      </c>
      <c r="B3394" s="403">
        <v>0.76388888888888884</v>
      </c>
      <c r="C3394" s="454">
        <v>-2</v>
      </c>
      <c r="D3394" s="263">
        <f>(MAX(K3394:M3394))/J3394/1.44</f>
        <v>0.19177083333333333</v>
      </c>
      <c r="E3394" s="264">
        <f>(MAX(T3394:V3394))/S3394/1.44</f>
        <v>0.16552083333333337</v>
      </c>
      <c r="F3394" s="181" t="s">
        <v>455</v>
      </c>
      <c r="G3394" s="69" t="s">
        <v>3126</v>
      </c>
      <c r="H3394" s="240">
        <v>1541</v>
      </c>
      <c r="I3394" s="35" t="s">
        <v>685</v>
      </c>
      <c r="J3394" s="34">
        <v>1000</v>
      </c>
      <c r="K3394" s="367">
        <v>276.15000000000003</v>
      </c>
      <c r="L3394" s="367">
        <v>180</v>
      </c>
      <c r="M3394" s="367">
        <v>198.45000000000002</v>
      </c>
      <c r="N3394" s="36" t="s">
        <v>3927</v>
      </c>
      <c r="O3394" s="37">
        <f>(K3394+L3394+M3394)/3</f>
        <v>218.20000000000002</v>
      </c>
      <c r="P3394" s="38">
        <f t="shared" si="648"/>
        <v>0.15152777777777779</v>
      </c>
      <c r="Q3394" s="77" t="s">
        <v>492</v>
      </c>
      <c r="R3394" s="40" t="s">
        <v>2957</v>
      </c>
      <c r="S3394" s="34">
        <v>1000</v>
      </c>
      <c r="T3394" s="367">
        <v>211.42857142857142</v>
      </c>
      <c r="U3394" s="367">
        <v>238.35000000000002</v>
      </c>
      <c r="V3394" s="367">
        <v>227.85000000000002</v>
      </c>
      <c r="W3394" s="36" t="s">
        <v>4331</v>
      </c>
      <c r="X3394" s="37">
        <f t="shared" si="674"/>
        <v>225.87619047619049</v>
      </c>
      <c r="Y3394" s="38">
        <f>X3394/S3394/1.44</f>
        <v>0.15685846560846561</v>
      </c>
      <c r="Z3394" s="645" t="s">
        <v>492</v>
      </c>
      <c r="AA3394" s="672">
        <f>P3394+Y3394</f>
        <v>0.30838624338624343</v>
      </c>
      <c r="AB3394" s="672">
        <f t="shared" si="670"/>
        <v>919.84629629629615</v>
      </c>
    </row>
    <row r="3395" spans="1:28" ht="13.15" customHeight="1" x14ac:dyDescent="0.2">
      <c r="A3395" s="588"/>
      <c r="B3395" s="415"/>
      <c r="C3395" s="454"/>
      <c r="D3395" s="589"/>
      <c r="E3395" s="589"/>
      <c r="F3395" s="187"/>
      <c r="G3395" s="22"/>
      <c r="H3395" s="241">
        <v>1541</v>
      </c>
      <c r="I3395" s="22" t="s">
        <v>2956</v>
      </c>
      <c r="J3395" s="24">
        <v>1000</v>
      </c>
      <c r="K3395" s="371">
        <v>5.25</v>
      </c>
      <c r="L3395" s="371">
        <v>3.8095238095238093</v>
      </c>
      <c r="M3395" s="371">
        <v>2.1</v>
      </c>
      <c r="N3395" s="21"/>
      <c r="O3395" s="25">
        <f t="shared" ref="O3395:O3401" si="677">(K3395+L3395+M3395)/3</f>
        <v>3.7198412698412699</v>
      </c>
      <c r="P3395" s="26">
        <f t="shared" si="648"/>
        <v>2.5832231040564375E-3</v>
      </c>
      <c r="Q3395" s="26"/>
      <c r="R3395" s="28" t="s">
        <v>1832</v>
      </c>
      <c r="S3395" s="24">
        <v>1000</v>
      </c>
      <c r="T3395" s="371">
        <v>0</v>
      </c>
      <c r="U3395" s="371">
        <v>1.05</v>
      </c>
      <c r="V3395" s="371">
        <v>0</v>
      </c>
      <c r="W3395" s="21"/>
      <c r="X3395" s="25">
        <f t="shared" si="676"/>
        <v>0.35000000000000003</v>
      </c>
      <c r="Y3395" s="26">
        <f>X3395/S3394/1.44</f>
        <v>2.430555555555556E-4</v>
      </c>
      <c r="Z3395" s="428"/>
      <c r="AA3395" s="672"/>
      <c r="AB3395" s="672"/>
    </row>
    <row r="3396" spans="1:28" ht="13.15" customHeight="1" x14ac:dyDescent="0.2">
      <c r="A3396" s="588"/>
      <c r="B3396" s="415"/>
      <c r="C3396" s="454"/>
      <c r="D3396" s="589"/>
      <c r="E3396" s="589"/>
      <c r="F3396" s="187"/>
      <c r="G3396" s="22"/>
      <c r="H3396" s="241">
        <v>1541</v>
      </c>
      <c r="I3396" s="22" t="s">
        <v>47</v>
      </c>
      <c r="J3396" s="24">
        <v>1000</v>
      </c>
      <c r="K3396" s="371">
        <v>4.2</v>
      </c>
      <c r="L3396" s="371">
        <v>13.333333333333332</v>
      </c>
      <c r="M3396" s="371">
        <v>3.1500000000000004</v>
      </c>
      <c r="N3396" s="21"/>
      <c r="O3396" s="25">
        <f t="shared" si="677"/>
        <v>6.894444444444443</v>
      </c>
      <c r="P3396" s="26">
        <f t="shared" si="648"/>
        <v>4.7878086419753073E-3</v>
      </c>
      <c r="Q3396" s="26"/>
      <c r="R3396" s="28" t="s">
        <v>51</v>
      </c>
      <c r="S3396" s="24">
        <v>1000</v>
      </c>
      <c r="T3396" s="371">
        <v>90.476190476190467</v>
      </c>
      <c r="U3396" s="371">
        <v>105</v>
      </c>
      <c r="V3396" s="371">
        <v>68.25</v>
      </c>
      <c r="W3396" s="21"/>
      <c r="X3396" s="25">
        <f t="shared" si="676"/>
        <v>87.908730158730165</v>
      </c>
      <c r="Y3396" s="26">
        <f>X3396/S3395/1.44</f>
        <v>6.1047729276895946E-2</v>
      </c>
      <c r="Z3396" s="428"/>
      <c r="AA3396" s="672"/>
      <c r="AB3396" s="672"/>
    </row>
    <row r="3397" spans="1:28" ht="13.15" customHeight="1" x14ac:dyDescent="0.2">
      <c r="A3397" s="588"/>
      <c r="B3397" s="415"/>
      <c r="C3397" s="454"/>
      <c r="D3397" s="589"/>
      <c r="E3397" s="589"/>
      <c r="F3397" s="187"/>
      <c r="G3397" s="22"/>
      <c r="H3397" s="241">
        <v>1541</v>
      </c>
      <c r="I3397" s="22" t="s">
        <v>687</v>
      </c>
      <c r="J3397" s="24">
        <v>1000</v>
      </c>
      <c r="K3397" s="371">
        <v>3.1500000000000004</v>
      </c>
      <c r="L3397" s="371">
        <v>2.8571428571428572</v>
      </c>
      <c r="M3397" s="371">
        <v>3.1500000000000004</v>
      </c>
      <c r="N3397" s="21"/>
      <c r="O3397" s="25">
        <f t="shared" si="677"/>
        <v>3.0523809523809526</v>
      </c>
      <c r="P3397" s="26">
        <f t="shared" si="648"/>
        <v>2.119708994708995E-3</v>
      </c>
      <c r="Q3397" s="26"/>
      <c r="R3397" s="28" t="s">
        <v>3235</v>
      </c>
      <c r="S3397" s="24">
        <v>1000</v>
      </c>
      <c r="T3397" s="371">
        <v>25.714285714285712</v>
      </c>
      <c r="U3397" s="371">
        <v>18.900000000000002</v>
      </c>
      <c r="V3397" s="371">
        <v>27.3</v>
      </c>
      <c r="W3397" s="21"/>
      <c r="X3397" s="25">
        <f t="shared" si="676"/>
        <v>23.971428571428572</v>
      </c>
      <c r="Y3397" s="26">
        <f>X3397/S3396/1.44</f>
        <v>1.6646825396825396E-2</v>
      </c>
      <c r="Z3397" s="428"/>
      <c r="AA3397" s="672"/>
      <c r="AB3397" s="672"/>
    </row>
    <row r="3398" spans="1:28" ht="13.15" customHeight="1" x14ac:dyDescent="0.2">
      <c r="A3398" s="588"/>
      <c r="B3398" s="415"/>
      <c r="C3398" s="454"/>
      <c r="D3398" s="589"/>
      <c r="E3398" s="589"/>
      <c r="F3398" s="187"/>
      <c r="G3398" s="22"/>
      <c r="H3398" s="241">
        <v>1541</v>
      </c>
      <c r="I3398" s="22" t="s">
        <v>1476</v>
      </c>
      <c r="J3398" s="24">
        <v>1000</v>
      </c>
      <c r="K3398" s="371">
        <v>67.2</v>
      </c>
      <c r="L3398" s="371">
        <v>23.80952380952381</v>
      </c>
      <c r="M3398" s="371">
        <v>86.100000000000009</v>
      </c>
      <c r="N3398" s="21"/>
      <c r="O3398" s="25">
        <f t="shared" si="677"/>
        <v>59.036507936507938</v>
      </c>
      <c r="P3398" s="26">
        <f t="shared" si="648"/>
        <v>4.0997574955908292E-2</v>
      </c>
      <c r="Q3398" s="26"/>
      <c r="R3398" s="28" t="s">
        <v>3232</v>
      </c>
      <c r="S3398" s="24">
        <v>1000</v>
      </c>
      <c r="T3398" s="371">
        <v>9.5238095238095237</v>
      </c>
      <c r="U3398" s="371">
        <v>23.1</v>
      </c>
      <c r="V3398" s="371">
        <v>14.700000000000001</v>
      </c>
      <c r="W3398" s="21"/>
      <c r="X3398" s="25">
        <f t="shared" si="676"/>
        <v>15.774603174603177</v>
      </c>
      <c r="Y3398" s="38">
        <f>X3398/S3390/1.44</f>
        <v>1.738823101256964E-2</v>
      </c>
      <c r="Z3398" s="428"/>
      <c r="AA3398" s="672"/>
      <c r="AB3398" s="672"/>
    </row>
    <row r="3399" spans="1:28" ht="13.15" customHeight="1" x14ac:dyDescent="0.2">
      <c r="A3399" s="588"/>
      <c r="B3399" s="415"/>
      <c r="C3399" s="454"/>
      <c r="D3399" s="604"/>
      <c r="E3399" s="604"/>
      <c r="F3399" s="187"/>
      <c r="G3399" s="22"/>
      <c r="H3399" s="241">
        <v>1541</v>
      </c>
      <c r="I3399" s="22" t="s">
        <v>1477</v>
      </c>
      <c r="J3399" s="24">
        <v>1000</v>
      </c>
      <c r="K3399" s="371">
        <v>73.5</v>
      </c>
      <c r="L3399" s="371">
        <v>55.238095238095234</v>
      </c>
      <c r="M3399" s="371">
        <v>50.400000000000006</v>
      </c>
      <c r="N3399" s="21"/>
      <c r="O3399" s="25">
        <f t="shared" si="677"/>
        <v>59.712698412698415</v>
      </c>
      <c r="P3399" s="26">
        <f t="shared" si="648"/>
        <v>4.1467151675485016E-2</v>
      </c>
      <c r="Q3399" s="26"/>
      <c r="R3399" s="28" t="s">
        <v>3231</v>
      </c>
      <c r="S3399" s="24">
        <v>1000</v>
      </c>
      <c r="T3399" s="371">
        <v>85.714285714285708</v>
      </c>
      <c r="U3399" s="371">
        <v>90.3</v>
      </c>
      <c r="V3399" s="371">
        <v>117.60000000000001</v>
      </c>
      <c r="W3399" s="21"/>
      <c r="X3399" s="25">
        <f t="shared" si="676"/>
        <v>97.871428571428567</v>
      </c>
      <c r="Y3399" s="38">
        <f>X3399/S3391/1.44</f>
        <v>0.10788296800201562</v>
      </c>
      <c r="Z3399" s="428"/>
      <c r="AA3399" s="672"/>
      <c r="AB3399" s="672"/>
    </row>
    <row r="3400" spans="1:28" ht="13.15" customHeight="1" x14ac:dyDescent="0.2">
      <c r="A3400" s="588"/>
      <c r="B3400" s="415"/>
      <c r="C3400" s="454"/>
      <c r="D3400" s="604"/>
      <c r="E3400" s="604"/>
      <c r="F3400" s="181"/>
      <c r="G3400" s="35"/>
      <c r="H3400" s="241">
        <v>1541</v>
      </c>
      <c r="I3400" s="35" t="s">
        <v>48</v>
      </c>
      <c r="J3400" s="24">
        <v>1000</v>
      </c>
      <c r="K3400" s="367">
        <v>81.900000000000006</v>
      </c>
      <c r="L3400" s="367">
        <v>47.61904761904762</v>
      </c>
      <c r="M3400" s="367">
        <v>31.5</v>
      </c>
      <c r="N3400" s="36"/>
      <c r="O3400" s="37">
        <f t="shared" si="677"/>
        <v>53.673015873015878</v>
      </c>
      <c r="P3400" s="38">
        <f t="shared" si="648"/>
        <v>3.7272927689594365E-2</v>
      </c>
      <c r="Q3400" s="38"/>
      <c r="R3400" s="40"/>
      <c r="S3400" s="34"/>
      <c r="T3400" s="367">
        <v>0</v>
      </c>
      <c r="U3400" s="367">
        <v>0</v>
      </c>
      <c r="V3400" s="367">
        <v>0</v>
      </c>
      <c r="W3400" s="36"/>
      <c r="X3400" s="37"/>
      <c r="Y3400" s="38"/>
      <c r="Z3400" s="645"/>
      <c r="AA3400" s="672"/>
      <c r="AB3400" s="672"/>
    </row>
    <row r="3401" spans="1:28" ht="13.15" customHeight="1" thickBot="1" x14ac:dyDescent="0.25">
      <c r="A3401" s="588"/>
      <c r="B3401" s="415"/>
      <c r="C3401" s="454"/>
      <c r="D3401" s="604"/>
      <c r="E3401" s="604"/>
      <c r="F3401" s="181"/>
      <c r="G3401" s="35"/>
      <c r="H3401" s="241">
        <v>1541</v>
      </c>
      <c r="I3401" s="35" t="s">
        <v>49</v>
      </c>
      <c r="J3401" s="24">
        <v>1000</v>
      </c>
      <c r="K3401" s="367">
        <v>40.950000000000003</v>
      </c>
      <c r="L3401" s="367">
        <v>33.333333333333329</v>
      </c>
      <c r="M3401" s="367">
        <v>22.05</v>
      </c>
      <c r="N3401" s="36"/>
      <c r="O3401" s="37">
        <f t="shared" si="677"/>
        <v>32.111111111111107</v>
      </c>
      <c r="P3401" s="38">
        <f t="shared" si="648"/>
        <v>2.2299382716049379E-2</v>
      </c>
      <c r="Q3401" s="38"/>
      <c r="R3401" s="40"/>
      <c r="S3401" s="34"/>
      <c r="T3401" s="367">
        <v>0</v>
      </c>
      <c r="U3401" s="367">
        <v>0</v>
      </c>
      <c r="V3401" s="367">
        <v>0</v>
      </c>
      <c r="W3401" s="36"/>
      <c r="X3401" s="37"/>
      <c r="Y3401" s="38"/>
      <c r="Z3401" s="645"/>
      <c r="AA3401" s="672"/>
      <c r="AB3401" s="672"/>
    </row>
    <row r="3402" spans="1:28" ht="13.9" customHeight="1" x14ac:dyDescent="0.2">
      <c r="A3402" s="260"/>
      <c r="B3402" s="403"/>
      <c r="C3402" s="454"/>
      <c r="D3402" s="263">
        <f>(MAX(K3402:M3402))/J3402/1.44</f>
        <v>0.26687500000000003</v>
      </c>
      <c r="E3402" s="264">
        <f>(MAX(T3402:V3402))/S3402/1.44</f>
        <v>0.19576719576719576</v>
      </c>
      <c r="F3402" s="181" t="s">
        <v>455</v>
      </c>
      <c r="G3402" s="35" t="s">
        <v>3126</v>
      </c>
      <c r="H3402" s="240">
        <v>1541</v>
      </c>
      <c r="I3402" s="35" t="s">
        <v>940</v>
      </c>
      <c r="J3402" s="34">
        <v>1000</v>
      </c>
      <c r="K3402" s="367">
        <v>384.3</v>
      </c>
      <c r="L3402" s="367">
        <v>353.33333333333331</v>
      </c>
      <c r="M3402" s="367">
        <v>375.90000000000003</v>
      </c>
      <c r="N3402" s="36" t="s">
        <v>4331</v>
      </c>
      <c r="O3402" s="37">
        <f t="shared" si="647"/>
        <v>371.17777777777775</v>
      </c>
      <c r="P3402" s="38">
        <f t="shared" si="648"/>
        <v>0.25776234567901235</v>
      </c>
      <c r="Q3402" s="77" t="s">
        <v>492</v>
      </c>
      <c r="R3402" s="40" t="s">
        <v>595</v>
      </c>
      <c r="S3402" s="34">
        <v>1000</v>
      </c>
      <c r="T3402" s="367">
        <v>281.90476190476187</v>
      </c>
      <c r="U3402" s="367">
        <v>270.90000000000003</v>
      </c>
      <c r="V3402" s="367">
        <v>273</v>
      </c>
      <c r="W3402" s="36" t="s">
        <v>4104</v>
      </c>
      <c r="X3402" s="37">
        <f t="shared" si="676"/>
        <v>275.26825396825399</v>
      </c>
      <c r="Y3402" s="38">
        <f>X3402/S3394/1.44</f>
        <v>0.19115850970017639</v>
      </c>
      <c r="Z3402" s="645" t="s">
        <v>492</v>
      </c>
      <c r="AA3402" s="671">
        <f>P3402+Y3402</f>
        <v>0.44892085537918874</v>
      </c>
      <c r="AB3402" s="671">
        <f t="shared" si="670"/>
        <v>732.93526234567901</v>
      </c>
    </row>
    <row r="3403" spans="1:28" ht="13.15" customHeight="1" x14ac:dyDescent="0.2">
      <c r="A3403" s="588"/>
      <c r="B3403" s="415"/>
      <c r="C3403" s="454"/>
      <c r="D3403" s="589"/>
      <c r="E3403" s="589"/>
      <c r="F3403" s="187"/>
      <c r="G3403" s="22"/>
      <c r="H3403" s="241">
        <v>1541</v>
      </c>
      <c r="I3403" s="22" t="s">
        <v>2589</v>
      </c>
      <c r="J3403" s="24">
        <v>1000</v>
      </c>
      <c r="K3403" s="371">
        <v>81.900000000000006</v>
      </c>
      <c r="L3403" s="371">
        <v>61.904761904761905</v>
      </c>
      <c r="M3403" s="371">
        <v>99.75</v>
      </c>
      <c r="N3403" s="21"/>
      <c r="O3403" s="25">
        <f>(K3395+L3395+M3395)/3</f>
        <v>3.7198412698412699</v>
      </c>
      <c r="P3403" s="26">
        <f t="shared" si="648"/>
        <v>2.5832231040564375E-3</v>
      </c>
      <c r="Q3403" s="26"/>
      <c r="R3403" s="28" t="s">
        <v>50</v>
      </c>
      <c r="S3403" s="34">
        <v>1000</v>
      </c>
      <c r="T3403" s="371">
        <v>104.76190476190476</v>
      </c>
      <c r="U3403" s="371">
        <v>113.4</v>
      </c>
      <c r="V3403" s="371">
        <v>107.10000000000001</v>
      </c>
      <c r="W3403" s="21"/>
      <c r="X3403" s="25">
        <f t="shared" si="676"/>
        <v>108.42063492063492</v>
      </c>
      <c r="Y3403" s="26">
        <f>X3403/S3402/1.44</f>
        <v>7.5292107583774262E-2</v>
      </c>
      <c r="Z3403" s="428"/>
      <c r="AA3403" s="672"/>
      <c r="AB3403" s="672"/>
    </row>
    <row r="3404" spans="1:28" ht="13.15" customHeight="1" x14ac:dyDescent="0.2">
      <c r="A3404" s="588"/>
      <c r="B3404" s="415"/>
      <c r="C3404" s="454"/>
      <c r="D3404" s="589"/>
      <c r="E3404" s="589"/>
      <c r="F3404" s="187"/>
      <c r="G3404" s="22"/>
      <c r="H3404" s="241">
        <v>1541</v>
      </c>
      <c r="I3404" s="22" t="s">
        <v>1478</v>
      </c>
      <c r="J3404" s="24">
        <v>1000</v>
      </c>
      <c r="K3404" s="371">
        <v>77.7</v>
      </c>
      <c r="L3404" s="371">
        <v>88.571428571428569</v>
      </c>
      <c r="M3404" s="371">
        <v>100.80000000000001</v>
      </c>
      <c r="N3404" s="21"/>
      <c r="O3404" s="25">
        <f>(K3396+L3396+M3396)/3</f>
        <v>6.894444444444443</v>
      </c>
      <c r="P3404" s="26">
        <f t="shared" si="648"/>
        <v>4.7878086419753073E-3</v>
      </c>
      <c r="Q3404" s="26"/>
      <c r="R3404" s="28" t="s">
        <v>3236</v>
      </c>
      <c r="S3404" s="34">
        <v>1000</v>
      </c>
      <c r="T3404" s="371">
        <v>75.238095238095241</v>
      </c>
      <c r="U3404" s="371">
        <v>60.900000000000006</v>
      </c>
      <c r="V3404" s="371">
        <v>58.800000000000004</v>
      </c>
      <c r="W3404" s="21"/>
      <c r="X3404" s="25">
        <f t="shared" si="676"/>
        <v>64.979365079365081</v>
      </c>
      <c r="Y3404" s="26">
        <f t="shared" ref="Y3404:Y3407" si="678">X3404/S3403/1.44</f>
        <v>4.5124559082892417E-2</v>
      </c>
      <c r="Z3404" s="428"/>
      <c r="AA3404" s="672"/>
      <c r="AB3404" s="672"/>
    </row>
    <row r="3405" spans="1:28" ht="13.15" customHeight="1" x14ac:dyDescent="0.2">
      <c r="A3405" s="588"/>
      <c r="B3405" s="415"/>
      <c r="C3405" s="454"/>
      <c r="D3405" s="589"/>
      <c r="E3405" s="589"/>
      <c r="F3405" s="187"/>
      <c r="G3405" s="22"/>
      <c r="H3405" s="241">
        <v>1541</v>
      </c>
      <c r="I3405" s="22" t="s">
        <v>687</v>
      </c>
      <c r="J3405" s="24">
        <v>1000</v>
      </c>
      <c r="K3405" s="371">
        <v>2.1</v>
      </c>
      <c r="L3405" s="371">
        <v>0.95238095238095233</v>
      </c>
      <c r="M3405" s="371">
        <v>2.1</v>
      </c>
      <c r="N3405" s="21"/>
      <c r="O3405" s="25">
        <f>(K3397+L3397+M3397)/3</f>
        <v>3.0523809523809526</v>
      </c>
      <c r="P3405" s="26">
        <f t="shared" si="648"/>
        <v>2.119708994708995E-3</v>
      </c>
      <c r="Q3405" s="26"/>
      <c r="R3405" s="28" t="s">
        <v>967</v>
      </c>
      <c r="S3405" s="34">
        <v>1000</v>
      </c>
      <c r="T3405" s="371">
        <v>26.666666666666664</v>
      </c>
      <c r="U3405" s="371">
        <v>28.35</v>
      </c>
      <c r="V3405" s="371">
        <v>26.25</v>
      </c>
      <c r="W3405" s="21"/>
      <c r="X3405" s="25">
        <f t="shared" si="676"/>
        <v>27.088888888888889</v>
      </c>
      <c r="Y3405" s="26">
        <f t="shared" si="678"/>
        <v>1.881172839506173E-2</v>
      </c>
      <c r="Z3405" s="428"/>
      <c r="AA3405" s="672"/>
      <c r="AB3405" s="672"/>
    </row>
    <row r="3406" spans="1:28" ht="13.15" customHeight="1" x14ac:dyDescent="0.2">
      <c r="A3406" s="588"/>
      <c r="B3406" s="415"/>
      <c r="C3406" s="454"/>
      <c r="D3406" s="589"/>
      <c r="E3406" s="589"/>
      <c r="F3406" s="187"/>
      <c r="G3406" s="22"/>
      <c r="H3406" s="241">
        <v>1541</v>
      </c>
      <c r="I3406" s="22" t="s">
        <v>1701</v>
      </c>
      <c r="J3406" s="24">
        <v>1000</v>
      </c>
      <c r="K3406" s="371">
        <v>81.900000000000006</v>
      </c>
      <c r="L3406" s="371">
        <v>85.714285714285708</v>
      </c>
      <c r="M3406" s="371">
        <v>78.75</v>
      </c>
      <c r="N3406" s="21"/>
      <c r="O3406" s="25">
        <f>(K3398+L3398+M3398)/3</f>
        <v>59.036507936507938</v>
      </c>
      <c r="P3406" s="26">
        <f t="shared" si="648"/>
        <v>4.0997574955908292E-2</v>
      </c>
      <c r="Q3406" s="26"/>
      <c r="R3406" s="28" t="s">
        <v>3233</v>
      </c>
      <c r="S3406" s="34">
        <v>1000</v>
      </c>
      <c r="T3406" s="371">
        <v>0.95238095238095233</v>
      </c>
      <c r="U3406" s="371">
        <v>0</v>
      </c>
      <c r="V3406" s="371">
        <v>2.1</v>
      </c>
      <c r="W3406" s="21"/>
      <c r="X3406" s="25">
        <f t="shared" si="676"/>
        <v>1.0174603174603174</v>
      </c>
      <c r="Y3406" s="26">
        <f t="shared" si="678"/>
        <v>7.0656966490299821E-4</v>
      </c>
      <c r="Z3406" s="428"/>
      <c r="AA3406" s="672"/>
      <c r="AB3406" s="672"/>
    </row>
    <row r="3407" spans="1:28" ht="13.15" customHeight="1" x14ac:dyDescent="0.2">
      <c r="A3407" s="588"/>
      <c r="B3407" s="415"/>
      <c r="C3407" s="454"/>
      <c r="D3407" s="589"/>
      <c r="E3407" s="589"/>
      <c r="F3407" s="192"/>
      <c r="G3407" s="128"/>
      <c r="H3407" s="241">
        <v>1541</v>
      </c>
      <c r="I3407" s="128" t="s">
        <v>2389</v>
      </c>
      <c r="J3407" s="24">
        <v>1000</v>
      </c>
      <c r="K3407" s="548">
        <v>99.75</v>
      </c>
      <c r="L3407" s="548">
        <v>56.19047619047619</v>
      </c>
      <c r="M3407" s="548">
        <v>73.5</v>
      </c>
      <c r="N3407" s="123"/>
      <c r="O3407" s="25">
        <f t="shared" ref="O3407:O3410" si="679">(K3399+L3399+M3399)/3</f>
        <v>59.712698412698415</v>
      </c>
      <c r="P3407" s="26">
        <f t="shared" si="648"/>
        <v>4.1467151675485016E-2</v>
      </c>
      <c r="Q3407" s="125"/>
      <c r="R3407" s="126" t="s">
        <v>3234</v>
      </c>
      <c r="S3407" s="34">
        <v>1000</v>
      </c>
      <c r="T3407" s="548">
        <v>74.285714285714278</v>
      </c>
      <c r="U3407" s="548">
        <v>68.25</v>
      </c>
      <c r="V3407" s="548">
        <v>78.75</v>
      </c>
      <c r="W3407" s="123"/>
      <c r="X3407" s="25">
        <f t="shared" si="676"/>
        <v>73.761904761904759</v>
      </c>
      <c r="Y3407" s="26">
        <f t="shared" si="678"/>
        <v>5.1223544973544977E-2</v>
      </c>
      <c r="Z3407" s="634"/>
      <c r="AA3407" s="672"/>
      <c r="AB3407" s="672"/>
    </row>
    <row r="3408" spans="1:28" ht="13.15" customHeight="1" x14ac:dyDescent="0.2">
      <c r="A3408" s="588"/>
      <c r="B3408" s="415"/>
      <c r="C3408" s="454"/>
      <c r="D3408" s="589"/>
      <c r="E3408" s="589"/>
      <c r="F3408" s="192"/>
      <c r="G3408" s="128"/>
      <c r="H3408" s="241">
        <v>1541</v>
      </c>
      <c r="I3408" s="128"/>
      <c r="J3408" s="24">
        <v>1000</v>
      </c>
      <c r="K3408" s="548">
        <v>0</v>
      </c>
      <c r="L3408" s="548">
        <v>0</v>
      </c>
      <c r="M3408" s="548">
        <v>0</v>
      </c>
      <c r="N3408" s="123"/>
      <c r="O3408" s="25">
        <f t="shared" si="679"/>
        <v>53.673015873015878</v>
      </c>
      <c r="P3408" s="26">
        <f t="shared" si="648"/>
        <v>3.7272927689594365E-2</v>
      </c>
      <c r="Q3408" s="125"/>
      <c r="R3408" s="126"/>
      <c r="S3408" s="34"/>
      <c r="T3408" s="548"/>
      <c r="U3408" s="548"/>
      <c r="V3408" s="548"/>
      <c r="W3408" s="123"/>
      <c r="X3408" s="25"/>
      <c r="Y3408" s="26"/>
      <c r="Z3408" s="634"/>
      <c r="AA3408" s="672"/>
      <c r="AB3408" s="672"/>
    </row>
    <row r="3409" spans="1:28" ht="13.15" customHeight="1" x14ac:dyDescent="0.2">
      <c r="A3409" s="588"/>
      <c r="B3409" s="415"/>
      <c r="C3409" s="454"/>
      <c r="D3409" s="589"/>
      <c r="E3409" s="589"/>
      <c r="F3409" s="192"/>
      <c r="G3409" s="128"/>
      <c r="H3409" s="241">
        <v>1541</v>
      </c>
      <c r="I3409" s="128" t="s">
        <v>2958</v>
      </c>
      <c r="J3409" s="24">
        <v>1000</v>
      </c>
      <c r="K3409" s="548">
        <v>19.95</v>
      </c>
      <c r="L3409" s="548">
        <v>28.571428571428569</v>
      </c>
      <c r="M3409" s="548">
        <v>9.4500000000000011</v>
      </c>
      <c r="N3409" s="123"/>
      <c r="O3409" s="25">
        <f t="shared" si="679"/>
        <v>32.111111111111107</v>
      </c>
      <c r="P3409" s="26">
        <f t="shared" si="648"/>
        <v>2.2299382716049379E-2</v>
      </c>
      <c r="Q3409" s="125"/>
      <c r="R3409" s="126"/>
      <c r="S3409" s="34"/>
      <c r="T3409" s="548"/>
      <c r="U3409" s="548"/>
      <c r="V3409" s="548"/>
      <c r="W3409" s="123"/>
      <c r="X3409" s="25"/>
      <c r="Y3409" s="26"/>
      <c r="Z3409" s="634"/>
      <c r="AA3409" s="672"/>
      <c r="AB3409" s="672"/>
    </row>
    <row r="3410" spans="1:28" ht="13.15" customHeight="1" x14ac:dyDescent="0.2">
      <c r="A3410" s="588"/>
      <c r="B3410" s="415"/>
      <c r="C3410" s="454"/>
      <c r="D3410" s="589"/>
      <c r="E3410" s="589"/>
      <c r="F3410" s="192"/>
      <c r="G3410" s="128"/>
      <c r="H3410" s="241">
        <v>1541</v>
      </c>
      <c r="I3410" s="128" t="s">
        <v>4388</v>
      </c>
      <c r="J3410" s="24">
        <v>1000</v>
      </c>
      <c r="K3410" s="548">
        <v>21</v>
      </c>
      <c r="L3410" s="548">
        <v>31.428571428571427</v>
      </c>
      <c r="M3410" s="548">
        <v>11.55</v>
      </c>
      <c r="N3410" s="123"/>
      <c r="O3410" s="25">
        <f t="shared" si="679"/>
        <v>371.17777777777775</v>
      </c>
      <c r="P3410" s="26">
        <f t="shared" si="648"/>
        <v>0.25776234567901235</v>
      </c>
      <c r="Q3410" s="125"/>
      <c r="R3410" s="126"/>
      <c r="S3410" s="34"/>
      <c r="T3410" s="548"/>
      <c r="U3410" s="548"/>
      <c r="V3410" s="548"/>
      <c r="W3410" s="123"/>
      <c r="X3410" s="25"/>
      <c r="Y3410" s="26"/>
      <c r="Z3410" s="634"/>
      <c r="AA3410" s="672"/>
      <c r="AB3410" s="672"/>
    </row>
    <row r="3411" spans="1:28" ht="13.15" customHeight="1" x14ac:dyDescent="0.2">
      <c r="A3411" s="588"/>
      <c r="B3411" s="415"/>
      <c r="C3411" s="454"/>
      <c r="D3411" s="589"/>
      <c r="E3411" s="589"/>
      <c r="F3411" s="192"/>
      <c r="G3411" s="128"/>
      <c r="H3411" s="241">
        <v>1541</v>
      </c>
      <c r="I3411" s="128"/>
      <c r="J3411" s="24"/>
      <c r="K3411" s="548"/>
      <c r="L3411" s="548"/>
      <c r="M3411" s="548"/>
      <c r="N3411" s="123"/>
      <c r="O3411" s="25"/>
      <c r="P3411" s="26"/>
      <c r="Q3411" s="125"/>
      <c r="R3411" s="126"/>
      <c r="S3411" s="34"/>
      <c r="T3411" s="548"/>
      <c r="U3411" s="548"/>
      <c r="V3411" s="548"/>
      <c r="W3411" s="123"/>
      <c r="X3411" s="25"/>
      <c r="Y3411" s="26"/>
      <c r="Z3411" s="634"/>
      <c r="AA3411" s="672"/>
      <c r="AB3411" s="672"/>
    </row>
    <row r="3412" spans="1:28" ht="13.15" customHeight="1" x14ac:dyDescent="0.2">
      <c r="A3412" s="588"/>
      <c r="B3412" s="415"/>
      <c r="C3412" s="454"/>
      <c r="D3412" s="589"/>
      <c r="E3412" s="589"/>
      <c r="F3412" s="192"/>
      <c r="G3412" s="128"/>
      <c r="H3412" s="241">
        <v>1541</v>
      </c>
      <c r="I3412" s="128"/>
      <c r="J3412" s="24"/>
      <c r="K3412" s="548"/>
      <c r="L3412" s="548"/>
      <c r="M3412" s="548"/>
      <c r="N3412" s="123"/>
      <c r="O3412" s="25"/>
      <c r="P3412" s="26"/>
      <c r="Q3412" s="125"/>
      <c r="R3412" s="126"/>
      <c r="S3412" s="34"/>
      <c r="T3412" s="548"/>
      <c r="U3412" s="548"/>
      <c r="V3412" s="548"/>
      <c r="W3412" s="123"/>
      <c r="X3412" s="25"/>
      <c r="Y3412" s="26"/>
      <c r="Z3412" s="634"/>
      <c r="AA3412" s="672"/>
      <c r="AB3412" s="672"/>
    </row>
    <row r="3413" spans="1:28" ht="13.15" customHeight="1" x14ac:dyDescent="0.2">
      <c r="A3413" s="588"/>
      <c r="B3413" s="415"/>
      <c r="C3413" s="454"/>
      <c r="D3413" s="589"/>
      <c r="E3413" s="589"/>
      <c r="F3413" s="192"/>
      <c r="G3413" s="128"/>
      <c r="H3413" s="241">
        <v>1541</v>
      </c>
      <c r="I3413" s="128"/>
      <c r="J3413" s="24"/>
      <c r="K3413" s="548"/>
      <c r="L3413" s="548"/>
      <c r="M3413" s="548"/>
      <c r="N3413" s="123"/>
      <c r="O3413" s="25"/>
      <c r="P3413" s="26"/>
      <c r="Q3413" s="125"/>
      <c r="R3413" s="126"/>
      <c r="S3413" s="34"/>
      <c r="T3413" s="548"/>
      <c r="U3413" s="548"/>
      <c r="V3413" s="548"/>
      <c r="W3413" s="123"/>
      <c r="X3413" s="25"/>
      <c r="Y3413" s="26"/>
      <c r="Z3413" s="634"/>
      <c r="AA3413" s="672"/>
      <c r="AB3413" s="672"/>
    </row>
    <row r="3414" spans="1:28" ht="13.15" customHeight="1" x14ac:dyDescent="0.2">
      <c r="A3414" s="588"/>
      <c r="B3414" s="415"/>
      <c r="C3414" s="454"/>
      <c r="D3414" s="589"/>
      <c r="E3414" s="589"/>
      <c r="F3414" s="192"/>
      <c r="G3414" s="128"/>
      <c r="H3414" s="241">
        <v>1541</v>
      </c>
      <c r="I3414" s="128"/>
      <c r="J3414" s="24"/>
      <c r="K3414" s="548"/>
      <c r="L3414" s="548"/>
      <c r="M3414" s="548"/>
      <c r="N3414" s="123"/>
      <c r="O3414" s="25"/>
      <c r="P3414" s="26"/>
      <c r="Q3414" s="125"/>
      <c r="R3414" s="126"/>
      <c r="S3414" s="34"/>
      <c r="T3414" s="548"/>
      <c r="U3414" s="548"/>
      <c r="V3414" s="548"/>
      <c r="W3414" s="123"/>
      <c r="X3414" s="124"/>
      <c r="Y3414" s="26"/>
      <c r="Z3414" s="634"/>
      <c r="AA3414" s="672"/>
      <c r="AB3414" s="672"/>
    </row>
    <row r="3415" spans="1:28" ht="13.9" customHeight="1" thickBot="1" x14ac:dyDescent="0.25">
      <c r="A3415" s="585"/>
      <c r="B3415" s="409"/>
      <c r="C3415" s="447"/>
      <c r="D3415" s="586"/>
      <c r="E3415" s="587"/>
      <c r="F3415" s="189"/>
      <c r="G3415" s="76"/>
      <c r="H3415" s="242">
        <v>1541</v>
      </c>
      <c r="I3415" s="76"/>
      <c r="J3415" s="70"/>
      <c r="K3415" s="559"/>
      <c r="L3415" s="559"/>
      <c r="M3415" s="559"/>
      <c r="N3415" s="72"/>
      <c r="O3415" s="73"/>
      <c r="P3415" s="74"/>
      <c r="Q3415" s="74"/>
      <c r="R3415" s="75"/>
      <c r="S3415" s="70"/>
      <c r="T3415" s="559"/>
      <c r="U3415" s="559"/>
      <c r="V3415" s="559"/>
      <c r="W3415" s="72"/>
      <c r="X3415" s="73"/>
      <c r="Y3415" s="74"/>
      <c r="Z3415" s="646"/>
      <c r="AA3415" s="674"/>
      <c r="AB3415" s="674"/>
    </row>
    <row r="3416" spans="1:28" s="7" customFormat="1" ht="13.9" customHeight="1" x14ac:dyDescent="0.2">
      <c r="A3416" s="260">
        <v>43049</v>
      </c>
      <c r="B3416" s="403">
        <v>0.80208333333333337</v>
      </c>
      <c r="C3416" s="464">
        <v>-2</v>
      </c>
      <c r="D3416" s="263">
        <f>(MAX(K3416:M3416))/J3416/1.44</f>
        <v>0.27083333333333337</v>
      </c>
      <c r="E3416" s="264">
        <f>(MAX(T3416:V3416))/S3416/1.44</f>
        <v>0.22685185185185186</v>
      </c>
      <c r="F3416" s="181" t="s">
        <v>455</v>
      </c>
      <c r="G3416" s="69" t="s">
        <v>3126</v>
      </c>
      <c r="H3416" s="240">
        <v>1542</v>
      </c>
      <c r="I3416" s="35" t="s">
        <v>685</v>
      </c>
      <c r="J3416" s="34">
        <v>630</v>
      </c>
      <c r="K3416" s="367">
        <v>243.60000000000002</v>
      </c>
      <c r="L3416" s="367">
        <v>233.33333333333331</v>
      </c>
      <c r="M3416" s="367">
        <v>245.70000000000002</v>
      </c>
      <c r="N3416" s="36" t="s">
        <v>3831</v>
      </c>
      <c r="O3416" s="37">
        <f t="shared" si="647"/>
        <v>240.87777777777777</v>
      </c>
      <c r="P3416" s="38">
        <f t="shared" si="648"/>
        <v>0.26551783264746226</v>
      </c>
      <c r="Q3416" s="39" t="s">
        <v>983</v>
      </c>
      <c r="R3416" s="40" t="s">
        <v>686</v>
      </c>
      <c r="S3416" s="34">
        <v>630</v>
      </c>
      <c r="T3416" s="367">
        <v>130.47619047619048</v>
      </c>
      <c r="U3416" s="367">
        <v>186.9</v>
      </c>
      <c r="V3416" s="367">
        <v>205.8</v>
      </c>
      <c r="W3416" s="36" t="s">
        <v>4104</v>
      </c>
      <c r="X3416" s="37">
        <f>(T3416+U3416+V3416)/3</f>
        <v>174.39206349206347</v>
      </c>
      <c r="Y3416" s="38">
        <f t="shared" ref="Y3416:Y3446" si="680">X3416/S3416/1.44</f>
        <v>0.19223111055121636</v>
      </c>
      <c r="Z3416" s="653" t="s">
        <v>983</v>
      </c>
      <c r="AA3416" s="672">
        <f>P3416+Y3416</f>
        <v>0.45774894319867865</v>
      </c>
      <c r="AB3416" s="672">
        <f t="shared" ref="AB3416:AB3463" si="681">IF(AA3416 &gt;1,0,(((J3416+S3416)*0.95)-((J3416+S3416)*0.95)*AA3416)*0.7)</f>
        <v>454.35216049382711</v>
      </c>
    </row>
    <row r="3417" spans="1:28" ht="13.15" customHeight="1" x14ac:dyDescent="0.2">
      <c r="A3417" s="588"/>
      <c r="B3417" s="415"/>
      <c r="C3417" s="454"/>
      <c r="D3417" s="589"/>
      <c r="E3417" s="589"/>
      <c r="F3417" s="182"/>
      <c r="G3417" s="24"/>
      <c r="H3417" s="241">
        <v>1542</v>
      </c>
      <c r="I3417" s="23" t="s">
        <v>1859</v>
      </c>
      <c r="J3417" s="24">
        <v>630</v>
      </c>
      <c r="K3417" s="371">
        <v>0</v>
      </c>
      <c r="L3417" s="371">
        <v>0</v>
      </c>
      <c r="M3417" s="371">
        <v>0</v>
      </c>
      <c r="N3417" s="21"/>
      <c r="O3417" s="25">
        <f t="shared" si="647"/>
        <v>0</v>
      </c>
      <c r="P3417" s="26">
        <f t="shared" si="648"/>
        <v>0</v>
      </c>
      <c r="Q3417" s="26"/>
      <c r="R3417" s="33" t="s">
        <v>2173</v>
      </c>
      <c r="S3417" s="24">
        <v>630</v>
      </c>
      <c r="T3417" s="371">
        <v>30.476190476190474</v>
      </c>
      <c r="U3417" s="371">
        <v>37.800000000000004</v>
      </c>
      <c r="V3417" s="371">
        <v>60.900000000000006</v>
      </c>
      <c r="W3417" s="21"/>
      <c r="X3417" s="25">
        <f t="shared" ref="X3417:X3446" si="682">(T3417+U3417+V3417)/3</f>
        <v>43.058730158730157</v>
      </c>
      <c r="Y3417" s="26">
        <f t="shared" si="680"/>
        <v>4.7463326894543821E-2</v>
      </c>
      <c r="Z3417" s="428"/>
      <c r="AA3417" s="673"/>
      <c r="AB3417" s="672"/>
    </row>
    <row r="3418" spans="1:28" ht="13.15" customHeight="1" x14ac:dyDescent="0.2">
      <c r="A3418" s="588"/>
      <c r="B3418" s="415"/>
      <c r="C3418" s="454"/>
      <c r="D3418" s="589"/>
      <c r="E3418" s="589"/>
      <c r="F3418" s="182"/>
      <c r="G3418" s="24"/>
      <c r="H3418" s="241">
        <v>1542</v>
      </c>
      <c r="I3418" s="23" t="s">
        <v>3222</v>
      </c>
      <c r="J3418" s="24">
        <v>630</v>
      </c>
      <c r="K3418" s="371">
        <v>36.75</v>
      </c>
      <c r="L3418" s="371">
        <v>57.142857142857139</v>
      </c>
      <c r="M3418" s="371">
        <v>21</v>
      </c>
      <c r="N3418" s="21"/>
      <c r="O3418" s="25">
        <f t="shared" si="647"/>
        <v>38.297619047619044</v>
      </c>
      <c r="P3418" s="26">
        <f t="shared" si="648"/>
        <v>4.2215188544553618E-2</v>
      </c>
      <c r="Q3418" s="26"/>
      <c r="R3418" s="28" t="s">
        <v>3087</v>
      </c>
      <c r="S3418" s="24">
        <v>630</v>
      </c>
      <c r="T3418" s="371">
        <v>5.7142857142857144</v>
      </c>
      <c r="U3418" s="371">
        <v>0</v>
      </c>
      <c r="V3418" s="371">
        <v>0</v>
      </c>
      <c r="W3418" s="21"/>
      <c r="X3418" s="25">
        <f t="shared" si="682"/>
        <v>1.9047619047619049</v>
      </c>
      <c r="Y3418" s="26">
        <f t="shared" si="680"/>
        <v>2.099605274208449E-3</v>
      </c>
      <c r="Z3418" s="428"/>
      <c r="AA3418" s="673"/>
      <c r="AB3418" s="672"/>
    </row>
    <row r="3419" spans="1:28" ht="13.15" customHeight="1" x14ac:dyDescent="0.2">
      <c r="A3419" s="588"/>
      <c r="B3419" s="415"/>
      <c r="C3419" s="454"/>
      <c r="D3419" s="589"/>
      <c r="E3419" s="589"/>
      <c r="F3419" s="182"/>
      <c r="G3419" s="24"/>
      <c r="H3419" s="241">
        <v>1542</v>
      </c>
      <c r="I3419" s="23" t="s">
        <v>3223</v>
      </c>
      <c r="J3419" s="24">
        <v>630</v>
      </c>
      <c r="K3419" s="371">
        <v>17.850000000000001</v>
      </c>
      <c r="L3419" s="371">
        <v>17.142857142857142</v>
      </c>
      <c r="M3419" s="371">
        <v>22.05</v>
      </c>
      <c r="N3419" s="21"/>
      <c r="O3419" s="25">
        <f t="shared" si="647"/>
        <v>19.014285714285716</v>
      </c>
      <c r="P3419" s="26">
        <f t="shared" si="648"/>
        <v>2.0959309649785842E-2</v>
      </c>
      <c r="Q3419" s="26"/>
      <c r="R3419" s="33" t="s">
        <v>3226</v>
      </c>
      <c r="S3419" s="24">
        <v>630</v>
      </c>
      <c r="T3419" s="371">
        <v>0</v>
      </c>
      <c r="U3419" s="371">
        <v>0</v>
      </c>
      <c r="V3419" s="371">
        <v>0</v>
      </c>
      <c r="W3419" s="21"/>
      <c r="X3419" s="25">
        <f t="shared" si="682"/>
        <v>0</v>
      </c>
      <c r="Y3419" s="26">
        <f t="shared" si="680"/>
        <v>0</v>
      </c>
      <c r="Z3419" s="428"/>
      <c r="AA3419" s="673"/>
      <c r="AB3419" s="672"/>
    </row>
    <row r="3420" spans="1:28" ht="13.15" customHeight="1" x14ac:dyDescent="0.2">
      <c r="A3420" s="588"/>
      <c r="B3420" s="415"/>
      <c r="C3420" s="454"/>
      <c r="D3420" s="589"/>
      <c r="E3420" s="589"/>
      <c r="F3420" s="182"/>
      <c r="G3420" s="24"/>
      <c r="H3420" s="241">
        <v>1542</v>
      </c>
      <c r="I3420" s="23" t="s">
        <v>3084</v>
      </c>
      <c r="J3420" s="24">
        <v>630</v>
      </c>
      <c r="K3420" s="371">
        <v>25.200000000000003</v>
      </c>
      <c r="L3420" s="371">
        <v>24.761904761904759</v>
      </c>
      <c r="M3420" s="371">
        <v>33.6</v>
      </c>
      <c r="N3420" s="21"/>
      <c r="O3420" s="25">
        <f t="shared" si="647"/>
        <v>27.853968253968258</v>
      </c>
      <c r="P3420" s="26">
        <f t="shared" si="648"/>
        <v>3.070322779317489E-2</v>
      </c>
      <c r="Q3420" s="26"/>
      <c r="R3420" s="33" t="s">
        <v>3227</v>
      </c>
      <c r="S3420" s="24">
        <v>630</v>
      </c>
      <c r="T3420" s="371">
        <v>0</v>
      </c>
      <c r="U3420" s="371">
        <v>0</v>
      </c>
      <c r="V3420" s="371">
        <v>0</v>
      </c>
      <c r="W3420" s="21"/>
      <c r="X3420" s="25">
        <f t="shared" si="682"/>
        <v>0</v>
      </c>
      <c r="Y3420" s="26">
        <f t="shared" si="680"/>
        <v>0</v>
      </c>
      <c r="Z3420" s="428"/>
      <c r="AA3420" s="673"/>
      <c r="AB3420" s="672"/>
    </row>
    <row r="3421" spans="1:28" ht="13.15" customHeight="1" x14ac:dyDescent="0.2">
      <c r="A3421" s="588"/>
      <c r="B3421" s="415"/>
      <c r="C3421" s="454"/>
      <c r="D3421" s="589"/>
      <c r="E3421" s="589"/>
      <c r="F3421" s="182"/>
      <c r="G3421" s="24"/>
      <c r="H3421" s="241">
        <v>1542</v>
      </c>
      <c r="I3421" s="23" t="s">
        <v>2172</v>
      </c>
      <c r="J3421" s="24">
        <v>630</v>
      </c>
      <c r="K3421" s="371">
        <v>9.4500000000000011</v>
      </c>
      <c r="L3421" s="371">
        <v>11.428571428571429</v>
      </c>
      <c r="M3421" s="371">
        <v>0</v>
      </c>
      <c r="N3421" s="21"/>
      <c r="O3421" s="25">
        <f t="shared" si="647"/>
        <v>6.9595238095238097</v>
      </c>
      <c r="P3421" s="26">
        <f t="shared" si="648"/>
        <v>7.67143277063912E-3</v>
      </c>
      <c r="Q3421" s="26"/>
      <c r="R3421" s="28" t="s">
        <v>3085</v>
      </c>
      <c r="S3421" s="24">
        <v>630</v>
      </c>
      <c r="T3421" s="371">
        <v>50.476190476190474</v>
      </c>
      <c r="U3421" s="371">
        <v>79.8</v>
      </c>
      <c r="V3421" s="371">
        <v>100.80000000000001</v>
      </c>
      <c r="W3421" s="21"/>
      <c r="X3421" s="25">
        <f t="shared" si="682"/>
        <v>77.025396825396825</v>
      </c>
      <c r="Y3421" s="26">
        <f t="shared" si="680"/>
        <v>8.4904537946865991E-2</v>
      </c>
      <c r="Z3421" s="428"/>
      <c r="AA3421" s="673"/>
      <c r="AB3421" s="672"/>
    </row>
    <row r="3422" spans="1:28" ht="13.15" customHeight="1" x14ac:dyDescent="0.2">
      <c r="A3422" s="588"/>
      <c r="B3422" s="415"/>
      <c r="C3422" s="454"/>
      <c r="D3422" s="589"/>
      <c r="E3422" s="589"/>
      <c r="F3422" s="182"/>
      <c r="G3422" s="24"/>
      <c r="H3422" s="241">
        <v>1542</v>
      </c>
      <c r="I3422" s="22" t="s">
        <v>4389</v>
      </c>
      <c r="J3422" s="24">
        <v>630</v>
      </c>
      <c r="K3422" s="371">
        <v>0</v>
      </c>
      <c r="L3422" s="371">
        <v>14.285714285714285</v>
      </c>
      <c r="M3422" s="371">
        <v>0</v>
      </c>
      <c r="N3422" s="21"/>
      <c r="O3422" s="25">
        <f t="shared" si="647"/>
        <v>4.7619047619047619</v>
      </c>
      <c r="P3422" s="26">
        <f t="shared" si="648"/>
        <v>5.2490131855211222E-3</v>
      </c>
      <c r="Q3422" s="26"/>
      <c r="R3422" s="33" t="s">
        <v>715</v>
      </c>
      <c r="S3422" s="24">
        <v>630</v>
      </c>
      <c r="T3422" s="371">
        <v>0</v>
      </c>
      <c r="U3422" s="371">
        <v>0</v>
      </c>
      <c r="V3422" s="371">
        <v>0</v>
      </c>
      <c r="W3422" s="21"/>
      <c r="X3422" s="25">
        <f t="shared" si="682"/>
        <v>0</v>
      </c>
      <c r="Y3422" s="26">
        <f t="shared" si="680"/>
        <v>0</v>
      </c>
      <c r="Z3422" s="428"/>
      <c r="AA3422" s="673"/>
      <c r="AB3422" s="672"/>
    </row>
    <row r="3423" spans="1:28" ht="13.15" customHeight="1" x14ac:dyDescent="0.2">
      <c r="A3423" s="588"/>
      <c r="B3423" s="415"/>
      <c r="C3423" s="454"/>
      <c r="D3423" s="589"/>
      <c r="E3423" s="589"/>
      <c r="F3423" s="182"/>
      <c r="G3423" s="24"/>
      <c r="H3423" s="241">
        <v>1542</v>
      </c>
      <c r="I3423" s="23" t="s">
        <v>4390</v>
      </c>
      <c r="J3423" s="24">
        <v>630</v>
      </c>
      <c r="K3423" s="371">
        <v>6.3000000000000007</v>
      </c>
      <c r="L3423" s="371">
        <v>0</v>
      </c>
      <c r="M3423" s="371">
        <v>0</v>
      </c>
      <c r="N3423" s="21"/>
      <c r="O3423" s="25">
        <f t="shared" si="647"/>
        <v>2.1</v>
      </c>
      <c r="P3423" s="26">
        <f t="shared" si="648"/>
        <v>2.3148148148148151E-3</v>
      </c>
      <c r="Q3423" s="26"/>
      <c r="R3423" s="33" t="s">
        <v>3228</v>
      </c>
      <c r="S3423" s="24">
        <v>630</v>
      </c>
      <c r="T3423" s="371">
        <v>22.857142857142858</v>
      </c>
      <c r="U3423" s="371">
        <v>6.3000000000000007</v>
      </c>
      <c r="V3423" s="371">
        <v>16.8</v>
      </c>
      <c r="W3423" s="21"/>
      <c r="X3423" s="25">
        <f t="shared" si="682"/>
        <v>15.319047619047618</v>
      </c>
      <c r="Y3423" s="26">
        <f t="shared" si="680"/>
        <v>1.6886075417821448E-2</v>
      </c>
      <c r="Z3423" s="428"/>
      <c r="AA3423" s="673"/>
      <c r="AB3423" s="672"/>
    </row>
    <row r="3424" spans="1:28" ht="13.15" customHeight="1" x14ac:dyDescent="0.2">
      <c r="A3424" s="588"/>
      <c r="B3424" s="415"/>
      <c r="C3424" s="454"/>
      <c r="D3424" s="589"/>
      <c r="E3424" s="589"/>
      <c r="F3424" s="182"/>
      <c r="G3424" s="24"/>
      <c r="H3424" s="241">
        <v>1542</v>
      </c>
      <c r="I3424" s="23" t="s">
        <v>3224</v>
      </c>
      <c r="J3424" s="24">
        <v>630</v>
      </c>
      <c r="K3424" s="371">
        <v>27.3</v>
      </c>
      <c r="L3424" s="371">
        <v>45.714285714285715</v>
      </c>
      <c r="M3424" s="371">
        <v>43.050000000000004</v>
      </c>
      <c r="N3424" s="21"/>
      <c r="O3424" s="25">
        <f t="shared" si="647"/>
        <v>38.688095238095237</v>
      </c>
      <c r="P3424" s="26">
        <f t="shared" si="648"/>
        <v>4.2645607625766357E-2</v>
      </c>
      <c r="Q3424" s="26"/>
      <c r="R3424" s="33" t="s">
        <v>3086</v>
      </c>
      <c r="S3424" s="24">
        <v>630</v>
      </c>
      <c r="T3424" s="371">
        <v>1.9047619047619047</v>
      </c>
      <c r="U3424" s="371">
        <v>0</v>
      </c>
      <c r="V3424" s="371">
        <v>3.1500000000000004</v>
      </c>
      <c r="W3424" s="21"/>
      <c r="X3424" s="25">
        <f t="shared" si="682"/>
        <v>1.6849206349206352</v>
      </c>
      <c r="Y3424" s="26">
        <f t="shared" si="680"/>
        <v>1.8572758321435572E-3</v>
      </c>
      <c r="Z3424" s="428"/>
      <c r="AA3424" s="673"/>
      <c r="AB3424" s="672"/>
    </row>
    <row r="3425" spans="1:28" ht="13.15" customHeight="1" x14ac:dyDescent="0.2">
      <c r="A3425" s="588"/>
      <c r="B3425" s="415"/>
      <c r="C3425" s="454"/>
      <c r="D3425" s="589"/>
      <c r="E3425" s="589"/>
      <c r="F3425" s="182"/>
      <c r="G3425" s="24"/>
      <c r="H3425" s="241">
        <v>1542</v>
      </c>
      <c r="I3425" s="22" t="s">
        <v>1943</v>
      </c>
      <c r="J3425" s="24">
        <v>630</v>
      </c>
      <c r="K3425" s="371">
        <v>5.25</v>
      </c>
      <c r="L3425" s="371">
        <v>29.523809523809522</v>
      </c>
      <c r="M3425" s="371">
        <v>28.35</v>
      </c>
      <c r="N3425" s="21"/>
      <c r="O3425" s="25">
        <f t="shared" si="647"/>
        <v>21.041269841269841</v>
      </c>
      <c r="P3425" s="26">
        <f t="shared" si="648"/>
        <v>2.3193639595755995E-2</v>
      </c>
      <c r="Q3425" s="26"/>
      <c r="R3425" s="33" t="s">
        <v>3229</v>
      </c>
      <c r="S3425" s="24">
        <v>630</v>
      </c>
      <c r="T3425" s="371">
        <v>21.904761904761905</v>
      </c>
      <c r="U3425" s="371">
        <v>23.1</v>
      </c>
      <c r="V3425" s="371">
        <v>33.6</v>
      </c>
      <c r="W3425" s="21"/>
      <c r="X3425" s="25">
        <f t="shared" si="682"/>
        <v>26.201587301587306</v>
      </c>
      <c r="Y3425" s="26">
        <f t="shared" si="680"/>
        <v>2.8881820217799059E-2</v>
      </c>
      <c r="Z3425" s="428"/>
      <c r="AA3425" s="673"/>
      <c r="AB3425" s="672"/>
    </row>
    <row r="3426" spans="1:28" ht="13.15" customHeight="1" x14ac:dyDescent="0.2">
      <c r="A3426" s="588"/>
      <c r="B3426" s="415"/>
      <c r="C3426" s="454"/>
      <c r="D3426" s="589"/>
      <c r="E3426" s="589"/>
      <c r="F3426" s="186"/>
      <c r="G3426" s="121"/>
      <c r="H3426" s="241">
        <v>1542</v>
      </c>
      <c r="I3426" s="128" t="s">
        <v>3225</v>
      </c>
      <c r="J3426" s="24">
        <v>630</v>
      </c>
      <c r="K3426" s="548">
        <v>89.25</v>
      </c>
      <c r="L3426" s="548">
        <v>71.428571428571431</v>
      </c>
      <c r="M3426" s="548">
        <v>89.25</v>
      </c>
      <c r="N3426" s="123"/>
      <c r="O3426" s="124">
        <f t="shared" si="647"/>
        <v>83.30952380952381</v>
      </c>
      <c r="P3426" s="125">
        <f t="shared" si="648"/>
        <v>9.1831485680692035E-2</v>
      </c>
      <c r="Q3426" s="125"/>
      <c r="R3426" s="126" t="s">
        <v>2494</v>
      </c>
      <c r="S3426" s="24">
        <v>630</v>
      </c>
      <c r="T3426" s="548">
        <v>0</v>
      </c>
      <c r="U3426" s="548">
        <v>0</v>
      </c>
      <c r="V3426" s="548">
        <v>0</v>
      </c>
      <c r="W3426" s="123"/>
      <c r="X3426" s="124">
        <f t="shared" si="682"/>
        <v>0</v>
      </c>
      <c r="Y3426" s="125">
        <f t="shared" si="680"/>
        <v>0</v>
      </c>
      <c r="Z3426" s="634"/>
      <c r="AA3426" s="673"/>
      <c r="AB3426" s="672"/>
    </row>
    <row r="3427" spans="1:28" ht="13.9" customHeight="1" thickBot="1" x14ac:dyDescent="0.25">
      <c r="A3427" s="585"/>
      <c r="B3427" s="409"/>
      <c r="C3427" s="447"/>
      <c r="D3427" s="586"/>
      <c r="E3427" s="587"/>
      <c r="F3427" s="184"/>
      <c r="G3427" s="70"/>
      <c r="H3427" s="242">
        <v>1542</v>
      </c>
      <c r="I3427" s="76"/>
      <c r="J3427" s="70"/>
      <c r="K3427" s="559"/>
      <c r="L3427" s="559"/>
      <c r="M3427" s="559"/>
      <c r="N3427" s="72"/>
      <c r="O3427" s="73"/>
      <c r="P3427" s="74"/>
      <c r="Q3427" s="74"/>
      <c r="R3427" s="99" t="s">
        <v>3230</v>
      </c>
      <c r="S3427" s="70">
        <v>630</v>
      </c>
      <c r="T3427" s="559">
        <v>9.5238095238095237</v>
      </c>
      <c r="U3427" s="559">
        <v>11.55</v>
      </c>
      <c r="V3427" s="559">
        <v>11.55</v>
      </c>
      <c r="W3427" s="72"/>
      <c r="X3427" s="73">
        <f t="shared" si="682"/>
        <v>10.874603174603175</v>
      </c>
      <c r="Y3427" s="74">
        <f t="shared" si="680"/>
        <v>1.1986996444668403E-2</v>
      </c>
      <c r="Z3427" s="646"/>
      <c r="AA3427" s="673"/>
      <c r="AB3427" s="672"/>
    </row>
    <row r="3428" spans="1:28" ht="13.9" customHeight="1" x14ac:dyDescent="0.2">
      <c r="A3428" s="260"/>
      <c r="B3428" s="403"/>
      <c r="C3428" s="454"/>
      <c r="D3428" s="263">
        <f>(MAX(K3428:M3428))/J3428/1.44</f>
        <v>0</v>
      </c>
      <c r="E3428" s="264">
        <f>(MAX(T3428:V3428))/S3428/1.44</f>
        <v>0</v>
      </c>
      <c r="F3428" s="181" t="s">
        <v>455</v>
      </c>
      <c r="G3428" s="34" t="s">
        <v>3136</v>
      </c>
      <c r="H3428" s="240">
        <v>1543</v>
      </c>
      <c r="I3428" s="35" t="s">
        <v>685</v>
      </c>
      <c r="J3428" s="34">
        <v>1000</v>
      </c>
      <c r="K3428" s="367">
        <v>0</v>
      </c>
      <c r="L3428" s="367">
        <v>0</v>
      </c>
      <c r="M3428" s="367">
        <v>0</v>
      </c>
      <c r="N3428" s="36"/>
      <c r="O3428" s="37">
        <f t="shared" si="647"/>
        <v>0</v>
      </c>
      <c r="P3428" s="38">
        <f t="shared" si="648"/>
        <v>0</v>
      </c>
      <c r="Q3428" s="77"/>
      <c r="R3428" s="40" t="s">
        <v>686</v>
      </c>
      <c r="S3428" s="34">
        <v>1000</v>
      </c>
      <c r="T3428" s="367">
        <v>0</v>
      </c>
      <c r="U3428" s="367">
        <v>0</v>
      </c>
      <c r="V3428" s="367">
        <v>0</v>
      </c>
      <c r="W3428" s="36"/>
      <c r="X3428" s="37">
        <f t="shared" si="682"/>
        <v>0</v>
      </c>
      <c r="Y3428" s="38">
        <f t="shared" si="680"/>
        <v>0</v>
      </c>
      <c r="Z3428" s="645"/>
      <c r="AA3428" s="671">
        <f>P3428+Y3428</f>
        <v>0</v>
      </c>
      <c r="AB3428" s="671">
        <f t="shared" si="681"/>
        <v>1330</v>
      </c>
    </row>
    <row r="3429" spans="1:28" ht="13.15" customHeight="1" x14ac:dyDescent="0.2">
      <c r="A3429" s="588"/>
      <c r="B3429" s="415"/>
      <c r="C3429" s="454"/>
      <c r="D3429" s="589"/>
      <c r="E3429" s="589"/>
      <c r="F3429" s="200"/>
      <c r="G3429" s="24"/>
      <c r="H3429" s="241">
        <v>1543</v>
      </c>
      <c r="I3429" s="28" t="s">
        <v>1436</v>
      </c>
      <c r="J3429" s="24">
        <v>1000</v>
      </c>
      <c r="K3429" s="371">
        <v>0</v>
      </c>
      <c r="L3429" s="371">
        <v>0</v>
      </c>
      <c r="M3429" s="371">
        <v>0</v>
      </c>
      <c r="N3429" s="21"/>
      <c r="O3429" s="25">
        <f t="shared" si="647"/>
        <v>0</v>
      </c>
      <c r="P3429" s="26">
        <f t="shared" si="648"/>
        <v>0</v>
      </c>
      <c r="Q3429" s="26"/>
      <c r="R3429" s="22" t="s">
        <v>1448</v>
      </c>
      <c r="S3429" s="24">
        <v>1000</v>
      </c>
      <c r="T3429" s="371">
        <v>0</v>
      </c>
      <c r="U3429" s="371">
        <v>0</v>
      </c>
      <c r="V3429" s="371">
        <v>0</v>
      </c>
      <c r="W3429" s="21"/>
      <c r="X3429" s="25">
        <f t="shared" si="682"/>
        <v>0</v>
      </c>
      <c r="Y3429" s="26">
        <f t="shared" si="680"/>
        <v>0</v>
      </c>
      <c r="Z3429" s="428"/>
      <c r="AA3429" s="673"/>
      <c r="AB3429" s="672"/>
    </row>
    <row r="3430" spans="1:28" ht="13.15" customHeight="1" x14ac:dyDescent="0.2">
      <c r="A3430" s="588"/>
      <c r="B3430" s="415"/>
      <c r="C3430" s="454"/>
      <c r="D3430" s="589"/>
      <c r="E3430" s="589"/>
      <c r="F3430" s="200"/>
      <c r="G3430" s="24"/>
      <c r="H3430" s="241">
        <v>1543</v>
      </c>
      <c r="I3430" s="28" t="s">
        <v>1437</v>
      </c>
      <c r="J3430" s="24">
        <v>1000</v>
      </c>
      <c r="K3430" s="371">
        <v>0</v>
      </c>
      <c r="L3430" s="371">
        <v>0</v>
      </c>
      <c r="M3430" s="371">
        <v>0</v>
      </c>
      <c r="N3430" s="21"/>
      <c r="O3430" s="25">
        <f t="shared" si="647"/>
        <v>0</v>
      </c>
      <c r="P3430" s="26">
        <f t="shared" si="648"/>
        <v>0</v>
      </c>
      <c r="Q3430" s="26"/>
      <c r="R3430" s="22" t="s">
        <v>1449</v>
      </c>
      <c r="S3430" s="24">
        <v>1000</v>
      </c>
      <c r="T3430" s="371">
        <v>0</v>
      </c>
      <c r="U3430" s="371">
        <v>0</v>
      </c>
      <c r="V3430" s="371">
        <v>0</v>
      </c>
      <c r="W3430" s="21"/>
      <c r="X3430" s="25">
        <f t="shared" si="682"/>
        <v>0</v>
      </c>
      <c r="Y3430" s="26">
        <f t="shared" si="680"/>
        <v>0</v>
      </c>
      <c r="Z3430" s="428"/>
      <c r="AA3430" s="673"/>
      <c r="AB3430" s="672"/>
    </row>
    <row r="3431" spans="1:28" ht="13.15" customHeight="1" x14ac:dyDescent="0.2">
      <c r="A3431" s="588"/>
      <c r="B3431" s="415"/>
      <c r="C3431" s="454"/>
      <c r="D3431" s="589"/>
      <c r="E3431" s="589"/>
      <c r="F3431" s="200"/>
      <c r="G3431" s="24"/>
      <c r="H3431" s="241">
        <v>1543</v>
      </c>
      <c r="I3431" s="28" t="s">
        <v>1438</v>
      </c>
      <c r="J3431" s="24">
        <v>1000</v>
      </c>
      <c r="K3431" s="371">
        <v>0</v>
      </c>
      <c r="L3431" s="371">
        <v>0</v>
      </c>
      <c r="M3431" s="371">
        <v>0</v>
      </c>
      <c r="N3431" s="21"/>
      <c r="O3431" s="25">
        <f t="shared" si="647"/>
        <v>0</v>
      </c>
      <c r="P3431" s="26">
        <f t="shared" si="648"/>
        <v>0</v>
      </c>
      <c r="Q3431" s="26"/>
      <c r="R3431" s="22" t="s">
        <v>1450</v>
      </c>
      <c r="S3431" s="24">
        <v>1000</v>
      </c>
      <c r="T3431" s="371">
        <v>0</v>
      </c>
      <c r="U3431" s="371">
        <v>0</v>
      </c>
      <c r="V3431" s="371">
        <v>0</v>
      </c>
      <c r="W3431" s="21"/>
      <c r="X3431" s="25">
        <f t="shared" si="682"/>
        <v>0</v>
      </c>
      <c r="Y3431" s="26">
        <f t="shared" si="680"/>
        <v>0</v>
      </c>
      <c r="Z3431" s="428"/>
      <c r="AA3431" s="673"/>
      <c r="AB3431" s="672"/>
    </row>
    <row r="3432" spans="1:28" ht="13.15" customHeight="1" x14ac:dyDescent="0.2">
      <c r="A3432" s="588"/>
      <c r="B3432" s="415"/>
      <c r="C3432" s="454"/>
      <c r="D3432" s="589"/>
      <c r="E3432" s="589"/>
      <c r="F3432" s="200"/>
      <c r="G3432" s="24"/>
      <c r="H3432" s="241">
        <v>1543</v>
      </c>
      <c r="I3432" s="28" t="s">
        <v>1439</v>
      </c>
      <c r="J3432" s="24">
        <v>1000</v>
      </c>
      <c r="K3432" s="371">
        <v>0</v>
      </c>
      <c r="L3432" s="371">
        <v>0</v>
      </c>
      <c r="M3432" s="371">
        <v>0</v>
      </c>
      <c r="N3432" s="21"/>
      <c r="O3432" s="25">
        <f t="shared" si="647"/>
        <v>0</v>
      </c>
      <c r="P3432" s="26">
        <f t="shared" si="648"/>
        <v>0</v>
      </c>
      <c r="Q3432" s="26"/>
      <c r="R3432" s="22" t="s">
        <v>1451</v>
      </c>
      <c r="S3432" s="24">
        <v>1000</v>
      </c>
      <c r="T3432" s="371">
        <v>0</v>
      </c>
      <c r="U3432" s="371">
        <v>0</v>
      </c>
      <c r="V3432" s="371">
        <v>0</v>
      </c>
      <c r="W3432" s="21"/>
      <c r="X3432" s="25">
        <f t="shared" si="682"/>
        <v>0</v>
      </c>
      <c r="Y3432" s="26">
        <f t="shared" si="680"/>
        <v>0</v>
      </c>
      <c r="Z3432" s="428"/>
      <c r="AA3432" s="673"/>
      <c r="AB3432" s="672"/>
    </row>
    <row r="3433" spans="1:28" ht="13.15" customHeight="1" x14ac:dyDescent="0.2">
      <c r="A3433" s="588"/>
      <c r="B3433" s="415"/>
      <c r="C3433" s="454"/>
      <c r="D3433" s="589"/>
      <c r="E3433" s="589"/>
      <c r="F3433" s="200"/>
      <c r="G3433" s="24"/>
      <c r="H3433" s="241">
        <v>1543</v>
      </c>
      <c r="I3433" s="30" t="s">
        <v>1440</v>
      </c>
      <c r="J3433" s="24">
        <v>1000</v>
      </c>
      <c r="K3433" s="371">
        <v>0</v>
      </c>
      <c r="L3433" s="371">
        <v>0</v>
      </c>
      <c r="M3433" s="371">
        <v>0</v>
      </c>
      <c r="N3433" s="21"/>
      <c r="O3433" s="25">
        <f t="shared" si="647"/>
        <v>0</v>
      </c>
      <c r="P3433" s="26">
        <f t="shared" si="648"/>
        <v>0</v>
      </c>
      <c r="Q3433" s="26"/>
      <c r="R3433" s="22" t="s">
        <v>1452</v>
      </c>
      <c r="S3433" s="24">
        <v>1000</v>
      </c>
      <c r="T3433" s="371">
        <v>0</v>
      </c>
      <c r="U3433" s="371">
        <v>0</v>
      </c>
      <c r="V3433" s="371">
        <v>0</v>
      </c>
      <c r="W3433" s="21"/>
      <c r="X3433" s="25">
        <f t="shared" si="682"/>
        <v>0</v>
      </c>
      <c r="Y3433" s="26">
        <f t="shared" si="680"/>
        <v>0</v>
      </c>
      <c r="Z3433" s="428"/>
      <c r="AA3433" s="673"/>
      <c r="AB3433" s="672"/>
    </row>
    <row r="3434" spans="1:28" ht="13.15" customHeight="1" x14ac:dyDescent="0.2">
      <c r="A3434" s="588"/>
      <c r="B3434" s="415"/>
      <c r="C3434" s="454"/>
      <c r="D3434" s="589"/>
      <c r="E3434" s="589"/>
      <c r="F3434" s="200"/>
      <c r="G3434" s="24"/>
      <c r="H3434" s="241">
        <v>1543</v>
      </c>
      <c r="I3434" s="30" t="s">
        <v>1441</v>
      </c>
      <c r="J3434" s="24">
        <v>1000</v>
      </c>
      <c r="K3434" s="371">
        <v>0</v>
      </c>
      <c r="L3434" s="371">
        <v>0</v>
      </c>
      <c r="M3434" s="371">
        <v>0</v>
      </c>
      <c r="N3434" s="21"/>
      <c r="O3434" s="25">
        <f t="shared" si="647"/>
        <v>0</v>
      </c>
      <c r="P3434" s="26">
        <f t="shared" si="648"/>
        <v>0</v>
      </c>
      <c r="Q3434" s="26"/>
      <c r="R3434" s="22" t="s">
        <v>1453</v>
      </c>
      <c r="S3434" s="24">
        <v>1000</v>
      </c>
      <c r="T3434" s="371">
        <v>0</v>
      </c>
      <c r="U3434" s="371">
        <v>0</v>
      </c>
      <c r="V3434" s="371">
        <v>0</v>
      </c>
      <c r="W3434" s="21"/>
      <c r="X3434" s="25">
        <f t="shared" si="682"/>
        <v>0</v>
      </c>
      <c r="Y3434" s="26">
        <f t="shared" si="680"/>
        <v>0</v>
      </c>
      <c r="Z3434" s="428"/>
      <c r="AA3434" s="673"/>
      <c r="AB3434" s="672"/>
    </row>
    <row r="3435" spans="1:28" ht="13.15" customHeight="1" x14ac:dyDescent="0.2">
      <c r="A3435" s="588"/>
      <c r="B3435" s="415"/>
      <c r="C3435" s="454"/>
      <c r="D3435" s="589"/>
      <c r="E3435" s="589"/>
      <c r="F3435" s="200"/>
      <c r="G3435" s="24"/>
      <c r="H3435" s="241">
        <v>1543</v>
      </c>
      <c r="I3435" s="30" t="s">
        <v>1442</v>
      </c>
      <c r="J3435" s="24">
        <v>1000</v>
      </c>
      <c r="K3435" s="371">
        <v>0</v>
      </c>
      <c r="L3435" s="371">
        <v>0</v>
      </c>
      <c r="M3435" s="371">
        <v>0</v>
      </c>
      <c r="N3435" s="21"/>
      <c r="O3435" s="25">
        <f t="shared" si="647"/>
        <v>0</v>
      </c>
      <c r="P3435" s="26">
        <f t="shared" si="648"/>
        <v>0</v>
      </c>
      <c r="Q3435" s="26"/>
      <c r="R3435" s="22" t="s">
        <v>1454</v>
      </c>
      <c r="S3435" s="24">
        <v>1000</v>
      </c>
      <c r="T3435" s="371">
        <v>0</v>
      </c>
      <c r="U3435" s="371">
        <v>0</v>
      </c>
      <c r="V3435" s="371">
        <v>0</v>
      </c>
      <c r="W3435" s="21"/>
      <c r="X3435" s="25">
        <f t="shared" si="682"/>
        <v>0</v>
      </c>
      <c r="Y3435" s="26">
        <f t="shared" si="680"/>
        <v>0</v>
      </c>
      <c r="Z3435" s="428"/>
      <c r="AA3435" s="673"/>
      <c r="AB3435" s="672"/>
    </row>
    <row r="3436" spans="1:28" ht="13.15" customHeight="1" x14ac:dyDescent="0.2">
      <c r="A3436" s="588"/>
      <c r="B3436" s="415"/>
      <c r="C3436" s="454"/>
      <c r="D3436" s="589"/>
      <c r="E3436" s="589"/>
      <c r="F3436" s="200"/>
      <c r="G3436" s="24"/>
      <c r="H3436" s="241">
        <v>1543</v>
      </c>
      <c r="I3436" s="30" t="s">
        <v>1443</v>
      </c>
      <c r="J3436" s="24">
        <v>1000</v>
      </c>
      <c r="K3436" s="371">
        <v>0</v>
      </c>
      <c r="L3436" s="371">
        <v>0</v>
      </c>
      <c r="M3436" s="371">
        <v>0</v>
      </c>
      <c r="N3436" s="21"/>
      <c r="O3436" s="25">
        <f t="shared" si="647"/>
        <v>0</v>
      </c>
      <c r="P3436" s="26">
        <f t="shared" si="648"/>
        <v>0</v>
      </c>
      <c r="Q3436" s="26"/>
      <c r="R3436" s="22" t="s">
        <v>1455</v>
      </c>
      <c r="S3436" s="24">
        <v>1000</v>
      </c>
      <c r="T3436" s="371">
        <v>0</v>
      </c>
      <c r="U3436" s="371">
        <v>0</v>
      </c>
      <c r="V3436" s="371">
        <v>0</v>
      </c>
      <c r="W3436" s="21"/>
      <c r="X3436" s="25">
        <f t="shared" si="682"/>
        <v>0</v>
      </c>
      <c r="Y3436" s="26">
        <f t="shared" si="680"/>
        <v>0</v>
      </c>
      <c r="Z3436" s="428"/>
      <c r="AA3436" s="673"/>
      <c r="AB3436" s="672"/>
    </row>
    <row r="3437" spans="1:28" ht="13.15" customHeight="1" x14ac:dyDescent="0.2">
      <c r="A3437" s="588"/>
      <c r="B3437" s="415"/>
      <c r="C3437" s="454"/>
      <c r="D3437" s="589"/>
      <c r="E3437" s="589"/>
      <c r="F3437" s="214"/>
      <c r="G3437" s="121"/>
      <c r="H3437" s="241">
        <v>1543</v>
      </c>
      <c r="I3437" s="127" t="s">
        <v>1444</v>
      </c>
      <c r="J3437" s="121">
        <v>1000</v>
      </c>
      <c r="K3437" s="548">
        <v>0</v>
      </c>
      <c r="L3437" s="548">
        <v>0</v>
      </c>
      <c r="M3437" s="548">
        <v>0</v>
      </c>
      <c r="N3437" s="123"/>
      <c r="O3437" s="124">
        <f t="shared" si="647"/>
        <v>0</v>
      </c>
      <c r="P3437" s="125">
        <f t="shared" si="648"/>
        <v>0</v>
      </c>
      <c r="Q3437" s="125"/>
      <c r="R3437" s="128" t="s">
        <v>259</v>
      </c>
      <c r="S3437" s="121">
        <v>1000</v>
      </c>
      <c r="T3437" s="548">
        <v>0</v>
      </c>
      <c r="U3437" s="548">
        <v>0</v>
      </c>
      <c r="V3437" s="548">
        <v>0</v>
      </c>
      <c r="W3437" s="123"/>
      <c r="X3437" s="124">
        <f t="shared" si="682"/>
        <v>0</v>
      </c>
      <c r="Y3437" s="125">
        <f t="shared" si="680"/>
        <v>0</v>
      </c>
      <c r="Z3437" s="634"/>
      <c r="AA3437" s="673"/>
      <c r="AB3437" s="672"/>
    </row>
    <row r="3438" spans="1:28" ht="13.15" customHeight="1" x14ac:dyDescent="0.2">
      <c r="A3438" s="588"/>
      <c r="B3438" s="415"/>
      <c r="C3438" s="454"/>
      <c r="D3438" s="589"/>
      <c r="E3438" s="589"/>
      <c r="F3438" s="214"/>
      <c r="G3438" s="121"/>
      <c r="H3438" s="241">
        <v>1543</v>
      </c>
      <c r="I3438" s="127" t="s">
        <v>1445</v>
      </c>
      <c r="J3438" s="121">
        <v>1000</v>
      </c>
      <c r="K3438" s="548">
        <v>0</v>
      </c>
      <c r="L3438" s="548">
        <v>0</v>
      </c>
      <c r="M3438" s="548">
        <v>0</v>
      </c>
      <c r="N3438" s="123"/>
      <c r="O3438" s="124">
        <f t="shared" si="647"/>
        <v>0</v>
      </c>
      <c r="P3438" s="125">
        <f t="shared" si="648"/>
        <v>0</v>
      </c>
      <c r="Q3438" s="125"/>
      <c r="R3438" s="128" t="s">
        <v>260</v>
      </c>
      <c r="S3438" s="121">
        <v>1000</v>
      </c>
      <c r="T3438" s="548">
        <v>0</v>
      </c>
      <c r="U3438" s="548">
        <v>0</v>
      </c>
      <c r="V3438" s="548">
        <v>0</v>
      </c>
      <c r="W3438" s="123"/>
      <c r="X3438" s="124">
        <f t="shared" si="682"/>
        <v>0</v>
      </c>
      <c r="Y3438" s="125">
        <f t="shared" si="680"/>
        <v>0</v>
      </c>
      <c r="Z3438" s="634"/>
      <c r="AA3438" s="673"/>
      <c r="AB3438" s="672"/>
    </row>
    <row r="3439" spans="1:28" ht="13.15" customHeight="1" x14ac:dyDescent="0.2">
      <c r="A3439" s="588"/>
      <c r="B3439" s="415"/>
      <c r="C3439" s="454"/>
      <c r="D3439" s="589"/>
      <c r="E3439" s="589"/>
      <c r="F3439" s="214"/>
      <c r="G3439" s="121"/>
      <c r="H3439" s="241">
        <v>1543</v>
      </c>
      <c r="I3439" s="127" t="s">
        <v>1446</v>
      </c>
      <c r="J3439" s="121">
        <v>1000</v>
      </c>
      <c r="K3439" s="548">
        <v>0</v>
      </c>
      <c r="L3439" s="548">
        <v>0</v>
      </c>
      <c r="M3439" s="548">
        <v>0</v>
      </c>
      <c r="N3439" s="123"/>
      <c r="O3439" s="124">
        <f t="shared" si="647"/>
        <v>0</v>
      </c>
      <c r="P3439" s="125">
        <f t="shared" si="648"/>
        <v>0</v>
      </c>
      <c r="Q3439" s="125"/>
      <c r="R3439" s="128" t="s">
        <v>261</v>
      </c>
      <c r="S3439" s="121">
        <v>1000</v>
      </c>
      <c r="T3439" s="548">
        <v>0</v>
      </c>
      <c r="U3439" s="548">
        <v>0</v>
      </c>
      <c r="V3439" s="548">
        <v>0</v>
      </c>
      <c r="W3439" s="123"/>
      <c r="X3439" s="124">
        <f t="shared" si="682"/>
        <v>0</v>
      </c>
      <c r="Y3439" s="125">
        <f t="shared" si="680"/>
        <v>0</v>
      </c>
      <c r="Z3439" s="634"/>
      <c r="AA3439" s="673"/>
      <c r="AB3439" s="672"/>
    </row>
    <row r="3440" spans="1:28" ht="13.9" customHeight="1" thickBot="1" x14ac:dyDescent="0.25">
      <c r="A3440" s="585"/>
      <c r="B3440" s="409"/>
      <c r="C3440" s="447"/>
      <c r="D3440" s="586"/>
      <c r="E3440" s="595"/>
      <c r="F3440" s="201"/>
      <c r="G3440" s="70"/>
      <c r="H3440" s="242">
        <v>1543</v>
      </c>
      <c r="I3440" s="78" t="s">
        <v>1447</v>
      </c>
      <c r="J3440" s="70">
        <v>1000</v>
      </c>
      <c r="K3440" s="559">
        <v>0</v>
      </c>
      <c r="L3440" s="559">
        <v>0</v>
      </c>
      <c r="M3440" s="559">
        <v>0</v>
      </c>
      <c r="N3440" s="72"/>
      <c r="O3440" s="73">
        <f t="shared" si="647"/>
        <v>0</v>
      </c>
      <c r="P3440" s="74">
        <f t="shared" si="648"/>
        <v>0</v>
      </c>
      <c r="Q3440" s="74"/>
      <c r="R3440" s="76" t="s">
        <v>262</v>
      </c>
      <c r="S3440" s="70">
        <v>1000</v>
      </c>
      <c r="T3440" s="559">
        <v>0</v>
      </c>
      <c r="U3440" s="559">
        <v>0</v>
      </c>
      <c r="V3440" s="559">
        <v>0</v>
      </c>
      <c r="W3440" s="72"/>
      <c r="X3440" s="73">
        <f t="shared" si="682"/>
        <v>0</v>
      </c>
      <c r="Y3440" s="74">
        <f t="shared" si="680"/>
        <v>0</v>
      </c>
      <c r="Z3440" s="646"/>
      <c r="AA3440" s="676"/>
      <c r="AB3440" s="674"/>
    </row>
    <row r="3441" spans="1:28" s="7" customFormat="1" ht="13.9" customHeight="1" x14ac:dyDescent="0.2">
      <c r="A3441" s="260">
        <v>43054</v>
      </c>
      <c r="B3441" s="403">
        <v>0.80208333333333337</v>
      </c>
      <c r="C3441" s="454">
        <v>-4</v>
      </c>
      <c r="D3441" s="263">
        <f>(MAX(K3441:M3441))/J3441/1.44</f>
        <v>0.39120370370370372</v>
      </c>
      <c r="E3441" s="264">
        <f>(MAX(T3441:V3441))/S3441/1.44</f>
        <v>0.17476851851851855</v>
      </c>
      <c r="F3441" s="181" t="s">
        <v>455</v>
      </c>
      <c r="G3441" s="69" t="s">
        <v>3136</v>
      </c>
      <c r="H3441" s="240">
        <v>1544</v>
      </c>
      <c r="I3441" s="35" t="s">
        <v>685</v>
      </c>
      <c r="J3441" s="34">
        <v>630</v>
      </c>
      <c r="K3441" s="367">
        <v>317.10000000000002</v>
      </c>
      <c r="L3441" s="367">
        <v>298.09523809523807</v>
      </c>
      <c r="M3441" s="367">
        <v>354.90000000000003</v>
      </c>
      <c r="N3441" s="36" t="s">
        <v>3953</v>
      </c>
      <c r="O3441" s="37">
        <f t="shared" si="647"/>
        <v>323.36507936507934</v>
      </c>
      <c r="P3441" s="38">
        <f t="shared" si="648"/>
        <v>0.35644298871812097</v>
      </c>
      <c r="Q3441" s="39" t="s">
        <v>495</v>
      </c>
      <c r="R3441" s="40" t="s">
        <v>686</v>
      </c>
      <c r="S3441" s="34">
        <v>630</v>
      </c>
      <c r="T3441" s="367">
        <v>123.80952380952381</v>
      </c>
      <c r="U3441" s="367">
        <v>158.55000000000001</v>
      </c>
      <c r="V3441" s="367">
        <v>156.45000000000002</v>
      </c>
      <c r="W3441" s="36" t="s">
        <v>4025</v>
      </c>
      <c r="X3441" s="37">
        <f t="shared" si="682"/>
        <v>146.26984126984129</v>
      </c>
      <c r="Y3441" s="38">
        <f t="shared" si="680"/>
        <v>0.16123218834859049</v>
      </c>
      <c r="Z3441" s="653" t="s">
        <v>492</v>
      </c>
      <c r="AA3441" s="672">
        <f>P3441+Y3441</f>
        <v>0.5176751770667114</v>
      </c>
      <c r="AB3441" s="672">
        <f t="shared" si="681"/>
        <v>404.13996913580246</v>
      </c>
    </row>
    <row r="3442" spans="1:28" ht="13.15" customHeight="1" x14ac:dyDescent="0.2">
      <c r="A3442" s="588"/>
      <c r="B3442" s="415"/>
      <c r="C3442" s="454"/>
      <c r="D3442" s="589"/>
      <c r="E3442" s="589"/>
      <c r="F3442" s="182"/>
      <c r="G3442" s="24"/>
      <c r="H3442" s="241">
        <v>1544</v>
      </c>
      <c r="I3442" s="23" t="s">
        <v>1735</v>
      </c>
      <c r="J3442" s="24">
        <v>630</v>
      </c>
      <c r="K3442" s="371">
        <v>52.5</v>
      </c>
      <c r="L3442" s="371">
        <v>40.952380952380949</v>
      </c>
      <c r="M3442" s="371">
        <v>47.25</v>
      </c>
      <c r="N3442" s="21"/>
      <c r="O3442" s="25">
        <f t="shared" si="647"/>
        <v>46.900793650793652</v>
      </c>
      <c r="P3442" s="26">
        <f t="shared" si="648"/>
        <v>5.1698405699728459E-2</v>
      </c>
      <c r="Q3442" s="26"/>
      <c r="R3442" s="28" t="s">
        <v>1736</v>
      </c>
      <c r="S3442" s="24">
        <v>630</v>
      </c>
      <c r="T3442" s="371">
        <v>22.857142857142858</v>
      </c>
      <c r="U3442" s="371">
        <v>24.150000000000002</v>
      </c>
      <c r="V3442" s="371">
        <v>1.05</v>
      </c>
      <c r="W3442" s="21"/>
      <c r="X3442" s="25">
        <f t="shared" si="682"/>
        <v>16.019047619047619</v>
      </c>
      <c r="Y3442" s="26">
        <f t="shared" si="680"/>
        <v>1.7657680356093056E-2</v>
      </c>
      <c r="Z3442" s="428"/>
      <c r="AA3442" s="673"/>
      <c r="AB3442" s="672"/>
    </row>
    <row r="3443" spans="1:28" ht="13.15" customHeight="1" x14ac:dyDescent="0.2">
      <c r="A3443" s="588"/>
      <c r="B3443" s="415"/>
      <c r="C3443" s="454"/>
      <c r="D3443" s="589"/>
      <c r="E3443" s="589"/>
      <c r="F3443" s="182"/>
      <c r="G3443" s="24"/>
      <c r="H3443" s="241">
        <v>1544</v>
      </c>
      <c r="I3443" s="22" t="s">
        <v>258</v>
      </c>
      <c r="J3443" s="24">
        <v>630</v>
      </c>
      <c r="K3443" s="371">
        <v>91.350000000000009</v>
      </c>
      <c r="L3443" s="371">
        <v>79.047619047619051</v>
      </c>
      <c r="M3443" s="371">
        <v>86.100000000000009</v>
      </c>
      <c r="N3443" s="21"/>
      <c r="O3443" s="25">
        <f t="shared" si="647"/>
        <v>85.499206349206361</v>
      </c>
      <c r="P3443" s="26">
        <f t="shared" si="648"/>
        <v>9.4245156910500838E-2</v>
      </c>
      <c r="Q3443" s="26"/>
      <c r="R3443" s="28" t="s">
        <v>664</v>
      </c>
      <c r="S3443" s="24">
        <v>630</v>
      </c>
      <c r="T3443" s="371">
        <v>76.19047619047619</v>
      </c>
      <c r="U3443" s="371">
        <v>102.9</v>
      </c>
      <c r="V3443" s="371">
        <v>123.9</v>
      </c>
      <c r="W3443" s="21"/>
      <c r="X3443" s="25">
        <f t="shared" si="682"/>
        <v>100.9968253968254</v>
      </c>
      <c r="Y3443" s="26">
        <f t="shared" si="680"/>
        <v>0.11132807032277932</v>
      </c>
      <c r="Z3443" s="428"/>
      <c r="AA3443" s="673"/>
      <c r="AB3443" s="672"/>
    </row>
    <row r="3444" spans="1:28" ht="13.15" customHeight="1" x14ac:dyDescent="0.2">
      <c r="A3444" s="588"/>
      <c r="B3444" s="415"/>
      <c r="C3444" s="454"/>
      <c r="D3444" s="589"/>
      <c r="E3444" s="589"/>
      <c r="F3444" s="182"/>
      <c r="G3444" s="24"/>
      <c r="H3444" s="241">
        <v>1544</v>
      </c>
      <c r="I3444" s="22" t="s">
        <v>4280</v>
      </c>
      <c r="J3444" s="24">
        <v>630</v>
      </c>
      <c r="K3444" s="371">
        <v>1.05</v>
      </c>
      <c r="L3444" s="371">
        <v>0.95238095238095233</v>
      </c>
      <c r="M3444" s="371">
        <v>2.1</v>
      </c>
      <c r="N3444" s="21"/>
      <c r="O3444" s="25">
        <f t="shared" si="647"/>
        <v>1.3674603174603177</v>
      </c>
      <c r="P3444" s="26">
        <f t="shared" si="648"/>
        <v>1.5073416197754826E-3</v>
      </c>
      <c r="Q3444" s="26"/>
      <c r="R3444" s="28" t="s">
        <v>665</v>
      </c>
      <c r="S3444" s="24">
        <v>630</v>
      </c>
      <c r="T3444" s="371">
        <v>3.8095238095238093</v>
      </c>
      <c r="U3444" s="371">
        <v>8.4</v>
      </c>
      <c r="V3444" s="371">
        <v>1.05</v>
      </c>
      <c r="W3444" s="21"/>
      <c r="X3444" s="25">
        <f t="shared" si="682"/>
        <v>4.4198412698412701</v>
      </c>
      <c r="Y3444" s="26">
        <f t="shared" si="680"/>
        <v>4.8719590716945222E-3</v>
      </c>
      <c r="Z3444" s="428"/>
      <c r="AA3444" s="673"/>
      <c r="AB3444" s="672"/>
    </row>
    <row r="3445" spans="1:28" ht="13.15" customHeight="1" x14ac:dyDescent="0.2">
      <c r="A3445" s="588"/>
      <c r="B3445" s="415"/>
      <c r="C3445" s="454"/>
      <c r="D3445" s="589"/>
      <c r="E3445" s="589"/>
      <c r="F3445" s="182"/>
      <c r="G3445" s="24"/>
      <c r="H3445" s="241">
        <v>1544</v>
      </c>
      <c r="I3445" s="22" t="s">
        <v>1833</v>
      </c>
      <c r="J3445" s="24">
        <v>630</v>
      </c>
      <c r="K3445" s="371">
        <v>58.800000000000004</v>
      </c>
      <c r="L3445" s="371">
        <v>55.238095238095234</v>
      </c>
      <c r="M3445" s="371">
        <v>72.45</v>
      </c>
      <c r="N3445" s="21"/>
      <c r="O3445" s="25">
        <f t="shared" si="647"/>
        <v>62.162698412698411</v>
      </c>
      <c r="P3445" s="26">
        <f t="shared" si="648"/>
        <v>6.8521492959323652E-2</v>
      </c>
      <c r="Q3445" s="26"/>
      <c r="R3445" s="28" t="s">
        <v>105</v>
      </c>
      <c r="S3445" s="24">
        <v>630</v>
      </c>
      <c r="T3445" s="371">
        <v>0</v>
      </c>
      <c r="U3445" s="371">
        <v>0</v>
      </c>
      <c r="V3445" s="371">
        <v>0</v>
      </c>
      <c r="W3445" s="21"/>
      <c r="X3445" s="25">
        <f t="shared" si="682"/>
        <v>0</v>
      </c>
      <c r="Y3445" s="26">
        <f t="shared" si="680"/>
        <v>0</v>
      </c>
      <c r="Z3445" s="428"/>
      <c r="AA3445" s="673"/>
      <c r="AB3445" s="672"/>
    </row>
    <row r="3446" spans="1:28" ht="13.15" customHeight="1" x14ac:dyDescent="0.2">
      <c r="A3446" s="588"/>
      <c r="B3446" s="415"/>
      <c r="C3446" s="454"/>
      <c r="D3446" s="589"/>
      <c r="E3446" s="589"/>
      <c r="F3446" s="182"/>
      <c r="G3446" s="24"/>
      <c r="H3446" s="241">
        <v>1544</v>
      </c>
      <c r="I3446" s="23" t="s">
        <v>106</v>
      </c>
      <c r="J3446" s="24">
        <v>630</v>
      </c>
      <c r="K3446" s="371">
        <v>56.7</v>
      </c>
      <c r="L3446" s="371">
        <v>64.761904761904759</v>
      </c>
      <c r="M3446" s="371">
        <v>60.900000000000006</v>
      </c>
      <c r="N3446" s="21"/>
      <c r="O3446" s="25">
        <f t="shared" si="647"/>
        <v>60.787301587301592</v>
      </c>
      <c r="P3446" s="26">
        <f t="shared" si="648"/>
        <v>6.700540298423896E-2</v>
      </c>
      <c r="Q3446" s="26"/>
      <c r="R3446" s="28" t="s">
        <v>842</v>
      </c>
      <c r="S3446" s="24">
        <v>630</v>
      </c>
      <c r="T3446" s="371">
        <v>21.904761904761905</v>
      </c>
      <c r="U3446" s="371">
        <v>25.200000000000003</v>
      </c>
      <c r="V3446" s="371">
        <v>25.200000000000003</v>
      </c>
      <c r="W3446" s="21"/>
      <c r="X3446" s="25">
        <f t="shared" si="682"/>
        <v>24.101587301587301</v>
      </c>
      <c r="Y3446" s="26">
        <f t="shared" si="680"/>
        <v>2.6567005402984241E-2</v>
      </c>
      <c r="Z3446" s="428"/>
      <c r="AA3446" s="673"/>
      <c r="AB3446" s="672"/>
    </row>
    <row r="3447" spans="1:28" ht="13.15" customHeight="1" x14ac:dyDescent="0.2">
      <c r="A3447" s="588"/>
      <c r="B3447" s="415"/>
      <c r="C3447" s="454"/>
      <c r="D3447" s="589"/>
      <c r="E3447" s="589"/>
      <c r="F3447" s="182"/>
      <c r="G3447" s="24"/>
      <c r="H3447" s="241">
        <v>1544</v>
      </c>
      <c r="I3447" s="22" t="s">
        <v>1815</v>
      </c>
      <c r="J3447" s="24">
        <v>630</v>
      </c>
      <c r="K3447" s="371">
        <v>59.85</v>
      </c>
      <c r="L3447" s="371">
        <v>74.285714285714278</v>
      </c>
      <c r="M3447" s="371">
        <v>94.5</v>
      </c>
      <c r="N3447" s="21"/>
      <c r="O3447" s="25">
        <f t="shared" si="647"/>
        <v>76.211904761904762</v>
      </c>
      <c r="P3447" s="26">
        <f t="shared" si="648"/>
        <v>8.4007831527672799E-2</v>
      </c>
      <c r="Q3447" s="26"/>
      <c r="R3447" s="22" t="s">
        <v>4281</v>
      </c>
      <c r="S3447" s="24">
        <v>630</v>
      </c>
      <c r="T3447" s="371">
        <v>0</v>
      </c>
      <c r="U3447" s="371">
        <v>0</v>
      </c>
      <c r="V3447" s="371">
        <v>4.2</v>
      </c>
      <c r="W3447" s="21"/>
      <c r="X3447" s="25"/>
      <c r="Y3447" s="26"/>
      <c r="Z3447" s="428"/>
      <c r="AA3447" s="673"/>
      <c r="AB3447" s="672"/>
    </row>
    <row r="3448" spans="1:28" ht="13.9" customHeight="1" thickBot="1" x14ac:dyDescent="0.25">
      <c r="A3448" s="585"/>
      <c r="B3448" s="409"/>
      <c r="C3448" s="447"/>
      <c r="D3448" s="586"/>
      <c r="E3448" s="587"/>
      <c r="F3448" s="184"/>
      <c r="G3448" s="70"/>
      <c r="H3448" s="242">
        <v>1544</v>
      </c>
      <c r="I3448" s="76" t="s">
        <v>1162</v>
      </c>
      <c r="J3448" s="70">
        <v>630</v>
      </c>
      <c r="K3448" s="559">
        <v>0</v>
      </c>
      <c r="L3448" s="559">
        <v>0</v>
      </c>
      <c r="M3448" s="559">
        <v>0</v>
      </c>
      <c r="N3448" s="72"/>
      <c r="O3448" s="73">
        <f t="shared" si="647"/>
        <v>0</v>
      </c>
      <c r="P3448" s="74">
        <f t="shared" si="648"/>
        <v>0</v>
      </c>
      <c r="Q3448" s="74"/>
      <c r="R3448" s="75"/>
      <c r="S3448" s="70"/>
      <c r="T3448" s="559"/>
      <c r="U3448" s="559"/>
      <c r="V3448" s="559"/>
      <c r="W3448" s="72"/>
      <c r="X3448" s="73"/>
      <c r="Y3448" s="74"/>
      <c r="Z3448" s="646"/>
      <c r="AA3448" s="673"/>
      <c r="AB3448" s="672"/>
    </row>
    <row r="3449" spans="1:28" s="7" customFormat="1" ht="13.9" customHeight="1" x14ac:dyDescent="0.2">
      <c r="A3449" s="260">
        <v>43052</v>
      </c>
      <c r="B3449" s="403">
        <v>0.80555555555555547</v>
      </c>
      <c r="C3449" s="454">
        <v>-2</v>
      </c>
      <c r="D3449" s="263">
        <f>(MAX(K3449:M3449))/J3449/1.44</f>
        <v>0.58449074074074081</v>
      </c>
      <c r="E3449" s="264">
        <f>(MAX(T3449:V3449))/S3449/1.44</f>
        <v>0.71527777777777779</v>
      </c>
      <c r="F3449" s="181" t="s">
        <v>455</v>
      </c>
      <c r="G3449" s="69" t="s">
        <v>3136</v>
      </c>
      <c r="H3449" s="240">
        <v>1545</v>
      </c>
      <c r="I3449" s="35" t="s">
        <v>685</v>
      </c>
      <c r="J3449" s="34">
        <v>630</v>
      </c>
      <c r="K3449" s="367">
        <v>530.25</v>
      </c>
      <c r="L3449" s="367">
        <v>388.57142857142856</v>
      </c>
      <c r="M3449" s="367">
        <v>430.5</v>
      </c>
      <c r="N3449" s="36" t="s">
        <v>4134</v>
      </c>
      <c r="O3449" s="37">
        <f t="shared" si="647"/>
        <v>449.77380952380946</v>
      </c>
      <c r="P3449" s="38">
        <f t="shared" si="648"/>
        <v>0.49578241790543376</v>
      </c>
      <c r="Q3449" s="39" t="s">
        <v>492</v>
      </c>
      <c r="R3449" s="40" t="s">
        <v>686</v>
      </c>
      <c r="S3449" s="34">
        <v>630</v>
      </c>
      <c r="T3449" s="367">
        <v>594.28571428571422</v>
      </c>
      <c r="U3449" s="367">
        <v>648.9</v>
      </c>
      <c r="V3449" s="367">
        <v>474.6</v>
      </c>
      <c r="W3449" s="36" t="s">
        <v>4486</v>
      </c>
      <c r="X3449" s="37">
        <f>(T3449+U3449+V3449)/3</f>
        <v>572.59523809523807</v>
      </c>
      <c r="Y3449" s="38">
        <f>X3449/S3449/1.44</f>
        <v>0.63116759049298732</v>
      </c>
      <c r="Z3449" s="653" t="s">
        <v>983</v>
      </c>
      <c r="AA3449" s="671">
        <f>P3449+Y3449</f>
        <v>1.126950008398421</v>
      </c>
      <c r="AB3449" s="671">
        <f t="shared" si="681"/>
        <v>0</v>
      </c>
    </row>
    <row r="3450" spans="1:28" ht="13.15" customHeight="1" x14ac:dyDescent="0.2">
      <c r="A3450" s="588"/>
      <c r="B3450" s="415"/>
      <c r="C3450" s="454"/>
      <c r="D3450" s="589"/>
      <c r="E3450" s="589"/>
      <c r="F3450" s="182"/>
      <c r="G3450" s="24"/>
      <c r="H3450" s="241">
        <v>1545</v>
      </c>
      <c r="I3450" s="22" t="s">
        <v>416</v>
      </c>
      <c r="J3450" s="24">
        <v>630</v>
      </c>
      <c r="K3450" s="371">
        <v>0</v>
      </c>
      <c r="L3450" s="371">
        <v>7.6190476190476186</v>
      </c>
      <c r="M3450" s="371">
        <v>0</v>
      </c>
      <c r="N3450" s="21"/>
      <c r="O3450" s="25">
        <f t="shared" si="647"/>
        <v>2.5396825396825395</v>
      </c>
      <c r="P3450" s="26">
        <f t="shared" si="648"/>
        <v>2.7994736989445982E-3</v>
      </c>
      <c r="Q3450" s="26"/>
      <c r="R3450" s="28" t="s">
        <v>417</v>
      </c>
      <c r="S3450" s="24">
        <v>630</v>
      </c>
      <c r="T3450" s="371">
        <v>0</v>
      </c>
      <c r="U3450" s="371">
        <v>0</v>
      </c>
      <c r="V3450" s="371">
        <v>0</v>
      </c>
      <c r="W3450" s="21"/>
      <c r="X3450" s="25">
        <f t="shared" ref="X3450:X3474" si="683">(T3450+U3450+V3450)/3</f>
        <v>0</v>
      </c>
      <c r="Y3450" s="26">
        <f t="shared" ref="Y3450:Y3474" si="684">X3450/S3450/1.44</f>
        <v>0</v>
      </c>
      <c r="Z3450" s="428"/>
      <c r="AA3450" s="673"/>
      <c r="AB3450" s="672"/>
    </row>
    <row r="3451" spans="1:28" ht="13.15" customHeight="1" x14ac:dyDescent="0.2">
      <c r="A3451" s="588"/>
      <c r="B3451" s="415"/>
      <c r="C3451" s="454"/>
      <c r="D3451" s="589"/>
      <c r="E3451" s="589"/>
      <c r="F3451" s="182"/>
      <c r="G3451" s="24"/>
      <c r="H3451" s="241">
        <v>1545</v>
      </c>
      <c r="I3451" s="22" t="s">
        <v>1071</v>
      </c>
      <c r="J3451" s="24">
        <v>630</v>
      </c>
      <c r="K3451" s="371">
        <v>106.05000000000001</v>
      </c>
      <c r="L3451" s="371">
        <v>112.38095238095238</v>
      </c>
      <c r="M3451" s="371">
        <v>123.9</v>
      </c>
      <c r="N3451" s="21"/>
      <c r="O3451" s="25">
        <f t="shared" si="647"/>
        <v>114.11031746031746</v>
      </c>
      <c r="P3451" s="26">
        <f t="shared" si="648"/>
        <v>0.12578297780017356</v>
      </c>
      <c r="Q3451" s="26"/>
      <c r="R3451" s="33" t="s">
        <v>839</v>
      </c>
      <c r="S3451" s="24">
        <v>630</v>
      </c>
      <c r="T3451" s="371">
        <v>137.14285714285714</v>
      </c>
      <c r="U3451" s="371">
        <v>96.600000000000009</v>
      </c>
      <c r="V3451" s="371">
        <v>87.15</v>
      </c>
      <c r="W3451" s="21"/>
      <c r="X3451" s="25">
        <f t="shared" si="683"/>
        <v>106.96428571428571</v>
      </c>
      <c r="Y3451" s="26">
        <f t="shared" si="684"/>
        <v>0.11790595867976821</v>
      </c>
      <c r="Z3451" s="428"/>
      <c r="AA3451" s="673"/>
      <c r="AB3451" s="672"/>
    </row>
    <row r="3452" spans="1:28" ht="13.15" customHeight="1" x14ac:dyDescent="0.2">
      <c r="A3452" s="588"/>
      <c r="B3452" s="415"/>
      <c r="C3452" s="454"/>
      <c r="D3452" s="589"/>
      <c r="E3452" s="589"/>
      <c r="F3452" s="182"/>
      <c r="G3452" s="24"/>
      <c r="H3452" s="241">
        <v>1545</v>
      </c>
      <c r="I3452" s="22" t="s">
        <v>430</v>
      </c>
      <c r="J3452" s="24">
        <v>630</v>
      </c>
      <c r="K3452" s="371">
        <v>3.1500000000000004</v>
      </c>
      <c r="L3452" s="371">
        <v>3.8095238095238093</v>
      </c>
      <c r="M3452" s="371">
        <v>4.2</v>
      </c>
      <c r="N3452" s="21"/>
      <c r="O3452" s="25">
        <f t="shared" si="647"/>
        <v>3.7198412698412699</v>
      </c>
      <c r="P3452" s="26">
        <f t="shared" si="648"/>
        <v>4.1003541334229173E-3</v>
      </c>
      <c r="Q3452" s="26"/>
      <c r="R3452" s="33" t="s">
        <v>697</v>
      </c>
      <c r="S3452" s="24">
        <v>630</v>
      </c>
      <c r="T3452" s="371">
        <v>76.19047619047619</v>
      </c>
      <c r="U3452" s="371">
        <v>87.15</v>
      </c>
      <c r="V3452" s="371">
        <v>77.7</v>
      </c>
      <c r="W3452" s="21"/>
      <c r="X3452" s="25">
        <f t="shared" si="683"/>
        <v>80.346825396825395</v>
      </c>
      <c r="Y3452" s="26">
        <f t="shared" si="684"/>
        <v>8.8565724643766969E-2</v>
      </c>
      <c r="Z3452" s="428"/>
      <c r="AA3452" s="673"/>
      <c r="AB3452" s="672"/>
    </row>
    <row r="3453" spans="1:28" ht="13.15" customHeight="1" x14ac:dyDescent="0.2">
      <c r="A3453" s="588"/>
      <c r="B3453" s="415"/>
      <c r="C3453" s="454"/>
      <c r="D3453" s="589"/>
      <c r="E3453" s="589"/>
      <c r="F3453" s="182"/>
      <c r="G3453" s="24"/>
      <c r="H3453" s="241">
        <v>1545</v>
      </c>
      <c r="I3453" s="22" t="s">
        <v>1072</v>
      </c>
      <c r="J3453" s="24">
        <v>630</v>
      </c>
      <c r="K3453" s="371">
        <v>102.9</v>
      </c>
      <c r="L3453" s="371">
        <v>125.71428571428571</v>
      </c>
      <c r="M3453" s="371">
        <v>91.350000000000009</v>
      </c>
      <c r="N3453" s="21"/>
      <c r="O3453" s="25">
        <f t="shared" si="647"/>
        <v>106.65476190476191</v>
      </c>
      <c r="P3453" s="26">
        <f t="shared" si="648"/>
        <v>0.11756477282270934</v>
      </c>
      <c r="Q3453" s="26"/>
      <c r="R3453" s="28" t="s">
        <v>840</v>
      </c>
      <c r="S3453" s="24">
        <v>630</v>
      </c>
      <c r="T3453" s="371">
        <v>60</v>
      </c>
      <c r="U3453" s="371">
        <v>81.900000000000006</v>
      </c>
      <c r="V3453" s="371">
        <v>79.8</v>
      </c>
      <c r="W3453" s="21"/>
      <c r="X3453" s="25">
        <f t="shared" si="683"/>
        <v>73.899999999999991</v>
      </c>
      <c r="Y3453" s="26">
        <f t="shared" si="684"/>
        <v>8.1459435626102278E-2</v>
      </c>
      <c r="Z3453" s="428"/>
      <c r="AA3453" s="673"/>
      <c r="AB3453" s="672"/>
    </row>
    <row r="3454" spans="1:28" ht="13.15" customHeight="1" x14ac:dyDescent="0.2">
      <c r="A3454" s="588"/>
      <c r="B3454" s="415"/>
      <c r="C3454" s="454"/>
      <c r="D3454" s="589"/>
      <c r="E3454" s="589"/>
      <c r="F3454" s="182"/>
      <c r="G3454" s="24"/>
      <c r="H3454" s="241">
        <v>1545</v>
      </c>
      <c r="I3454" s="22" t="s">
        <v>2123</v>
      </c>
      <c r="J3454" s="24">
        <v>630</v>
      </c>
      <c r="K3454" s="371">
        <v>30.450000000000003</v>
      </c>
      <c r="L3454" s="371">
        <v>30.476190476190474</v>
      </c>
      <c r="M3454" s="371">
        <v>24.150000000000002</v>
      </c>
      <c r="N3454" s="21"/>
      <c r="O3454" s="25">
        <f t="shared" si="647"/>
        <v>28.358730158730157</v>
      </c>
      <c r="P3454" s="26">
        <f t="shared" si="648"/>
        <v>3.1259623190840122E-2</v>
      </c>
      <c r="Q3454" s="26"/>
      <c r="R3454" s="28" t="s">
        <v>2314</v>
      </c>
      <c r="S3454" s="24">
        <v>630</v>
      </c>
      <c r="T3454" s="371">
        <v>140.95238095238093</v>
      </c>
      <c r="U3454" s="371">
        <v>93.45</v>
      </c>
      <c r="V3454" s="371">
        <v>47.25</v>
      </c>
      <c r="W3454" s="21"/>
      <c r="X3454" s="25">
        <f t="shared" si="683"/>
        <v>93.884126984126979</v>
      </c>
      <c r="Y3454" s="26">
        <f t="shared" si="684"/>
        <v>0.1034877942946726</v>
      </c>
      <c r="Z3454" s="428"/>
      <c r="AA3454" s="673"/>
      <c r="AB3454" s="672"/>
    </row>
    <row r="3455" spans="1:28" ht="13.15" customHeight="1" x14ac:dyDescent="0.2">
      <c r="A3455" s="588"/>
      <c r="B3455" s="415"/>
      <c r="C3455" s="454"/>
      <c r="D3455" s="589"/>
      <c r="E3455" s="589"/>
      <c r="F3455" s="182"/>
      <c r="G3455" s="24"/>
      <c r="H3455" s="241">
        <v>1545</v>
      </c>
      <c r="I3455" s="22" t="s">
        <v>1073</v>
      </c>
      <c r="J3455" s="24">
        <v>630</v>
      </c>
      <c r="K3455" s="371">
        <v>12.600000000000001</v>
      </c>
      <c r="L3455" s="371">
        <v>0</v>
      </c>
      <c r="M3455" s="371">
        <v>2.1</v>
      </c>
      <c r="N3455" s="21"/>
      <c r="O3455" s="25">
        <f t="shared" si="647"/>
        <v>4.9000000000000004</v>
      </c>
      <c r="P3455" s="26">
        <f t="shared" si="648"/>
        <v>5.4012345679012351E-3</v>
      </c>
      <c r="Q3455" s="26"/>
      <c r="R3455" s="28" t="s">
        <v>2313</v>
      </c>
      <c r="S3455" s="24">
        <v>630</v>
      </c>
      <c r="T3455" s="371">
        <v>8.5714285714285712</v>
      </c>
      <c r="U3455" s="371">
        <v>10.5</v>
      </c>
      <c r="V3455" s="371">
        <v>9.4500000000000011</v>
      </c>
      <c r="W3455" s="21"/>
      <c r="X3455" s="25">
        <f t="shared" si="683"/>
        <v>9.507142857142858</v>
      </c>
      <c r="Y3455" s="26">
        <f t="shared" si="684"/>
        <v>1.0479654824892921E-2</v>
      </c>
      <c r="Z3455" s="428"/>
      <c r="AA3455" s="673"/>
      <c r="AB3455" s="672"/>
    </row>
    <row r="3456" spans="1:28" ht="13.15" customHeight="1" x14ac:dyDescent="0.2">
      <c r="A3456" s="588"/>
      <c r="B3456" s="415"/>
      <c r="C3456" s="454"/>
      <c r="D3456" s="589"/>
      <c r="E3456" s="589"/>
      <c r="F3456" s="182"/>
      <c r="G3456" s="24"/>
      <c r="H3456" s="241">
        <v>1545</v>
      </c>
      <c r="I3456" s="22" t="s">
        <v>838</v>
      </c>
      <c r="J3456" s="24">
        <v>630</v>
      </c>
      <c r="K3456" s="371">
        <v>0</v>
      </c>
      <c r="L3456" s="371">
        <v>0</v>
      </c>
      <c r="M3456" s="371">
        <v>0</v>
      </c>
      <c r="N3456" s="21"/>
      <c r="O3456" s="25">
        <f t="shared" si="647"/>
        <v>0</v>
      </c>
      <c r="P3456" s="26">
        <f t="shared" si="648"/>
        <v>0</v>
      </c>
      <c r="Q3456" s="26"/>
      <c r="R3456" s="28" t="s">
        <v>1074</v>
      </c>
      <c r="S3456" s="24">
        <v>630</v>
      </c>
      <c r="T3456" s="371">
        <v>156.19047619047618</v>
      </c>
      <c r="U3456" s="371">
        <v>101.85000000000001</v>
      </c>
      <c r="V3456" s="371">
        <v>73.5</v>
      </c>
      <c r="W3456" s="21"/>
      <c r="X3456" s="25">
        <f t="shared" si="683"/>
        <v>110.51349206349205</v>
      </c>
      <c r="Y3456" s="26">
        <f t="shared" si="684"/>
        <v>0.12181822317404328</v>
      </c>
      <c r="Z3456" s="428"/>
      <c r="AA3456" s="673"/>
      <c r="AB3456" s="672"/>
    </row>
    <row r="3457" spans="1:28" ht="13.15" customHeight="1" x14ac:dyDescent="0.2">
      <c r="A3457" s="588"/>
      <c r="B3457" s="415"/>
      <c r="C3457" s="454"/>
      <c r="D3457" s="589"/>
      <c r="E3457" s="589"/>
      <c r="F3457" s="182"/>
      <c r="G3457" s="24"/>
      <c r="H3457" s="241">
        <v>1545</v>
      </c>
      <c r="I3457" s="22" t="s">
        <v>1075</v>
      </c>
      <c r="J3457" s="24">
        <v>630</v>
      </c>
      <c r="K3457" s="371">
        <v>0</v>
      </c>
      <c r="L3457" s="371">
        <v>0</v>
      </c>
      <c r="M3457" s="371">
        <v>0</v>
      </c>
      <c r="N3457" s="21"/>
      <c r="O3457" s="25">
        <f t="shared" si="647"/>
        <v>0</v>
      </c>
      <c r="P3457" s="26">
        <f t="shared" si="648"/>
        <v>0</v>
      </c>
      <c r="Q3457" s="26"/>
      <c r="R3457" s="28" t="s">
        <v>432</v>
      </c>
      <c r="S3457" s="24">
        <v>630</v>
      </c>
      <c r="T3457" s="371">
        <v>27.619047619047617</v>
      </c>
      <c r="U3457" s="371">
        <v>33.6</v>
      </c>
      <c r="V3457" s="371">
        <v>29.400000000000002</v>
      </c>
      <c r="W3457" s="21"/>
      <c r="X3457" s="25">
        <f t="shared" si="683"/>
        <v>30.206349206349206</v>
      </c>
      <c r="Y3457" s="26">
        <f t="shared" si="684"/>
        <v>3.3296240306822315E-2</v>
      </c>
      <c r="Z3457" s="428"/>
      <c r="AA3457" s="673"/>
      <c r="AB3457" s="672"/>
    </row>
    <row r="3458" spans="1:28" ht="13.15" customHeight="1" x14ac:dyDescent="0.2">
      <c r="A3458" s="588"/>
      <c r="B3458" s="415"/>
      <c r="C3458" s="454"/>
      <c r="D3458" s="589"/>
      <c r="E3458" s="589"/>
      <c r="F3458" s="182"/>
      <c r="G3458" s="24"/>
      <c r="H3458" s="241">
        <v>1545</v>
      </c>
      <c r="I3458" s="22" t="s">
        <v>1076</v>
      </c>
      <c r="J3458" s="24">
        <v>630</v>
      </c>
      <c r="K3458" s="371">
        <v>109.2</v>
      </c>
      <c r="L3458" s="371">
        <v>76.19047619047619</v>
      </c>
      <c r="M3458" s="371">
        <v>121.80000000000001</v>
      </c>
      <c r="N3458" s="21"/>
      <c r="O3458" s="25">
        <f t="shared" si="647"/>
        <v>102.39682539682541</v>
      </c>
      <c r="P3458" s="26">
        <f t="shared" si="648"/>
        <v>0.11287128019932255</v>
      </c>
      <c r="Q3458" s="26"/>
      <c r="R3458" s="28" t="s">
        <v>1077</v>
      </c>
      <c r="S3458" s="24">
        <v>630</v>
      </c>
      <c r="T3458" s="371">
        <v>3.8095238095238093</v>
      </c>
      <c r="U3458" s="371">
        <v>0</v>
      </c>
      <c r="V3458" s="371">
        <v>21</v>
      </c>
      <c r="W3458" s="21"/>
      <c r="X3458" s="25">
        <f t="shared" si="683"/>
        <v>8.2698412698412707</v>
      </c>
      <c r="Y3458" s="26">
        <f t="shared" si="684"/>
        <v>9.1157862321883491E-3</v>
      </c>
      <c r="Z3458" s="428"/>
      <c r="AA3458" s="673"/>
      <c r="AB3458" s="672"/>
    </row>
    <row r="3459" spans="1:28" ht="13.15" customHeight="1" x14ac:dyDescent="0.2">
      <c r="A3459" s="588"/>
      <c r="B3459" s="415"/>
      <c r="C3459" s="454"/>
      <c r="D3459" s="589"/>
      <c r="E3459" s="589"/>
      <c r="F3459" s="182"/>
      <c r="G3459" s="24"/>
      <c r="H3459" s="241">
        <v>1545</v>
      </c>
      <c r="I3459" s="22" t="s">
        <v>1078</v>
      </c>
      <c r="J3459" s="24">
        <v>630</v>
      </c>
      <c r="K3459" s="371">
        <v>0</v>
      </c>
      <c r="L3459" s="371">
        <v>0</v>
      </c>
      <c r="M3459" s="371">
        <v>0</v>
      </c>
      <c r="N3459" s="21"/>
      <c r="O3459" s="25">
        <f t="shared" si="647"/>
        <v>0</v>
      </c>
      <c r="P3459" s="26">
        <f t="shared" si="648"/>
        <v>0</v>
      </c>
      <c r="Q3459" s="26"/>
      <c r="R3459" s="28" t="s">
        <v>2124</v>
      </c>
      <c r="S3459" s="24">
        <v>630</v>
      </c>
      <c r="T3459" s="371">
        <v>19.047619047619047</v>
      </c>
      <c r="U3459" s="371">
        <v>23.1</v>
      </c>
      <c r="V3459" s="371">
        <v>19.95</v>
      </c>
      <c r="W3459" s="21"/>
      <c r="X3459" s="25">
        <f t="shared" si="683"/>
        <v>20.699206349206349</v>
      </c>
      <c r="Y3459" s="26">
        <f t="shared" si="684"/>
        <v>2.28165854819294E-2</v>
      </c>
      <c r="Z3459" s="428"/>
      <c r="AA3459" s="673"/>
      <c r="AB3459" s="672"/>
    </row>
    <row r="3460" spans="1:28" ht="13.15" customHeight="1" x14ac:dyDescent="0.2">
      <c r="A3460" s="588"/>
      <c r="B3460" s="415"/>
      <c r="C3460" s="454"/>
      <c r="D3460" s="589"/>
      <c r="E3460" s="589"/>
      <c r="F3460" s="182"/>
      <c r="G3460" s="24"/>
      <c r="H3460" s="241">
        <v>1545</v>
      </c>
      <c r="I3460" s="22" t="s">
        <v>1080</v>
      </c>
      <c r="J3460" s="24">
        <v>630</v>
      </c>
      <c r="K3460" s="371">
        <v>0</v>
      </c>
      <c r="L3460" s="371">
        <v>0</v>
      </c>
      <c r="M3460" s="371">
        <v>0</v>
      </c>
      <c r="N3460" s="21"/>
      <c r="O3460" s="25">
        <f t="shared" si="647"/>
        <v>0</v>
      </c>
      <c r="P3460" s="26">
        <f t="shared" si="648"/>
        <v>0</v>
      </c>
      <c r="Q3460" s="26"/>
      <c r="R3460" s="28" t="s">
        <v>2125</v>
      </c>
      <c r="S3460" s="24">
        <v>630</v>
      </c>
      <c r="T3460" s="371">
        <v>0</v>
      </c>
      <c r="U3460" s="371">
        <v>0</v>
      </c>
      <c r="V3460" s="371">
        <v>0</v>
      </c>
      <c r="W3460" s="21"/>
      <c r="X3460" s="25">
        <f t="shared" si="683"/>
        <v>0</v>
      </c>
      <c r="Y3460" s="26">
        <f t="shared" si="684"/>
        <v>0</v>
      </c>
      <c r="Z3460" s="428"/>
      <c r="AA3460" s="673"/>
      <c r="AB3460" s="672"/>
    </row>
    <row r="3461" spans="1:28" ht="13.15" customHeight="1" x14ac:dyDescent="0.2">
      <c r="A3461" s="588"/>
      <c r="B3461" s="415"/>
      <c r="C3461" s="454"/>
      <c r="D3461" s="589"/>
      <c r="E3461" s="589"/>
      <c r="F3461" s="182"/>
      <c r="G3461" s="24"/>
      <c r="H3461" s="241">
        <v>1545</v>
      </c>
      <c r="I3461" s="23" t="s">
        <v>1289</v>
      </c>
      <c r="J3461" s="24">
        <v>630</v>
      </c>
      <c r="K3461" s="371">
        <v>0</v>
      </c>
      <c r="L3461" s="371">
        <v>0</v>
      </c>
      <c r="M3461" s="371">
        <v>0</v>
      </c>
      <c r="N3461" s="21"/>
      <c r="O3461" s="25">
        <f t="shared" si="647"/>
        <v>0</v>
      </c>
      <c r="P3461" s="26">
        <f t="shared" si="648"/>
        <v>0</v>
      </c>
      <c r="Q3461" s="26"/>
      <c r="R3461" s="28" t="s">
        <v>431</v>
      </c>
      <c r="S3461" s="24">
        <v>630</v>
      </c>
      <c r="T3461" s="371">
        <v>0</v>
      </c>
      <c r="U3461" s="371">
        <v>0</v>
      </c>
      <c r="V3461" s="371">
        <v>0</v>
      </c>
      <c r="W3461" s="21"/>
      <c r="X3461" s="25">
        <f t="shared" si="683"/>
        <v>0</v>
      </c>
      <c r="Y3461" s="26">
        <f t="shared" si="684"/>
        <v>0</v>
      </c>
      <c r="Z3461" s="428"/>
      <c r="AA3461" s="673"/>
      <c r="AB3461" s="672"/>
    </row>
    <row r="3462" spans="1:28" ht="13.9" customHeight="1" thickBot="1" x14ac:dyDescent="0.25">
      <c r="A3462" s="585"/>
      <c r="B3462" s="409"/>
      <c r="C3462" s="447"/>
      <c r="D3462" s="586"/>
      <c r="E3462" s="587"/>
      <c r="F3462" s="184"/>
      <c r="G3462" s="70"/>
      <c r="H3462" s="242">
        <v>1545</v>
      </c>
      <c r="I3462" s="76" t="s">
        <v>1214</v>
      </c>
      <c r="J3462" s="70">
        <v>630</v>
      </c>
      <c r="K3462" s="559">
        <v>0</v>
      </c>
      <c r="L3462" s="559">
        <v>7.6190476190476186</v>
      </c>
      <c r="M3462" s="559">
        <v>4.2</v>
      </c>
      <c r="N3462" s="72"/>
      <c r="O3462" s="73">
        <f>(K3462+L3462+M3462)/3</f>
        <v>3.9396825396825399</v>
      </c>
      <c r="P3462" s="74">
        <f t="shared" si="648"/>
        <v>4.3426835754878084E-3</v>
      </c>
      <c r="Q3462" s="74"/>
      <c r="R3462" s="75" t="s">
        <v>1214</v>
      </c>
      <c r="S3462" s="70">
        <v>630</v>
      </c>
      <c r="T3462" s="559">
        <v>0</v>
      </c>
      <c r="U3462" s="559">
        <v>0</v>
      </c>
      <c r="V3462" s="559">
        <v>0</v>
      </c>
      <c r="W3462" s="72"/>
      <c r="X3462" s="73">
        <f t="shared" si="683"/>
        <v>0</v>
      </c>
      <c r="Y3462" s="74">
        <f t="shared" si="684"/>
        <v>0</v>
      </c>
      <c r="Z3462" s="646"/>
      <c r="AA3462" s="676"/>
      <c r="AB3462" s="674"/>
    </row>
    <row r="3463" spans="1:28" ht="13.9" customHeight="1" x14ac:dyDescent="0.2">
      <c r="A3463" s="270">
        <v>43029</v>
      </c>
      <c r="B3463" s="407">
        <v>0.81111111111111101</v>
      </c>
      <c r="C3463" s="450">
        <v>3</v>
      </c>
      <c r="D3463" s="263">
        <f>(MAX(K3463:M3463))/J3463/1.44</f>
        <v>0.24500000000000002</v>
      </c>
      <c r="E3463" s="264">
        <f>(MAX(T3463:V3463))/S3463/1.44</f>
        <v>0.22239583333333332</v>
      </c>
      <c r="F3463" s="181" t="s">
        <v>455</v>
      </c>
      <c r="G3463" s="34" t="s">
        <v>3136</v>
      </c>
      <c r="H3463" s="240">
        <v>1546</v>
      </c>
      <c r="I3463" s="35" t="s">
        <v>685</v>
      </c>
      <c r="J3463" s="34">
        <v>1000</v>
      </c>
      <c r="K3463" s="367">
        <v>352.8</v>
      </c>
      <c r="L3463" s="367">
        <v>261.90476190476187</v>
      </c>
      <c r="M3463" s="367">
        <v>306.60000000000002</v>
      </c>
      <c r="N3463" s="36" t="s">
        <v>3954</v>
      </c>
      <c r="O3463" s="37">
        <f>(K3463+L3463+M3463)/3</f>
        <v>307.1015873015873</v>
      </c>
      <c r="P3463" s="38">
        <f t="shared" si="648"/>
        <v>0.21326499118165787</v>
      </c>
      <c r="Q3463" s="77" t="s">
        <v>983</v>
      </c>
      <c r="R3463" s="40" t="s">
        <v>686</v>
      </c>
      <c r="S3463" s="34">
        <v>1000</v>
      </c>
      <c r="T3463" s="367">
        <v>306.66666666666663</v>
      </c>
      <c r="U3463" s="367">
        <v>320.25</v>
      </c>
      <c r="V3463" s="367">
        <v>287.7</v>
      </c>
      <c r="W3463" s="36" t="s">
        <v>4153</v>
      </c>
      <c r="X3463" s="37">
        <f t="shared" si="683"/>
        <v>304.87222222222221</v>
      </c>
      <c r="Y3463" s="38">
        <f t="shared" si="684"/>
        <v>0.21171682098765432</v>
      </c>
      <c r="Z3463" s="645" t="s">
        <v>983</v>
      </c>
      <c r="AA3463" s="672">
        <f>P3463+Y3463</f>
        <v>0.42498181216931219</v>
      </c>
      <c r="AB3463" s="672">
        <f t="shared" si="681"/>
        <v>764.77418981481469</v>
      </c>
    </row>
    <row r="3464" spans="1:28" ht="13.15" customHeight="1" x14ac:dyDescent="0.2">
      <c r="A3464" s="588"/>
      <c r="B3464" s="415"/>
      <c r="C3464" s="454"/>
      <c r="D3464" s="589"/>
      <c r="E3464" s="589"/>
      <c r="F3464" s="187"/>
      <c r="G3464" s="24"/>
      <c r="H3464" s="241">
        <v>1546</v>
      </c>
      <c r="I3464" s="22" t="s">
        <v>1834</v>
      </c>
      <c r="J3464" s="34">
        <v>1000</v>
      </c>
      <c r="K3464" s="371">
        <v>43.050000000000004</v>
      </c>
      <c r="L3464" s="371">
        <v>37.142857142857139</v>
      </c>
      <c r="M3464" s="371">
        <v>38.85</v>
      </c>
      <c r="N3464" s="21"/>
      <c r="O3464" s="25">
        <f>(K3464+L3464+M3464)/3</f>
        <v>39.680952380952384</v>
      </c>
      <c r="P3464" s="26">
        <f t="shared" si="648"/>
        <v>2.7556216931216935E-2</v>
      </c>
      <c r="Q3464" s="26"/>
      <c r="R3464" s="28" t="s">
        <v>1884</v>
      </c>
      <c r="S3464" s="34">
        <v>1000</v>
      </c>
      <c r="T3464" s="371">
        <v>48.571428571428569</v>
      </c>
      <c r="U3464" s="371">
        <v>59.85</v>
      </c>
      <c r="V3464" s="371">
        <v>45.15</v>
      </c>
      <c r="W3464" s="21"/>
      <c r="X3464" s="25">
        <f t="shared" si="683"/>
        <v>51.190476190476197</v>
      </c>
      <c r="Y3464" s="26">
        <f t="shared" si="684"/>
        <v>3.5548941798941802E-2</v>
      </c>
      <c r="Z3464" s="428"/>
      <c r="AA3464" s="672"/>
      <c r="AB3464" s="672"/>
    </row>
    <row r="3465" spans="1:28" ht="13.15" customHeight="1" x14ac:dyDescent="0.2">
      <c r="A3465" s="588"/>
      <c r="B3465" s="415"/>
      <c r="C3465" s="454"/>
      <c r="D3465" s="589"/>
      <c r="E3465" s="589"/>
      <c r="F3465" s="192"/>
      <c r="G3465" s="121"/>
      <c r="H3465" s="244">
        <v>1546</v>
      </c>
      <c r="I3465" s="128" t="s">
        <v>1835</v>
      </c>
      <c r="J3465" s="34">
        <v>1000</v>
      </c>
      <c r="K3465" s="548">
        <v>31.5</v>
      </c>
      <c r="L3465" s="548">
        <v>32.38095238095238</v>
      </c>
      <c r="M3465" s="548">
        <v>18.900000000000002</v>
      </c>
      <c r="N3465" s="123"/>
      <c r="O3465" s="25">
        <f t="shared" ref="O3465:O3473" si="685">(K3465+L3465+M3465)/3</f>
        <v>27.593650793650795</v>
      </c>
      <c r="P3465" s="26">
        <f t="shared" si="648"/>
        <v>1.9162257495590831E-2</v>
      </c>
      <c r="Q3465" s="125"/>
      <c r="R3465" s="126" t="s">
        <v>1883</v>
      </c>
      <c r="S3465" s="34">
        <v>1000</v>
      </c>
      <c r="T3465" s="548">
        <v>56.19047619047619</v>
      </c>
      <c r="U3465" s="548">
        <v>70.350000000000009</v>
      </c>
      <c r="V3465" s="548">
        <v>73.5</v>
      </c>
      <c r="W3465" s="123"/>
      <c r="X3465" s="124">
        <f t="shared" si="683"/>
        <v>66.680158730158738</v>
      </c>
      <c r="Y3465" s="125">
        <f t="shared" si="684"/>
        <v>4.6305665784832459E-2</v>
      </c>
      <c r="Z3465" s="634"/>
      <c r="AA3465" s="672"/>
      <c r="AB3465" s="672"/>
    </row>
    <row r="3466" spans="1:28" ht="13.15" customHeight="1" x14ac:dyDescent="0.2">
      <c r="A3466" s="588"/>
      <c r="B3466" s="415"/>
      <c r="C3466" s="454"/>
      <c r="D3466" s="589"/>
      <c r="E3466" s="589"/>
      <c r="F3466" s="187"/>
      <c r="G3466" s="24"/>
      <c r="H3466" s="244">
        <v>1546</v>
      </c>
      <c r="I3466" s="22" t="s">
        <v>1836</v>
      </c>
      <c r="J3466" s="34">
        <v>1000</v>
      </c>
      <c r="K3466" s="371">
        <v>94.5</v>
      </c>
      <c r="L3466" s="371">
        <v>59.047619047619044</v>
      </c>
      <c r="M3466" s="371">
        <v>80.850000000000009</v>
      </c>
      <c r="N3466" s="21"/>
      <c r="O3466" s="25">
        <f t="shared" si="685"/>
        <v>78.132539682539687</v>
      </c>
      <c r="P3466" s="26">
        <f t="shared" si="648"/>
        <v>5.4258708112874789E-2</v>
      </c>
      <c r="Q3466" s="26"/>
      <c r="R3466" s="28" t="s">
        <v>127</v>
      </c>
      <c r="S3466" s="34">
        <v>1000</v>
      </c>
      <c r="T3466" s="371">
        <v>55.238095238095234</v>
      </c>
      <c r="U3466" s="371">
        <v>68.25</v>
      </c>
      <c r="V3466" s="371">
        <v>29.400000000000002</v>
      </c>
      <c r="W3466" s="21"/>
      <c r="X3466" s="124">
        <f t="shared" si="683"/>
        <v>50.962698412698415</v>
      </c>
      <c r="Y3466" s="125">
        <f t="shared" si="684"/>
        <v>3.5390762786596128E-2</v>
      </c>
      <c r="Z3466" s="428"/>
      <c r="AA3466" s="672"/>
      <c r="AB3466" s="672"/>
    </row>
    <row r="3467" spans="1:28" ht="13.15" customHeight="1" x14ac:dyDescent="0.2">
      <c r="A3467" s="588"/>
      <c r="B3467" s="415"/>
      <c r="C3467" s="454"/>
      <c r="D3467" s="589"/>
      <c r="E3467" s="589"/>
      <c r="F3467" s="187"/>
      <c r="G3467" s="24"/>
      <c r="H3467" s="244">
        <v>1546</v>
      </c>
      <c r="I3467" s="22" t="s">
        <v>1837</v>
      </c>
      <c r="J3467" s="34">
        <v>1000</v>
      </c>
      <c r="K3467" s="371">
        <v>36.75</v>
      </c>
      <c r="L3467" s="371">
        <v>27.619047619047617</v>
      </c>
      <c r="M3467" s="371">
        <v>27.3</v>
      </c>
      <c r="N3467" s="21"/>
      <c r="O3467" s="25">
        <f t="shared" si="685"/>
        <v>30.556349206349207</v>
      </c>
      <c r="P3467" s="26">
        <f t="shared" si="648"/>
        <v>2.1219686948853619E-2</v>
      </c>
      <c r="Q3467" s="26"/>
      <c r="R3467" s="28" t="s">
        <v>128</v>
      </c>
      <c r="S3467" s="34">
        <v>1000</v>
      </c>
      <c r="T3467" s="371">
        <v>21.904761904761905</v>
      </c>
      <c r="U3467" s="371">
        <v>32.550000000000004</v>
      </c>
      <c r="V3467" s="371">
        <v>23.1</v>
      </c>
      <c r="W3467" s="21"/>
      <c r="X3467" s="124">
        <f t="shared" si="683"/>
        <v>25.851587301587301</v>
      </c>
      <c r="Y3467" s="125">
        <f t="shared" si="684"/>
        <v>1.7952491181657849E-2</v>
      </c>
      <c r="Z3467" s="428"/>
      <c r="AA3467" s="672"/>
      <c r="AB3467" s="672"/>
    </row>
    <row r="3468" spans="1:28" ht="13.15" customHeight="1" x14ac:dyDescent="0.2">
      <c r="A3468" s="588"/>
      <c r="B3468" s="415"/>
      <c r="C3468" s="454"/>
      <c r="D3468" s="589"/>
      <c r="E3468" s="589"/>
      <c r="F3468" s="187"/>
      <c r="G3468" s="24"/>
      <c r="H3468" s="244">
        <v>1546</v>
      </c>
      <c r="I3468" s="22" t="s">
        <v>1838</v>
      </c>
      <c r="J3468" s="34">
        <v>1000</v>
      </c>
      <c r="K3468" s="371">
        <v>133.35</v>
      </c>
      <c r="L3468" s="371">
        <v>80</v>
      </c>
      <c r="M3468" s="371">
        <v>116.55000000000001</v>
      </c>
      <c r="N3468" s="21"/>
      <c r="O3468" s="25">
        <f t="shared" si="685"/>
        <v>109.96666666666665</v>
      </c>
      <c r="P3468" s="26">
        <f t="shared" si="648"/>
        <v>7.6365740740740734E-2</v>
      </c>
      <c r="Q3468" s="26"/>
      <c r="R3468" s="28" t="s">
        <v>129</v>
      </c>
      <c r="S3468" s="34">
        <v>1000</v>
      </c>
      <c r="T3468" s="371">
        <v>40.952380952380949</v>
      </c>
      <c r="U3468" s="371">
        <v>29.400000000000002</v>
      </c>
      <c r="V3468" s="371">
        <v>34.65</v>
      </c>
      <c r="W3468" s="21"/>
      <c r="X3468" s="124">
        <f t="shared" si="683"/>
        <v>35.000793650793646</v>
      </c>
      <c r="Y3468" s="125">
        <f t="shared" si="684"/>
        <v>2.4306106701940031E-2</v>
      </c>
      <c r="Z3468" s="428"/>
      <c r="AA3468" s="672"/>
      <c r="AB3468" s="672"/>
    </row>
    <row r="3469" spans="1:28" ht="13.15" customHeight="1" x14ac:dyDescent="0.2">
      <c r="A3469" s="588"/>
      <c r="B3469" s="415"/>
      <c r="C3469" s="454"/>
      <c r="D3469" s="589"/>
      <c r="E3469" s="589"/>
      <c r="F3469" s="187"/>
      <c r="G3469" s="24"/>
      <c r="H3469" s="244">
        <v>1546</v>
      </c>
      <c r="I3469" s="22" t="s">
        <v>1300</v>
      </c>
      <c r="J3469" s="34">
        <v>1000</v>
      </c>
      <c r="K3469" s="371">
        <v>0</v>
      </c>
      <c r="L3469" s="371">
        <v>0</v>
      </c>
      <c r="M3469" s="371">
        <v>0</v>
      </c>
      <c r="N3469" s="21"/>
      <c r="O3469" s="25">
        <f t="shared" si="685"/>
        <v>0</v>
      </c>
      <c r="P3469" s="26">
        <f t="shared" si="648"/>
        <v>0</v>
      </c>
      <c r="Q3469" s="26"/>
      <c r="R3469" s="28" t="s">
        <v>2118</v>
      </c>
      <c r="S3469" s="34">
        <v>1000</v>
      </c>
      <c r="T3469" s="371">
        <v>0</v>
      </c>
      <c r="U3469" s="371">
        <v>0</v>
      </c>
      <c r="V3469" s="371">
        <v>0</v>
      </c>
      <c r="W3469" s="21"/>
      <c r="X3469" s="124">
        <f t="shared" si="683"/>
        <v>0</v>
      </c>
      <c r="Y3469" s="125">
        <f t="shared" si="684"/>
        <v>0</v>
      </c>
      <c r="Z3469" s="428"/>
      <c r="AA3469" s="672"/>
      <c r="AB3469" s="672"/>
    </row>
    <row r="3470" spans="1:28" ht="13.15" customHeight="1" x14ac:dyDescent="0.2">
      <c r="A3470" s="588"/>
      <c r="B3470" s="415"/>
      <c r="C3470" s="454"/>
      <c r="D3470" s="589"/>
      <c r="E3470" s="589"/>
      <c r="F3470" s="187"/>
      <c r="G3470" s="24"/>
      <c r="H3470" s="244">
        <v>1546</v>
      </c>
      <c r="I3470" s="22" t="s">
        <v>1839</v>
      </c>
      <c r="J3470" s="34">
        <v>1000</v>
      </c>
      <c r="K3470" s="371">
        <v>0</v>
      </c>
      <c r="L3470" s="371">
        <v>0</v>
      </c>
      <c r="M3470" s="371">
        <v>0</v>
      </c>
      <c r="N3470" s="21"/>
      <c r="O3470" s="25">
        <f t="shared" si="685"/>
        <v>0</v>
      </c>
      <c r="P3470" s="26">
        <f t="shared" si="648"/>
        <v>0</v>
      </c>
      <c r="Q3470" s="26"/>
      <c r="R3470" s="28" t="s">
        <v>130</v>
      </c>
      <c r="S3470" s="34">
        <v>1000</v>
      </c>
      <c r="T3470" s="371">
        <v>17.142857142857142</v>
      </c>
      <c r="U3470" s="371">
        <v>15.75</v>
      </c>
      <c r="V3470" s="371">
        <v>17.850000000000001</v>
      </c>
      <c r="W3470" s="21"/>
      <c r="X3470" s="124">
        <f t="shared" si="683"/>
        <v>16.914285714285715</v>
      </c>
      <c r="Y3470" s="125">
        <f t="shared" si="684"/>
        <v>1.1746031746031747E-2</v>
      </c>
      <c r="Z3470" s="428"/>
      <c r="AA3470" s="672"/>
      <c r="AB3470" s="672"/>
    </row>
    <row r="3471" spans="1:28" ht="13.15" customHeight="1" x14ac:dyDescent="0.2">
      <c r="A3471" s="588"/>
      <c r="B3471" s="415"/>
      <c r="C3471" s="454"/>
      <c r="D3471" s="589"/>
      <c r="E3471" s="589"/>
      <c r="F3471" s="187"/>
      <c r="G3471" s="24"/>
      <c r="H3471" s="244">
        <v>1546</v>
      </c>
      <c r="I3471" s="22" t="s">
        <v>356</v>
      </c>
      <c r="J3471" s="34">
        <v>1000</v>
      </c>
      <c r="K3471" s="371">
        <v>0</v>
      </c>
      <c r="L3471" s="371">
        <v>0</v>
      </c>
      <c r="M3471" s="371">
        <v>0</v>
      </c>
      <c r="N3471" s="21"/>
      <c r="O3471" s="25">
        <f t="shared" si="685"/>
        <v>0</v>
      </c>
      <c r="P3471" s="26">
        <f t="shared" si="648"/>
        <v>0</v>
      </c>
      <c r="Q3471" s="26"/>
      <c r="R3471" s="28" t="s">
        <v>1301</v>
      </c>
      <c r="S3471" s="34">
        <v>1000</v>
      </c>
      <c r="T3471" s="371">
        <v>0</v>
      </c>
      <c r="U3471" s="371">
        <v>0</v>
      </c>
      <c r="V3471" s="371">
        <v>0</v>
      </c>
      <c r="W3471" s="21"/>
      <c r="X3471" s="124">
        <f t="shared" si="683"/>
        <v>0</v>
      </c>
      <c r="Y3471" s="125">
        <f t="shared" si="684"/>
        <v>0</v>
      </c>
      <c r="Z3471" s="428"/>
      <c r="AA3471" s="672"/>
      <c r="AB3471" s="672"/>
    </row>
    <row r="3472" spans="1:28" ht="13.15" customHeight="1" x14ac:dyDescent="0.2">
      <c r="A3472" s="588"/>
      <c r="B3472" s="415"/>
      <c r="C3472" s="454"/>
      <c r="D3472" s="589"/>
      <c r="E3472" s="589"/>
      <c r="F3472" s="192"/>
      <c r="G3472" s="121"/>
      <c r="H3472" s="244">
        <v>1546</v>
      </c>
      <c r="I3472" s="128" t="s">
        <v>1882</v>
      </c>
      <c r="J3472" s="34">
        <v>1000</v>
      </c>
      <c r="K3472" s="548">
        <v>0</v>
      </c>
      <c r="L3472" s="548">
        <v>0</v>
      </c>
      <c r="M3472" s="548">
        <v>0</v>
      </c>
      <c r="N3472" s="123"/>
      <c r="O3472" s="124">
        <f t="shared" si="685"/>
        <v>0</v>
      </c>
      <c r="P3472" s="125">
        <f t="shared" si="648"/>
        <v>0</v>
      </c>
      <c r="Q3472" s="125"/>
      <c r="R3472" s="126" t="s">
        <v>1302</v>
      </c>
      <c r="S3472" s="34">
        <v>1000</v>
      </c>
      <c r="T3472" s="548">
        <v>60.952380952380949</v>
      </c>
      <c r="U3472" s="548">
        <v>49.35</v>
      </c>
      <c r="V3472" s="548">
        <v>45.15</v>
      </c>
      <c r="W3472" s="123"/>
      <c r="X3472" s="124">
        <f t="shared" si="683"/>
        <v>51.817460317460323</v>
      </c>
      <c r="Y3472" s="125">
        <f t="shared" si="684"/>
        <v>3.5984347442680781E-2</v>
      </c>
      <c r="Z3472" s="634"/>
      <c r="AA3472" s="672"/>
      <c r="AB3472" s="672"/>
    </row>
    <row r="3473" spans="1:28" ht="13.9" customHeight="1" thickBot="1" x14ac:dyDescent="0.25">
      <c r="A3473" s="585"/>
      <c r="B3473" s="409"/>
      <c r="C3473" s="447"/>
      <c r="D3473" s="586"/>
      <c r="E3473" s="587"/>
      <c r="F3473" s="189"/>
      <c r="G3473" s="70"/>
      <c r="H3473" s="242">
        <v>1546</v>
      </c>
      <c r="I3473" s="76" t="s">
        <v>611</v>
      </c>
      <c r="J3473" s="70">
        <v>1000</v>
      </c>
      <c r="K3473" s="559">
        <v>12.600000000000001</v>
      </c>
      <c r="L3473" s="559">
        <v>20</v>
      </c>
      <c r="M3473" s="559">
        <v>9.4500000000000011</v>
      </c>
      <c r="N3473" s="72"/>
      <c r="O3473" s="73">
        <f t="shared" si="685"/>
        <v>14.016666666666667</v>
      </c>
      <c r="P3473" s="74">
        <f t="shared" si="648"/>
        <v>9.7337962962962959E-3</v>
      </c>
      <c r="Q3473" s="74"/>
      <c r="R3473" s="75"/>
      <c r="S3473" s="70"/>
      <c r="T3473" s="559"/>
      <c r="U3473" s="559"/>
      <c r="V3473" s="559"/>
      <c r="W3473" s="72"/>
      <c r="X3473" s="73"/>
      <c r="Y3473" s="74"/>
      <c r="Z3473" s="646"/>
      <c r="AA3473" s="672"/>
      <c r="AB3473" s="672"/>
    </row>
    <row r="3474" spans="1:28" ht="14.45" customHeight="1" thickBot="1" x14ac:dyDescent="0.25">
      <c r="A3474" s="256"/>
      <c r="B3474" s="408"/>
      <c r="C3474" s="447"/>
      <c r="D3474" s="282">
        <f>(MAX(K3474:M3474))/J3474/1.44</f>
        <v>0</v>
      </c>
      <c r="E3474" s="283">
        <f>(MAX(T3474:V3474))/S3474/1.44</f>
        <v>0</v>
      </c>
      <c r="F3474" s="191" t="s">
        <v>455</v>
      </c>
      <c r="G3474" s="69" t="s">
        <v>3136</v>
      </c>
      <c r="H3474" s="245">
        <v>1547</v>
      </c>
      <c r="I3474" s="84" t="s">
        <v>685</v>
      </c>
      <c r="J3474" s="83">
        <v>1000</v>
      </c>
      <c r="K3474" s="554">
        <v>0</v>
      </c>
      <c r="L3474" s="554">
        <v>0</v>
      </c>
      <c r="M3474" s="554">
        <v>0</v>
      </c>
      <c r="N3474" s="85"/>
      <c r="O3474" s="86">
        <f>(K3474+L3474+M3474)/3</f>
        <v>0</v>
      </c>
      <c r="P3474" s="87">
        <f t="shared" si="648"/>
        <v>0</v>
      </c>
      <c r="Q3474" s="105" t="s">
        <v>792</v>
      </c>
      <c r="R3474" s="89" t="s">
        <v>686</v>
      </c>
      <c r="S3474" s="83">
        <v>1000</v>
      </c>
      <c r="T3474" s="554">
        <v>0</v>
      </c>
      <c r="U3474" s="554">
        <v>0</v>
      </c>
      <c r="V3474" s="554">
        <v>0</v>
      </c>
      <c r="W3474" s="85"/>
      <c r="X3474" s="86">
        <f t="shared" si="683"/>
        <v>0</v>
      </c>
      <c r="Y3474" s="87">
        <f t="shared" si="684"/>
        <v>0</v>
      </c>
      <c r="Z3474" s="637" t="s">
        <v>792</v>
      </c>
      <c r="AA3474" s="675">
        <f>P3474+Y3474</f>
        <v>0</v>
      </c>
      <c r="AB3474" s="675">
        <f t="shared" ref="AB3474:AB3531" si="686">IF(AA3474 &gt;1,0,(((J3474+S3474)*0.95)-((J3474+S3474)*0.95)*AA3474)*0.7)</f>
        <v>1330</v>
      </c>
    </row>
    <row r="3475" spans="1:28" s="7" customFormat="1" ht="13.9" customHeight="1" x14ac:dyDescent="0.2">
      <c r="A3475" s="270">
        <v>43029</v>
      </c>
      <c r="B3475" s="407">
        <v>0.78472222222222221</v>
      </c>
      <c r="C3475" s="450">
        <v>3</v>
      </c>
      <c r="D3475" s="263">
        <f>(MAX(K3475:M3475))/J3475/1.44</f>
        <v>0.61574074074074081</v>
      </c>
      <c r="E3475" s="264">
        <f>(MAX(T3475:V3475))/S3475/1.44</f>
        <v>0.50925925925925919</v>
      </c>
      <c r="F3475" s="181" t="s">
        <v>455</v>
      </c>
      <c r="G3475" s="69" t="s">
        <v>3136</v>
      </c>
      <c r="H3475" s="240">
        <v>1548</v>
      </c>
      <c r="I3475" s="35" t="s">
        <v>685</v>
      </c>
      <c r="J3475" s="34">
        <v>630</v>
      </c>
      <c r="K3475" s="367">
        <v>558.6</v>
      </c>
      <c r="L3475" s="367">
        <v>495.23809523809524</v>
      </c>
      <c r="M3475" s="367">
        <v>474.6</v>
      </c>
      <c r="N3475" s="36" t="s">
        <v>4136</v>
      </c>
      <c r="O3475" s="37">
        <f t="shared" si="647"/>
        <v>509.4793650793651</v>
      </c>
      <c r="P3475" s="38">
        <f t="shared" si="648"/>
        <v>0.56159542006102858</v>
      </c>
      <c r="Q3475" s="77" t="s">
        <v>984</v>
      </c>
      <c r="R3475" s="40" t="s">
        <v>686</v>
      </c>
      <c r="S3475" s="34">
        <v>630</v>
      </c>
      <c r="T3475" s="367">
        <v>382.85714285714283</v>
      </c>
      <c r="U3475" s="367">
        <v>462</v>
      </c>
      <c r="V3475" s="367">
        <v>434.70000000000005</v>
      </c>
      <c r="W3475" s="36" t="s">
        <v>4011</v>
      </c>
      <c r="X3475" s="37">
        <f>(T3475+U3475+V3475)/3</f>
        <v>426.51904761904763</v>
      </c>
      <c r="Y3475" s="38">
        <f>X3475/S3475/1.44</f>
        <v>0.47014886201394146</v>
      </c>
      <c r="Z3475" s="645" t="s">
        <v>984</v>
      </c>
      <c r="AA3475" s="672">
        <f>P3475+Y3475</f>
        <v>1.03174428207497</v>
      </c>
      <c r="AB3475" s="672">
        <f t="shared" si="686"/>
        <v>0</v>
      </c>
    </row>
    <row r="3476" spans="1:28" ht="13.15" customHeight="1" x14ac:dyDescent="0.2">
      <c r="A3476" s="588"/>
      <c r="B3476" s="415"/>
      <c r="C3476" s="454"/>
      <c r="D3476" s="589"/>
      <c r="E3476" s="589"/>
      <c r="F3476" s="182"/>
      <c r="G3476" s="24"/>
      <c r="H3476" s="241">
        <v>1548</v>
      </c>
      <c r="I3476" s="22" t="s">
        <v>3167</v>
      </c>
      <c r="J3476" s="24">
        <v>630</v>
      </c>
      <c r="K3476" s="371">
        <v>5.25</v>
      </c>
      <c r="L3476" s="371">
        <v>30.476190476190474</v>
      </c>
      <c r="M3476" s="371">
        <v>31.5</v>
      </c>
      <c r="N3476" s="21"/>
      <c r="O3476" s="25">
        <f t="shared" si="647"/>
        <v>22.408730158730162</v>
      </c>
      <c r="P3476" s="26">
        <f t="shared" si="648"/>
        <v>2.4700981215531485E-2</v>
      </c>
      <c r="Q3476" s="26"/>
      <c r="R3476" s="28" t="s">
        <v>274</v>
      </c>
      <c r="S3476" s="24">
        <v>630</v>
      </c>
      <c r="T3476" s="371">
        <v>52.38095238095238</v>
      </c>
      <c r="U3476" s="371">
        <v>24.150000000000002</v>
      </c>
      <c r="V3476" s="371">
        <v>23.1</v>
      </c>
      <c r="W3476" s="21"/>
      <c r="X3476" s="25">
        <f t="shared" ref="X3476:X3509" si="687">(T3476+U3476+V3476)/3</f>
        <v>33.210317460317462</v>
      </c>
      <c r="Y3476" s="26">
        <f t="shared" ref="Y3476:Y3509" si="688">X3476/S3476/1.44</f>
        <v>3.660749279135523E-2</v>
      </c>
      <c r="Z3476" s="428"/>
      <c r="AA3476" s="673"/>
      <c r="AB3476" s="672"/>
    </row>
    <row r="3477" spans="1:28" ht="13.15" customHeight="1" x14ac:dyDescent="0.2">
      <c r="A3477" s="588"/>
      <c r="B3477" s="415"/>
      <c r="C3477" s="454"/>
      <c r="D3477" s="589"/>
      <c r="E3477" s="589"/>
      <c r="F3477" s="182"/>
      <c r="G3477" s="24"/>
      <c r="H3477" s="241">
        <v>1548</v>
      </c>
      <c r="I3477" s="23" t="s">
        <v>263</v>
      </c>
      <c r="J3477" s="24">
        <v>630</v>
      </c>
      <c r="K3477" s="371">
        <v>132.30000000000001</v>
      </c>
      <c r="L3477" s="371">
        <v>95.238095238095241</v>
      </c>
      <c r="M3477" s="371">
        <v>89.25</v>
      </c>
      <c r="N3477" s="21"/>
      <c r="O3477" s="25">
        <f t="shared" si="647"/>
        <v>105.59603174603176</v>
      </c>
      <c r="P3477" s="26">
        <f t="shared" si="648"/>
        <v>0.11639774222446182</v>
      </c>
      <c r="Q3477" s="26"/>
      <c r="R3477" s="28" t="s">
        <v>275</v>
      </c>
      <c r="S3477" s="24">
        <v>630</v>
      </c>
      <c r="T3477" s="371">
        <v>45.714285714285715</v>
      </c>
      <c r="U3477" s="371">
        <v>56.7</v>
      </c>
      <c r="V3477" s="371">
        <v>65.100000000000009</v>
      </c>
      <c r="W3477" s="21"/>
      <c r="X3477" s="25">
        <f t="shared" si="687"/>
        <v>55.838095238095242</v>
      </c>
      <c r="Y3477" s="26">
        <f t="shared" si="688"/>
        <v>6.1549928613420686E-2</v>
      </c>
      <c r="Z3477" s="428"/>
      <c r="AA3477" s="673"/>
      <c r="AB3477" s="672"/>
    </row>
    <row r="3478" spans="1:28" ht="13.15" customHeight="1" x14ac:dyDescent="0.2">
      <c r="A3478" s="588"/>
      <c r="B3478" s="415"/>
      <c r="C3478" s="454"/>
      <c r="D3478" s="589"/>
      <c r="E3478" s="589"/>
      <c r="F3478" s="182"/>
      <c r="G3478" s="24"/>
      <c r="H3478" s="241">
        <v>1548</v>
      </c>
      <c r="I3478" s="22" t="s">
        <v>264</v>
      </c>
      <c r="J3478" s="24">
        <v>630</v>
      </c>
      <c r="K3478" s="371">
        <v>2.1</v>
      </c>
      <c r="L3478" s="371">
        <v>0.95238095238095233</v>
      </c>
      <c r="M3478" s="371">
        <v>1.05</v>
      </c>
      <c r="N3478" s="21"/>
      <c r="O3478" s="25">
        <f t="shared" si="647"/>
        <v>1.3674603174603173</v>
      </c>
      <c r="P3478" s="26">
        <f t="shared" si="648"/>
        <v>1.507341619775482E-3</v>
      </c>
      <c r="Q3478" s="26"/>
      <c r="R3478" s="28" t="s">
        <v>1290</v>
      </c>
      <c r="S3478" s="24">
        <v>630</v>
      </c>
      <c r="T3478" s="371">
        <v>0</v>
      </c>
      <c r="U3478" s="371">
        <v>1.05</v>
      </c>
      <c r="V3478" s="371">
        <v>0</v>
      </c>
      <c r="W3478" s="21"/>
      <c r="X3478" s="25">
        <f t="shared" si="687"/>
        <v>0.35000000000000003</v>
      </c>
      <c r="Y3478" s="26">
        <f t="shared" si="688"/>
        <v>3.858024691358025E-4</v>
      </c>
      <c r="Z3478" s="428"/>
      <c r="AA3478" s="673"/>
      <c r="AB3478" s="672"/>
    </row>
    <row r="3479" spans="1:28" ht="13.15" customHeight="1" x14ac:dyDescent="0.2">
      <c r="A3479" s="588"/>
      <c r="B3479" s="415"/>
      <c r="C3479" s="454"/>
      <c r="D3479" s="589"/>
      <c r="E3479" s="589"/>
      <c r="F3479" s="182"/>
      <c r="G3479" s="24"/>
      <c r="H3479" s="241">
        <v>1548</v>
      </c>
      <c r="I3479" s="23" t="s">
        <v>265</v>
      </c>
      <c r="J3479" s="24">
        <v>630</v>
      </c>
      <c r="K3479" s="371">
        <v>92.4</v>
      </c>
      <c r="L3479" s="371">
        <v>91.428571428571431</v>
      </c>
      <c r="M3479" s="371">
        <v>54.6</v>
      </c>
      <c r="N3479" s="21"/>
      <c r="O3479" s="25">
        <f t="shared" si="647"/>
        <v>79.476190476190467</v>
      </c>
      <c r="P3479" s="26">
        <f t="shared" si="648"/>
        <v>8.7606030066347512E-2</v>
      </c>
      <c r="Q3479" s="26"/>
      <c r="R3479" s="28" t="s">
        <v>276</v>
      </c>
      <c r="S3479" s="24">
        <v>630</v>
      </c>
      <c r="T3479" s="371">
        <v>63.80952380952381</v>
      </c>
      <c r="U3479" s="371">
        <v>111.30000000000001</v>
      </c>
      <c r="V3479" s="371">
        <v>57.75</v>
      </c>
      <c r="W3479" s="21"/>
      <c r="X3479" s="25">
        <f t="shared" si="687"/>
        <v>77.619841269841274</v>
      </c>
      <c r="Y3479" s="26">
        <f t="shared" si="688"/>
        <v>8.5559789759525218E-2</v>
      </c>
      <c r="Z3479" s="428"/>
      <c r="AA3479" s="673"/>
      <c r="AB3479" s="672"/>
    </row>
    <row r="3480" spans="1:28" ht="13.15" customHeight="1" x14ac:dyDescent="0.2">
      <c r="A3480" s="588"/>
      <c r="B3480" s="415"/>
      <c r="C3480" s="454"/>
      <c r="D3480" s="589"/>
      <c r="E3480" s="589"/>
      <c r="F3480" s="182"/>
      <c r="G3480" s="24"/>
      <c r="H3480" s="241">
        <v>1548</v>
      </c>
      <c r="I3480" s="23" t="s">
        <v>3170</v>
      </c>
      <c r="J3480" s="24">
        <v>630</v>
      </c>
      <c r="K3480" s="371">
        <v>14.700000000000001</v>
      </c>
      <c r="L3480" s="371">
        <v>11.428571428571429</v>
      </c>
      <c r="M3480" s="371">
        <v>13.65</v>
      </c>
      <c r="N3480" s="21"/>
      <c r="O3480" s="25">
        <f t="shared" si="647"/>
        <v>13.259523809523811</v>
      </c>
      <c r="P3480" s="26">
        <f t="shared" si="648"/>
        <v>1.4615877215083567E-2</v>
      </c>
      <c r="Q3480" s="26"/>
      <c r="R3480" s="33" t="s">
        <v>277</v>
      </c>
      <c r="S3480" s="24">
        <v>630</v>
      </c>
      <c r="T3480" s="371">
        <v>1.9047619047619047</v>
      </c>
      <c r="U3480" s="371">
        <v>14.700000000000001</v>
      </c>
      <c r="V3480" s="371">
        <v>6.3000000000000007</v>
      </c>
      <c r="W3480" s="21"/>
      <c r="X3480" s="25">
        <f t="shared" si="687"/>
        <v>7.6349206349206353</v>
      </c>
      <c r="Y3480" s="26">
        <f t="shared" si="688"/>
        <v>8.415917807452199E-3</v>
      </c>
      <c r="Z3480" s="428"/>
      <c r="AA3480" s="673"/>
      <c r="AB3480" s="672"/>
    </row>
    <row r="3481" spans="1:28" ht="13.15" customHeight="1" x14ac:dyDescent="0.2">
      <c r="A3481" s="588"/>
      <c r="B3481" s="415"/>
      <c r="C3481" s="454"/>
      <c r="D3481" s="589"/>
      <c r="E3481" s="589"/>
      <c r="F3481" s="182"/>
      <c r="G3481" s="24"/>
      <c r="H3481" s="241">
        <v>1548</v>
      </c>
      <c r="I3481" s="22" t="s">
        <v>2371</v>
      </c>
      <c r="J3481" s="24">
        <v>630</v>
      </c>
      <c r="K3481" s="371">
        <v>64.05</v>
      </c>
      <c r="L3481" s="371">
        <v>80.952380952380949</v>
      </c>
      <c r="M3481" s="371">
        <v>73.5</v>
      </c>
      <c r="N3481" s="21"/>
      <c r="O3481" s="25">
        <f t="shared" si="647"/>
        <v>72.834126984126982</v>
      </c>
      <c r="P3481" s="26">
        <f t="shared" si="648"/>
        <v>8.0284531508076476E-2</v>
      </c>
      <c r="Q3481" s="26"/>
      <c r="R3481" s="28" t="s">
        <v>279</v>
      </c>
      <c r="S3481" s="24">
        <v>630</v>
      </c>
      <c r="T3481" s="371">
        <v>24.761904761904759</v>
      </c>
      <c r="U3481" s="371">
        <v>28.35</v>
      </c>
      <c r="V3481" s="371">
        <v>84</v>
      </c>
      <c r="W3481" s="21"/>
      <c r="X3481" s="25">
        <f t="shared" si="687"/>
        <v>45.703968253968249</v>
      </c>
      <c r="Y3481" s="26">
        <f t="shared" si="688"/>
        <v>5.037915371910081E-2</v>
      </c>
      <c r="Z3481" s="428"/>
      <c r="AA3481" s="673"/>
      <c r="AB3481" s="672"/>
    </row>
    <row r="3482" spans="1:28" ht="13.15" customHeight="1" x14ac:dyDescent="0.2">
      <c r="A3482" s="588"/>
      <c r="B3482" s="415"/>
      <c r="C3482" s="454"/>
      <c r="D3482" s="589"/>
      <c r="E3482" s="589"/>
      <c r="F3482" s="182"/>
      <c r="G3482" s="24"/>
      <c r="H3482" s="241">
        <v>1548</v>
      </c>
      <c r="I3482" s="22" t="s">
        <v>266</v>
      </c>
      <c r="J3482" s="24">
        <v>630</v>
      </c>
      <c r="K3482" s="371">
        <v>79.8</v>
      </c>
      <c r="L3482" s="371">
        <v>54.285714285714285</v>
      </c>
      <c r="M3482" s="371">
        <v>49.35</v>
      </c>
      <c r="N3482" s="21"/>
      <c r="O3482" s="25">
        <f t="shared" si="647"/>
        <v>61.145238095238092</v>
      </c>
      <c r="P3482" s="26">
        <f t="shared" si="648"/>
        <v>6.7399953808683966E-2</v>
      </c>
      <c r="Q3482" s="26"/>
      <c r="R3482" s="28" t="s">
        <v>278</v>
      </c>
      <c r="S3482" s="24">
        <v>630</v>
      </c>
      <c r="T3482" s="371">
        <v>63.80952380952381</v>
      </c>
      <c r="U3482" s="371">
        <v>68.25</v>
      </c>
      <c r="V3482" s="371">
        <v>63</v>
      </c>
      <c r="W3482" s="21"/>
      <c r="X3482" s="25">
        <f t="shared" si="687"/>
        <v>65.019841269841265</v>
      </c>
      <c r="Y3482" s="26">
        <f t="shared" si="688"/>
        <v>7.1670900870636323E-2</v>
      </c>
      <c r="Z3482" s="428"/>
      <c r="AA3482" s="673"/>
      <c r="AB3482" s="672"/>
    </row>
    <row r="3483" spans="1:28" ht="13.15" customHeight="1" x14ac:dyDescent="0.2">
      <c r="A3483" s="588"/>
      <c r="B3483" s="415"/>
      <c r="C3483" s="454"/>
      <c r="D3483" s="589"/>
      <c r="E3483" s="589"/>
      <c r="F3483" s="182"/>
      <c r="G3483" s="24"/>
      <c r="H3483" s="241">
        <v>1548</v>
      </c>
      <c r="I3483" s="23" t="s">
        <v>267</v>
      </c>
      <c r="J3483" s="24">
        <v>630</v>
      </c>
      <c r="K3483" s="371">
        <v>92.4</v>
      </c>
      <c r="L3483" s="371">
        <v>60.952380952380949</v>
      </c>
      <c r="M3483" s="371">
        <v>66.150000000000006</v>
      </c>
      <c r="N3483" s="21"/>
      <c r="O3483" s="25">
        <f t="shared" si="647"/>
        <v>73.167460317460311</v>
      </c>
      <c r="P3483" s="26">
        <f t="shared" si="648"/>
        <v>8.0651962431062957E-2</v>
      </c>
      <c r="Q3483" s="26"/>
      <c r="R3483" s="28" t="s">
        <v>280</v>
      </c>
      <c r="S3483" s="24">
        <v>630</v>
      </c>
      <c r="T3483" s="371">
        <v>8.5714285714285712</v>
      </c>
      <c r="U3483" s="371">
        <v>8.4</v>
      </c>
      <c r="V3483" s="371">
        <v>2.1</v>
      </c>
      <c r="W3483" s="21"/>
      <c r="X3483" s="25">
        <f t="shared" si="687"/>
        <v>6.3571428571428577</v>
      </c>
      <c r="Y3483" s="26">
        <f t="shared" si="688"/>
        <v>7.0074326026706981E-3</v>
      </c>
      <c r="Z3483" s="428"/>
      <c r="AA3483" s="673"/>
      <c r="AB3483" s="672"/>
    </row>
    <row r="3484" spans="1:28" ht="13.15" customHeight="1" x14ac:dyDescent="0.2">
      <c r="A3484" s="588"/>
      <c r="B3484" s="415"/>
      <c r="C3484" s="454"/>
      <c r="D3484" s="589"/>
      <c r="E3484" s="589"/>
      <c r="F3484" s="182"/>
      <c r="G3484" s="24"/>
      <c r="H3484" s="241">
        <v>1548</v>
      </c>
      <c r="I3484" s="23" t="s">
        <v>268</v>
      </c>
      <c r="J3484" s="24">
        <v>630</v>
      </c>
      <c r="K3484" s="371">
        <v>31.5</v>
      </c>
      <c r="L3484" s="371">
        <v>31.428571428571427</v>
      </c>
      <c r="M3484" s="371">
        <v>38.85</v>
      </c>
      <c r="N3484" s="21"/>
      <c r="O3484" s="25">
        <f t="shared" si="647"/>
        <v>33.926190476190477</v>
      </c>
      <c r="P3484" s="26">
        <f t="shared" si="648"/>
        <v>3.7396594440245234E-2</v>
      </c>
      <c r="Q3484" s="26"/>
      <c r="R3484" s="33" t="s">
        <v>1960</v>
      </c>
      <c r="S3484" s="24">
        <v>630</v>
      </c>
      <c r="T3484" s="371">
        <v>7.6190476190476186</v>
      </c>
      <c r="U3484" s="371">
        <v>2.1</v>
      </c>
      <c r="V3484" s="371">
        <v>5.25</v>
      </c>
      <c r="W3484" s="21"/>
      <c r="X3484" s="25">
        <f t="shared" si="687"/>
        <v>4.9896825396825397</v>
      </c>
      <c r="Y3484" s="26">
        <f t="shared" si="688"/>
        <v>5.5000909828952158E-3</v>
      </c>
      <c r="Z3484" s="428"/>
      <c r="AA3484" s="673"/>
      <c r="AB3484" s="672"/>
    </row>
    <row r="3485" spans="1:28" ht="13.15" customHeight="1" x14ac:dyDescent="0.2">
      <c r="A3485" s="588"/>
      <c r="B3485" s="415"/>
      <c r="C3485" s="454"/>
      <c r="D3485" s="589"/>
      <c r="E3485" s="589"/>
      <c r="F3485" s="182"/>
      <c r="G3485" s="24"/>
      <c r="H3485" s="241">
        <v>1548</v>
      </c>
      <c r="I3485" s="22" t="s">
        <v>269</v>
      </c>
      <c r="J3485" s="24">
        <v>630</v>
      </c>
      <c r="K3485" s="371">
        <v>0</v>
      </c>
      <c r="L3485" s="371">
        <v>0</v>
      </c>
      <c r="M3485" s="371">
        <v>0</v>
      </c>
      <c r="N3485" s="21"/>
      <c r="O3485" s="25">
        <f t="shared" si="647"/>
        <v>0</v>
      </c>
      <c r="P3485" s="26">
        <f t="shared" si="648"/>
        <v>0</v>
      </c>
      <c r="Q3485" s="26"/>
      <c r="R3485" s="28" t="s">
        <v>1961</v>
      </c>
      <c r="S3485" s="24">
        <v>630</v>
      </c>
      <c r="T3485" s="371">
        <v>17.142857142857142</v>
      </c>
      <c r="U3485" s="371">
        <v>29.400000000000002</v>
      </c>
      <c r="V3485" s="371">
        <v>19.95</v>
      </c>
      <c r="W3485" s="21"/>
      <c r="X3485" s="25">
        <f t="shared" si="687"/>
        <v>22.164285714285715</v>
      </c>
      <c r="Y3485" s="26">
        <f t="shared" si="688"/>
        <v>2.4431531872008062E-2</v>
      </c>
      <c r="Z3485" s="428"/>
      <c r="AA3485" s="673"/>
      <c r="AB3485" s="672"/>
    </row>
    <row r="3486" spans="1:28" ht="13.15" customHeight="1" x14ac:dyDescent="0.2">
      <c r="A3486" s="588"/>
      <c r="B3486" s="415"/>
      <c r="C3486" s="454"/>
      <c r="D3486" s="589"/>
      <c r="E3486" s="589"/>
      <c r="F3486" s="182"/>
      <c r="G3486" s="24"/>
      <c r="H3486" s="241">
        <v>1548</v>
      </c>
      <c r="I3486" s="22" t="s">
        <v>270</v>
      </c>
      <c r="J3486" s="24">
        <v>630</v>
      </c>
      <c r="K3486" s="371">
        <v>10.5</v>
      </c>
      <c r="L3486" s="371">
        <v>9.5238095238095237</v>
      </c>
      <c r="M3486" s="371">
        <v>12.600000000000001</v>
      </c>
      <c r="N3486" s="21"/>
      <c r="O3486" s="25">
        <f t="shared" si="647"/>
        <v>10.874603174603175</v>
      </c>
      <c r="P3486" s="26">
        <f t="shared" si="648"/>
        <v>1.1986996444668403E-2</v>
      </c>
      <c r="Q3486" s="26"/>
      <c r="R3486" s="28" t="s">
        <v>1962</v>
      </c>
      <c r="S3486" s="24">
        <v>630</v>
      </c>
      <c r="T3486" s="371">
        <v>0</v>
      </c>
      <c r="U3486" s="371">
        <v>1.05</v>
      </c>
      <c r="V3486" s="371">
        <v>0</v>
      </c>
      <c r="W3486" s="21"/>
      <c r="X3486" s="25">
        <f t="shared" si="687"/>
        <v>0.35000000000000003</v>
      </c>
      <c r="Y3486" s="26">
        <f t="shared" si="688"/>
        <v>3.858024691358025E-4</v>
      </c>
      <c r="Z3486" s="428"/>
      <c r="AA3486" s="673"/>
      <c r="AB3486" s="672"/>
    </row>
    <row r="3487" spans="1:28" ht="13.15" customHeight="1" x14ac:dyDescent="0.2">
      <c r="A3487" s="588"/>
      <c r="B3487" s="415"/>
      <c r="C3487" s="454"/>
      <c r="D3487" s="589"/>
      <c r="E3487" s="589"/>
      <c r="F3487" s="182"/>
      <c r="G3487" s="24"/>
      <c r="H3487" s="241">
        <v>1548</v>
      </c>
      <c r="I3487" s="22" t="s">
        <v>271</v>
      </c>
      <c r="J3487" s="24">
        <v>630</v>
      </c>
      <c r="K3487" s="371">
        <v>0</v>
      </c>
      <c r="L3487" s="371">
        <v>0</v>
      </c>
      <c r="M3487" s="371">
        <v>0</v>
      </c>
      <c r="N3487" s="21"/>
      <c r="O3487" s="25">
        <f t="shared" si="647"/>
        <v>0</v>
      </c>
      <c r="P3487" s="26">
        <f t="shared" si="648"/>
        <v>0</v>
      </c>
      <c r="Q3487" s="26"/>
      <c r="R3487" s="33" t="s">
        <v>1247</v>
      </c>
      <c r="S3487" s="24">
        <v>630</v>
      </c>
      <c r="T3487" s="371">
        <v>3.8095238095238093</v>
      </c>
      <c r="U3487" s="371">
        <v>10.5</v>
      </c>
      <c r="V3487" s="371">
        <v>3.1500000000000004</v>
      </c>
      <c r="W3487" s="21"/>
      <c r="X3487" s="25">
        <f t="shared" si="687"/>
        <v>5.8198412698412696</v>
      </c>
      <c r="Y3487" s="26">
        <f t="shared" si="688"/>
        <v>6.415168948237732E-3</v>
      </c>
      <c r="Z3487" s="428"/>
      <c r="AA3487" s="673"/>
      <c r="AB3487" s="672"/>
    </row>
    <row r="3488" spans="1:28" ht="13.15" customHeight="1" x14ac:dyDescent="0.2">
      <c r="A3488" s="588"/>
      <c r="B3488" s="415"/>
      <c r="C3488" s="454"/>
      <c r="D3488" s="589"/>
      <c r="E3488" s="589"/>
      <c r="F3488" s="182"/>
      <c r="G3488" s="24"/>
      <c r="H3488" s="241">
        <v>1548</v>
      </c>
      <c r="I3488" s="22" t="s">
        <v>1209</v>
      </c>
      <c r="J3488" s="24">
        <v>630</v>
      </c>
      <c r="K3488" s="371">
        <v>2.1</v>
      </c>
      <c r="L3488" s="371">
        <v>1.9047619047619047</v>
      </c>
      <c r="M3488" s="371">
        <v>0</v>
      </c>
      <c r="N3488" s="21"/>
      <c r="O3488" s="25">
        <f t="shared" si="647"/>
        <v>1.3349206349206348</v>
      </c>
      <c r="P3488" s="26">
        <f t="shared" si="648"/>
        <v>1.4714733630077543E-3</v>
      </c>
      <c r="Q3488" s="26"/>
      <c r="R3488" s="33" t="s">
        <v>3169</v>
      </c>
      <c r="S3488" s="24">
        <v>630</v>
      </c>
      <c r="T3488" s="371">
        <v>3.8095238095238093</v>
      </c>
      <c r="U3488" s="371">
        <v>2.1</v>
      </c>
      <c r="V3488" s="371">
        <v>2.1</v>
      </c>
      <c r="W3488" s="21"/>
      <c r="X3488" s="25">
        <f t="shared" si="687"/>
        <v>2.6698412698412697</v>
      </c>
      <c r="Y3488" s="26">
        <f t="shared" si="688"/>
        <v>2.9429467260155087E-3</v>
      </c>
      <c r="Z3488" s="428"/>
      <c r="AA3488" s="673"/>
      <c r="AB3488" s="672"/>
    </row>
    <row r="3489" spans="1:28" ht="13.15" customHeight="1" x14ac:dyDescent="0.2">
      <c r="A3489" s="588"/>
      <c r="B3489" s="415"/>
      <c r="C3489" s="454"/>
      <c r="D3489" s="589"/>
      <c r="E3489" s="589"/>
      <c r="F3489" s="182"/>
      <c r="G3489" s="24"/>
      <c r="H3489" s="241">
        <v>1548</v>
      </c>
      <c r="I3489" s="23" t="s">
        <v>272</v>
      </c>
      <c r="J3489" s="24">
        <v>630</v>
      </c>
      <c r="K3489" s="371">
        <v>7.3500000000000005</v>
      </c>
      <c r="L3489" s="371">
        <v>7.6190476190476186</v>
      </c>
      <c r="M3489" s="371">
        <v>2.1</v>
      </c>
      <c r="N3489" s="21"/>
      <c r="O3489" s="25">
        <f t="shared" si="647"/>
        <v>5.6896825396825399</v>
      </c>
      <c r="P3489" s="26">
        <f t="shared" si="648"/>
        <v>6.2716959211668215E-3</v>
      </c>
      <c r="Q3489" s="26"/>
      <c r="R3489" s="28" t="s">
        <v>281</v>
      </c>
      <c r="S3489" s="24">
        <v>630</v>
      </c>
      <c r="T3489" s="371">
        <v>80</v>
      </c>
      <c r="U3489" s="371">
        <v>92.4</v>
      </c>
      <c r="V3489" s="371">
        <v>90.3</v>
      </c>
      <c r="W3489" s="21"/>
      <c r="X3489" s="25">
        <f t="shared" si="687"/>
        <v>87.566666666666663</v>
      </c>
      <c r="Y3489" s="26">
        <f t="shared" si="688"/>
        <v>9.6524103468547909E-2</v>
      </c>
      <c r="Z3489" s="428"/>
      <c r="AA3489" s="673"/>
      <c r="AB3489" s="672"/>
    </row>
    <row r="3490" spans="1:28" ht="13.15" customHeight="1" x14ac:dyDescent="0.2">
      <c r="A3490" s="588"/>
      <c r="B3490" s="415"/>
      <c r="C3490" s="454"/>
      <c r="D3490" s="589"/>
      <c r="E3490" s="593"/>
      <c r="F3490" s="186"/>
      <c r="G3490" s="121"/>
      <c r="H3490" s="244">
        <v>1548</v>
      </c>
      <c r="I3490" s="128" t="s">
        <v>273</v>
      </c>
      <c r="J3490" s="121">
        <v>630</v>
      </c>
      <c r="K3490" s="548">
        <v>5.25</v>
      </c>
      <c r="L3490" s="548">
        <v>2.8571428571428572</v>
      </c>
      <c r="M3490" s="548">
        <v>1.05</v>
      </c>
      <c r="N3490" s="123"/>
      <c r="O3490" s="124">
        <f t="shared" si="647"/>
        <v>3.0523809523809526</v>
      </c>
      <c r="P3490" s="125">
        <f t="shared" si="648"/>
        <v>3.3646174519190398E-3</v>
      </c>
      <c r="Q3490" s="125"/>
      <c r="R3490" s="126" t="s">
        <v>3168</v>
      </c>
      <c r="S3490" s="121">
        <v>630</v>
      </c>
      <c r="T3490" s="548">
        <v>0</v>
      </c>
      <c r="U3490" s="548">
        <v>0</v>
      </c>
      <c r="V3490" s="548">
        <v>0</v>
      </c>
      <c r="W3490" s="123"/>
      <c r="X3490" s="124">
        <f t="shared" si="687"/>
        <v>0</v>
      </c>
      <c r="Y3490" s="125">
        <f t="shared" si="688"/>
        <v>0</v>
      </c>
      <c r="Z3490" s="634"/>
      <c r="AA3490" s="673"/>
      <c r="AB3490" s="672"/>
    </row>
    <row r="3491" spans="1:28" ht="13.9" customHeight="1" x14ac:dyDescent="0.2">
      <c r="A3491" s="588"/>
      <c r="B3491" s="415"/>
      <c r="C3491" s="454"/>
      <c r="D3491" s="589"/>
      <c r="E3491" s="593"/>
      <c r="F3491" s="186"/>
      <c r="G3491" s="121"/>
      <c r="H3491" s="244">
        <v>1548</v>
      </c>
      <c r="I3491" s="128" t="s">
        <v>2126</v>
      </c>
      <c r="J3491" s="121">
        <v>630</v>
      </c>
      <c r="K3491" s="548">
        <v>12.600000000000001</v>
      </c>
      <c r="L3491" s="548">
        <v>17.142857142857142</v>
      </c>
      <c r="M3491" s="548">
        <v>21</v>
      </c>
      <c r="N3491" s="123"/>
      <c r="O3491" s="124">
        <f t="shared" si="647"/>
        <v>16.914285714285715</v>
      </c>
      <c r="P3491" s="125">
        <f t="shared" si="648"/>
        <v>1.8644494834971027E-2</v>
      </c>
      <c r="Q3491" s="125"/>
      <c r="R3491" s="126"/>
      <c r="S3491" s="121"/>
      <c r="T3491" s="548"/>
      <c r="U3491" s="548"/>
      <c r="V3491" s="548"/>
      <c r="W3491" s="123"/>
      <c r="X3491" s="124"/>
      <c r="Y3491" s="125"/>
      <c r="Z3491" s="634"/>
      <c r="AA3491" s="673"/>
      <c r="AB3491" s="672"/>
    </row>
    <row r="3492" spans="1:28" ht="13.9" customHeight="1" thickBot="1" x14ac:dyDescent="0.25">
      <c r="A3492" s="585"/>
      <c r="B3492" s="409"/>
      <c r="C3492" s="447"/>
      <c r="D3492" s="589"/>
      <c r="E3492" s="589"/>
      <c r="F3492" s="184"/>
      <c r="G3492" s="70"/>
      <c r="H3492" s="242">
        <v>1548</v>
      </c>
      <c r="I3492" s="76"/>
      <c r="J3492" s="70"/>
      <c r="K3492" s="559"/>
      <c r="L3492" s="559"/>
      <c r="M3492" s="559"/>
      <c r="N3492" s="72"/>
      <c r="O3492" s="73"/>
      <c r="P3492" s="74"/>
      <c r="Q3492" s="74"/>
      <c r="R3492" s="75"/>
      <c r="S3492" s="70"/>
      <c r="T3492" s="559"/>
      <c r="U3492" s="559"/>
      <c r="V3492" s="559"/>
      <c r="W3492" s="72"/>
      <c r="X3492" s="73"/>
      <c r="Y3492" s="74"/>
      <c r="Z3492" s="646"/>
      <c r="AA3492" s="673"/>
      <c r="AB3492" s="672"/>
    </row>
    <row r="3493" spans="1:28" s="7" customFormat="1" ht="13.9" customHeight="1" x14ac:dyDescent="0.2">
      <c r="A3493" s="260">
        <v>43043</v>
      </c>
      <c r="B3493" s="403">
        <v>0.83680555555555547</v>
      </c>
      <c r="C3493" s="454">
        <v>-2</v>
      </c>
      <c r="D3493" s="286">
        <f>(MAX(K3493:M3493))/J3493/1.44</f>
        <v>0.57870370370370372</v>
      </c>
      <c r="E3493" s="287">
        <f>(MAX(T3493:V3493))/S3493/1.44</f>
        <v>0.67994791666666676</v>
      </c>
      <c r="F3493" s="181" t="s">
        <v>455</v>
      </c>
      <c r="G3493" s="69" t="s">
        <v>3136</v>
      </c>
      <c r="H3493" s="240">
        <v>1549</v>
      </c>
      <c r="I3493" s="35" t="s">
        <v>685</v>
      </c>
      <c r="J3493" s="34">
        <v>400</v>
      </c>
      <c r="K3493" s="367">
        <v>318.15000000000003</v>
      </c>
      <c r="L3493" s="626">
        <v>333.33333333333331</v>
      </c>
      <c r="M3493" s="626">
        <v>330.75</v>
      </c>
      <c r="N3493" s="36" t="s">
        <v>4139</v>
      </c>
      <c r="O3493" s="37">
        <f t="shared" si="647"/>
        <v>327.4111111111111</v>
      </c>
      <c r="P3493" s="38">
        <f t="shared" si="648"/>
        <v>0.56842206790123462</v>
      </c>
      <c r="Q3493" s="39" t="s">
        <v>494</v>
      </c>
      <c r="R3493" s="40" t="s">
        <v>686</v>
      </c>
      <c r="S3493" s="34">
        <v>400</v>
      </c>
      <c r="T3493" s="367">
        <v>259.04761904761904</v>
      </c>
      <c r="U3493" s="367">
        <v>391.65000000000003</v>
      </c>
      <c r="V3493" s="367">
        <v>345.45</v>
      </c>
      <c r="W3493" s="36" t="s">
        <v>4414</v>
      </c>
      <c r="X3493" s="37">
        <f t="shared" si="687"/>
        <v>332.04920634920637</v>
      </c>
      <c r="Y3493" s="38">
        <f t="shared" si="688"/>
        <v>0.57647431657848336</v>
      </c>
      <c r="Z3493" s="653" t="s">
        <v>494</v>
      </c>
      <c r="AA3493" s="671">
        <f>P3493+Y3493</f>
        <v>1.144896384479718</v>
      </c>
      <c r="AB3493" s="671">
        <f t="shared" si="686"/>
        <v>0</v>
      </c>
    </row>
    <row r="3494" spans="1:28" ht="13.9" customHeight="1" x14ac:dyDescent="0.2">
      <c r="A3494" s="588"/>
      <c r="B3494" s="415"/>
      <c r="C3494" s="454"/>
      <c r="D3494" s="589"/>
      <c r="E3494" s="589"/>
      <c r="F3494" s="202" t="s">
        <v>684</v>
      </c>
      <c r="G3494" s="43"/>
      <c r="H3494" s="241">
        <v>1549</v>
      </c>
      <c r="I3494" s="23" t="s">
        <v>688</v>
      </c>
      <c r="J3494" s="24">
        <v>400</v>
      </c>
      <c r="K3494" s="371">
        <v>65.100000000000009</v>
      </c>
      <c r="L3494" s="371">
        <v>83.80952380952381</v>
      </c>
      <c r="M3494" s="371">
        <v>87.15</v>
      </c>
      <c r="N3494" s="21"/>
      <c r="O3494" s="25">
        <f t="shared" si="647"/>
        <v>78.686507936507937</v>
      </c>
      <c r="P3494" s="26">
        <f t="shared" si="648"/>
        <v>0.13660852072310406</v>
      </c>
      <c r="Q3494" s="26"/>
      <c r="R3494" s="28" t="s">
        <v>1197</v>
      </c>
      <c r="S3494" s="24">
        <v>400</v>
      </c>
      <c r="T3494" s="371">
        <v>0</v>
      </c>
      <c r="U3494" s="371">
        <v>0</v>
      </c>
      <c r="V3494" s="371">
        <v>0</v>
      </c>
      <c r="W3494" s="21"/>
      <c r="X3494" s="25">
        <f t="shared" si="687"/>
        <v>0</v>
      </c>
      <c r="Y3494" s="26">
        <f t="shared" si="688"/>
        <v>0</v>
      </c>
      <c r="Z3494" s="428"/>
      <c r="AA3494" s="673"/>
      <c r="AB3494" s="672"/>
    </row>
    <row r="3495" spans="1:28" ht="13.9" customHeight="1" x14ac:dyDescent="0.2">
      <c r="A3495" s="588"/>
      <c r="B3495" s="415"/>
      <c r="C3495" s="454"/>
      <c r="D3495" s="589"/>
      <c r="E3495" s="589"/>
      <c r="F3495" s="203"/>
      <c r="G3495" s="21"/>
      <c r="H3495" s="241">
        <v>1549</v>
      </c>
      <c r="I3495" s="23" t="s">
        <v>476</v>
      </c>
      <c r="J3495" s="24">
        <v>400</v>
      </c>
      <c r="K3495" s="371">
        <v>90.3</v>
      </c>
      <c r="L3495" s="371">
        <v>50.476190476190474</v>
      </c>
      <c r="M3495" s="371">
        <v>75.600000000000009</v>
      </c>
      <c r="N3495" s="21"/>
      <c r="O3495" s="25">
        <f t="shared" si="647"/>
        <v>72.12539682539682</v>
      </c>
      <c r="P3495" s="26">
        <f t="shared" si="648"/>
        <v>0.12521770282186948</v>
      </c>
      <c r="Q3495" s="26"/>
      <c r="R3495" s="28" t="s">
        <v>283</v>
      </c>
      <c r="S3495" s="24">
        <v>400</v>
      </c>
      <c r="T3495" s="371">
        <v>8.5714285714285712</v>
      </c>
      <c r="U3495" s="371">
        <v>2.1</v>
      </c>
      <c r="V3495" s="371">
        <v>5.25</v>
      </c>
      <c r="W3495" s="21"/>
      <c r="X3495" s="25">
        <f t="shared" si="687"/>
        <v>5.3071428571428569</v>
      </c>
      <c r="Y3495" s="26">
        <f t="shared" si="688"/>
        <v>9.2137896825396828E-3</v>
      </c>
      <c r="Z3495" s="428"/>
      <c r="AA3495" s="673"/>
      <c r="AB3495" s="672"/>
    </row>
    <row r="3496" spans="1:28" ht="13.9" customHeight="1" x14ac:dyDescent="0.2">
      <c r="A3496" s="588"/>
      <c r="B3496" s="415"/>
      <c r="C3496" s="454"/>
      <c r="D3496" s="589"/>
      <c r="E3496" s="589"/>
      <c r="F3496" s="182"/>
      <c r="G3496" s="24"/>
      <c r="H3496" s="241">
        <v>1549</v>
      </c>
      <c r="I3496" s="22" t="s">
        <v>4487</v>
      </c>
      <c r="J3496" s="24">
        <v>400</v>
      </c>
      <c r="K3496" s="371">
        <v>0</v>
      </c>
      <c r="L3496" s="371">
        <v>0</v>
      </c>
      <c r="M3496" s="371">
        <v>0</v>
      </c>
      <c r="N3496" s="21"/>
      <c r="O3496" s="25">
        <f t="shared" si="647"/>
        <v>0</v>
      </c>
      <c r="P3496" s="26">
        <f t="shared" si="648"/>
        <v>0</v>
      </c>
      <c r="Q3496" s="26"/>
      <c r="R3496" s="28" t="s">
        <v>284</v>
      </c>
      <c r="S3496" s="24">
        <v>400</v>
      </c>
      <c r="T3496" s="371">
        <v>17.142857142857142</v>
      </c>
      <c r="U3496" s="371">
        <v>31.5</v>
      </c>
      <c r="V3496" s="371">
        <v>60.900000000000006</v>
      </c>
      <c r="W3496" s="21"/>
      <c r="X3496" s="25">
        <f t="shared" si="687"/>
        <v>36.514285714285712</v>
      </c>
      <c r="Y3496" s="26">
        <f t="shared" si="688"/>
        <v>6.339285714285714E-2</v>
      </c>
      <c r="Z3496" s="428"/>
      <c r="AA3496" s="673"/>
      <c r="AB3496" s="672"/>
    </row>
    <row r="3497" spans="1:28" ht="13.9" customHeight="1" x14ac:dyDescent="0.2">
      <c r="A3497" s="588"/>
      <c r="B3497" s="415"/>
      <c r="C3497" s="454"/>
      <c r="D3497" s="589"/>
      <c r="E3497" s="589"/>
      <c r="F3497" s="182"/>
      <c r="G3497" s="24"/>
      <c r="H3497" s="240">
        <v>1549</v>
      </c>
      <c r="I3497" s="23" t="s">
        <v>1194</v>
      </c>
      <c r="J3497" s="24">
        <v>400</v>
      </c>
      <c r="K3497" s="371">
        <v>28.35</v>
      </c>
      <c r="L3497" s="371">
        <v>22.857142857142858</v>
      </c>
      <c r="M3497" s="371">
        <v>27.3</v>
      </c>
      <c r="N3497" s="21"/>
      <c r="O3497" s="25">
        <f t="shared" si="647"/>
        <v>26.169047619047618</v>
      </c>
      <c r="P3497" s="26">
        <f t="shared" si="648"/>
        <v>4.5432374338624341E-2</v>
      </c>
      <c r="Q3497" s="26"/>
      <c r="R3497" s="33" t="s">
        <v>286</v>
      </c>
      <c r="S3497" s="24">
        <v>400</v>
      </c>
      <c r="T3497" s="371">
        <v>58.095238095238095</v>
      </c>
      <c r="U3497" s="371">
        <v>72.45</v>
      </c>
      <c r="V3497" s="371">
        <v>48.300000000000004</v>
      </c>
      <c r="W3497" s="21"/>
      <c r="X3497" s="25">
        <f t="shared" si="687"/>
        <v>59.615079365079367</v>
      </c>
      <c r="Y3497" s="26">
        <f t="shared" si="688"/>
        <v>0.10349840167548502</v>
      </c>
      <c r="Z3497" s="428"/>
      <c r="AA3497" s="673"/>
      <c r="AB3497" s="672"/>
    </row>
    <row r="3498" spans="1:28" ht="13.9" customHeight="1" x14ac:dyDescent="0.2">
      <c r="A3498" s="588"/>
      <c r="B3498" s="415"/>
      <c r="C3498" s="454"/>
      <c r="D3498" s="589"/>
      <c r="E3498" s="589"/>
      <c r="F3498" s="182"/>
      <c r="G3498" s="24"/>
      <c r="H3498" s="241">
        <v>1549</v>
      </c>
      <c r="I3498" s="22" t="s">
        <v>282</v>
      </c>
      <c r="J3498" s="24">
        <v>400</v>
      </c>
      <c r="K3498" s="371">
        <v>45.15</v>
      </c>
      <c r="L3498" s="371">
        <v>78.095238095238088</v>
      </c>
      <c r="M3498" s="371">
        <v>50.400000000000006</v>
      </c>
      <c r="N3498" s="21"/>
      <c r="O3498" s="25">
        <f t="shared" si="647"/>
        <v>57.881746031746026</v>
      </c>
      <c r="P3498" s="26">
        <f t="shared" si="648"/>
        <v>0.10048914241622575</v>
      </c>
      <c r="Q3498" s="26"/>
      <c r="R3498" s="28" t="s">
        <v>1198</v>
      </c>
      <c r="S3498" s="24">
        <v>400</v>
      </c>
      <c r="T3498" s="371">
        <v>24.761904761904759</v>
      </c>
      <c r="U3498" s="371">
        <v>34.65</v>
      </c>
      <c r="V3498" s="371">
        <v>46.2</v>
      </c>
      <c r="W3498" s="21"/>
      <c r="X3498" s="25">
        <f t="shared" si="687"/>
        <v>35.203968253968249</v>
      </c>
      <c r="Y3498" s="26">
        <f t="shared" si="688"/>
        <v>6.11180004409171E-2</v>
      </c>
      <c r="Z3498" s="428"/>
      <c r="AA3498" s="673"/>
      <c r="AB3498" s="672"/>
    </row>
    <row r="3499" spans="1:28" ht="13.9" customHeight="1" x14ac:dyDescent="0.2">
      <c r="A3499" s="588"/>
      <c r="B3499" s="415"/>
      <c r="C3499" s="454"/>
      <c r="D3499" s="589"/>
      <c r="E3499" s="589"/>
      <c r="F3499" s="182"/>
      <c r="G3499" s="24"/>
      <c r="H3499" s="241">
        <v>1549</v>
      </c>
      <c r="I3499" s="22" t="s">
        <v>2111</v>
      </c>
      <c r="J3499" s="24">
        <v>400</v>
      </c>
      <c r="K3499" s="371">
        <v>1.05</v>
      </c>
      <c r="L3499" s="371">
        <v>0</v>
      </c>
      <c r="M3499" s="371">
        <v>4.2</v>
      </c>
      <c r="N3499" s="21"/>
      <c r="O3499" s="25">
        <f t="shared" si="647"/>
        <v>1.75</v>
      </c>
      <c r="P3499" s="26">
        <f t="shared" si="648"/>
        <v>3.0381944444444449E-3</v>
      </c>
      <c r="Q3499" s="26"/>
      <c r="R3499" s="28" t="s">
        <v>287</v>
      </c>
      <c r="S3499" s="24">
        <v>400</v>
      </c>
      <c r="T3499" s="371">
        <v>11.428571428571429</v>
      </c>
      <c r="U3499" s="371">
        <v>14.700000000000001</v>
      </c>
      <c r="V3499" s="371">
        <v>22.05</v>
      </c>
      <c r="W3499" s="21"/>
      <c r="X3499" s="25">
        <f t="shared" si="687"/>
        <v>16.05952380952381</v>
      </c>
      <c r="Y3499" s="26">
        <f t="shared" si="688"/>
        <v>2.7881117724867725E-2</v>
      </c>
      <c r="Z3499" s="428"/>
      <c r="AA3499" s="673"/>
      <c r="AB3499" s="672"/>
    </row>
    <row r="3500" spans="1:28" ht="13.9" customHeight="1" x14ac:dyDescent="0.2">
      <c r="A3500" s="588"/>
      <c r="B3500" s="415"/>
      <c r="C3500" s="454"/>
      <c r="D3500" s="589"/>
      <c r="E3500" s="589"/>
      <c r="F3500" s="182"/>
      <c r="G3500" s="24"/>
      <c r="H3500" s="241">
        <v>1549</v>
      </c>
      <c r="I3500" s="23" t="s">
        <v>1195</v>
      </c>
      <c r="J3500" s="24">
        <v>400</v>
      </c>
      <c r="K3500" s="371">
        <v>19.95</v>
      </c>
      <c r="L3500" s="371">
        <v>17.142857142857142</v>
      </c>
      <c r="M3500" s="371">
        <v>19.95</v>
      </c>
      <c r="N3500" s="21"/>
      <c r="O3500" s="25">
        <f t="shared" si="647"/>
        <v>19.014285714285716</v>
      </c>
      <c r="P3500" s="26">
        <f t="shared" si="648"/>
        <v>3.3010912698412706E-2</v>
      </c>
      <c r="Q3500" s="26"/>
      <c r="R3500" s="28" t="s">
        <v>3101</v>
      </c>
      <c r="S3500" s="24">
        <v>400</v>
      </c>
      <c r="T3500" s="371">
        <v>20.952380952380953</v>
      </c>
      <c r="U3500" s="371">
        <v>19.95</v>
      </c>
      <c r="V3500" s="371">
        <v>32.550000000000004</v>
      </c>
      <c r="W3500" s="21"/>
      <c r="X3500" s="25">
        <f t="shared" si="687"/>
        <v>24.484126984126988</v>
      </c>
      <c r="Y3500" s="26">
        <f t="shared" si="688"/>
        <v>4.2507164902998246E-2</v>
      </c>
      <c r="Z3500" s="428"/>
      <c r="AA3500" s="673"/>
      <c r="AB3500" s="672"/>
    </row>
    <row r="3501" spans="1:28" ht="13.9" customHeight="1" x14ac:dyDescent="0.2">
      <c r="A3501" s="588"/>
      <c r="B3501" s="415"/>
      <c r="C3501" s="454"/>
      <c r="D3501" s="589"/>
      <c r="E3501" s="589"/>
      <c r="F3501" s="182"/>
      <c r="G3501" s="24"/>
      <c r="H3501" s="241">
        <v>1549</v>
      </c>
      <c r="I3501" s="22" t="s">
        <v>1196</v>
      </c>
      <c r="J3501" s="24">
        <v>400</v>
      </c>
      <c r="K3501" s="371">
        <v>2.1</v>
      </c>
      <c r="L3501" s="371">
        <v>1.9047619047619047</v>
      </c>
      <c r="M3501" s="371">
        <v>3.1500000000000004</v>
      </c>
      <c r="N3501" s="21"/>
      <c r="O3501" s="25">
        <f t="shared" si="647"/>
        <v>2.3849206349206349</v>
      </c>
      <c r="P3501" s="26">
        <f t="shared" si="648"/>
        <v>4.1404872134038805E-3</v>
      </c>
      <c r="Q3501" s="26"/>
      <c r="R3501" s="28" t="s">
        <v>2155</v>
      </c>
      <c r="S3501" s="24">
        <v>400</v>
      </c>
      <c r="T3501" s="371">
        <v>28.571428571428569</v>
      </c>
      <c r="U3501" s="371">
        <v>45.15</v>
      </c>
      <c r="V3501" s="371">
        <v>44.1</v>
      </c>
      <c r="W3501" s="21"/>
      <c r="X3501" s="25">
        <f t="shared" si="687"/>
        <v>39.273809523809518</v>
      </c>
      <c r="Y3501" s="26">
        <f t="shared" si="688"/>
        <v>6.8183697089947079E-2</v>
      </c>
      <c r="Z3501" s="428"/>
      <c r="AA3501" s="673"/>
      <c r="AB3501" s="672"/>
    </row>
    <row r="3502" spans="1:28" ht="13.9" customHeight="1" x14ac:dyDescent="0.2">
      <c r="A3502" s="588"/>
      <c r="B3502" s="415"/>
      <c r="C3502" s="454"/>
      <c r="D3502" s="589"/>
      <c r="E3502" s="589"/>
      <c r="F3502" s="182"/>
      <c r="G3502" s="24"/>
      <c r="H3502" s="241">
        <v>1549</v>
      </c>
      <c r="I3502" s="22" t="s">
        <v>1943</v>
      </c>
      <c r="J3502" s="24">
        <v>400</v>
      </c>
      <c r="K3502" s="371">
        <v>28.35</v>
      </c>
      <c r="L3502" s="371">
        <v>28.571428571428569</v>
      </c>
      <c r="M3502" s="371">
        <v>27.3</v>
      </c>
      <c r="N3502" s="21"/>
      <c r="O3502" s="25">
        <f t="shared" si="647"/>
        <v>28.073809523809526</v>
      </c>
      <c r="P3502" s="26">
        <f t="shared" si="648"/>
        <v>4.8739252645502655E-2</v>
      </c>
      <c r="Q3502" s="26"/>
      <c r="R3502" s="28" t="s">
        <v>2112</v>
      </c>
      <c r="S3502" s="24">
        <v>400</v>
      </c>
      <c r="T3502" s="371">
        <v>6.6666666666666661</v>
      </c>
      <c r="U3502" s="371">
        <v>11.55</v>
      </c>
      <c r="V3502" s="371">
        <v>3.1500000000000004</v>
      </c>
      <c r="W3502" s="21"/>
      <c r="X3502" s="25">
        <f t="shared" si="687"/>
        <v>7.1222222222222227</v>
      </c>
      <c r="Y3502" s="26">
        <f t="shared" si="688"/>
        <v>1.236496913580247E-2</v>
      </c>
      <c r="Z3502" s="428"/>
      <c r="AA3502" s="673"/>
      <c r="AB3502" s="672"/>
    </row>
    <row r="3503" spans="1:28" ht="13.9" customHeight="1" x14ac:dyDescent="0.2">
      <c r="A3503" s="588"/>
      <c r="B3503" s="415"/>
      <c r="C3503" s="454"/>
      <c r="D3503" s="589"/>
      <c r="E3503" s="589"/>
      <c r="F3503" s="182"/>
      <c r="G3503" s="24"/>
      <c r="H3503" s="241">
        <v>1549</v>
      </c>
      <c r="I3503" s="22" t="s">
        <v>2153</v>
      </c>
      <c r="J3503" s="24">
        <v>400</v>
      </c>
      <c r="K3503" s="371">
        <v>4.2</v>
      </c>
      <c r="L3503" s="371">
        <v>3.8095238095238093</v>
      </c>
      <c r="M3503" s="371">
        <v>4.2</v>
      </c>
      <c r="N3503" s="21"/>
      <c r="O3503" s="25">
        <f t="shared" si="647"/>
        <v>4.0698412698412696</v>
      </c>
      <c r="P3503" s="26">
        <f t="shared" si="648"/>
        <v>7.0656966490299823E-3</v>
      </c>
      <c r="Q3503" s="26"/>
      <c r="R3503" s="28" t="s">
        <v>2154</v>
      </c>
      <c r="S3503" s="24">
        <v>400</v>
      </c>
      <c r="T3503" s="371">
        <v>48.571428571428569</v>
      </c>
      <c r="U3503" s="371">
        <v>44.1</v>
      </c>
      <c r="V3503" s="371">
        <v>37.800000000000004</v>
      </c>
      <c r="W3503" s="21"/>
      <c r="X3503" s="25">
        <f t="shared" si="687"/>
        <v>43.490476190476194</v>
      </c>
      <c r="Y3503" s="26">
        <f t="shared" si="688"/>
        <v>7.5504298941798956E-2</v>
      </c>
      <c r="Z3503" s="428"/>
      <c r="AA3503" s="673"/>
      <c r="AB3503" s="672"/>
    </row>
    <row r="3504" spans="1:28" ht="13.9" customHeight="1" x14ac:dyDescent="0.2">
      <c r="A3504" s="588"/>
      <c r="B3504" s="415"/>
      <c r="C3504" s="454"/>
      <c r="D3504" s="589"/>
      <c r="E3504" s="589"/>
      <c r="F3504" s="182"/>
      <c r="G3504" s="24"/>
      <c r="H3504" s="241">
        <v>1549</v>
      </c>
      <c r="I3504" s="22" t="s">
        <v>2152</v>
      </c>
      <c r="J3504" s="24">
        <v>400</v>
      </c>
      <c r="K3504" s="371">
        <v>0</v>
      </c>
      <c r="L3504" s="371">
        <v>0</v>
      </c>
      <c r="M3504" s="371">
        <v>0</v>
      </c>
      <c r="N3504" s="21"/>
      <c r="O3504" s="25">
        <f t="shared" si="647"/>
        <v>0</v>
      </c>
      <c r="P3504" s="26">
        <f t="shared" si="648"/>
        <v>0</v>
      </c>
      <c r="Q3504" s="26"/>
      <c r="R3504" s="28" t="s">
        <v>285</v>
      </c>
      <c r="S3504" s="24">
        <v>400</v>
      </c>
      <c r="T3504" s="371">
        <v>7.6190476190476186</v>
      </c>
      <c r="U3504" s="371">
        <v>7.3500000000000005</v>
      </c>
      <c r="V3504" s="371">
        <v>7.3500000000000005</v>
      </c>
      <c r="W3504" s="21"/>
      <c r="X3504" s="25">
        <f t="shared" si="687"/>
        <v>7.4396825396825399</v>
      </c>
      <c r="Y3504" s="26">
        <f t="shared" si="688"/>
        <v>1.2916115520282189E-2</v>
      </c>
      <c r="Z3504" s="428"/>
      <c r="AA3504" s="673"/>
      <c r="AB3504" s="672"/>
    </row>
    <row r="3505" spans="1:28" ht="13.9" customHeight="1" x14ac:dyDescent="0.2">
      <c r="A3505" s="588"/>
      <c r="B3505" s="415"/>
      <c r="C3505" s="454"/>
      <c r="D3505" s="589"/>
      <c r="E3505" s="589"/>
      <c r="F3505" s="200"/>
      <c r="G3505" s="24"/>
      <c r="H3505" s="241">
        <v>1549</v>
      </c>
      <c r="I3505" s="22"/>
      <c r="J3505" s="24"/>
      <c r="K3505" s="371"/>
      <c r="L3505" s="371"/>
      <c r="M3505" s="371"/>
      <c r="N3505" s="21"/>
      <c r="O3505" s="25"/>
      <c r="P3505" s="26"/>
      <c r="Q3505" s="26"/>
      <c r="R3505" s="28" t="s">
        <v>2113</v>
      </c>
      <c r="S3505" s="24">
        <v>400</v>
      </c>
      <c r="T3505" s="371">
        <v>0</v>
      </c>
      <c r="U3505" s="371">
        <v>0</v>
      </c>
      <c r="V3505" s="371">
        <v>10.5</v>
      </c>
      <c r="W3505" s="21"/>
      <c r="X3505" s="25">
        <f t="shared" si="687"/>
        <v>3.5</v>
      </c>
      <c r="Y3505" s="26">
        <f t="shared" si="688"/>
        <v>6.0763888888888899E-3</v>
      </c>
      <c r="Z3505" s="428"/>
      <c r="AA3505" s="673"/>
      <c r="AB3505" s="672"/>
    </row>
    <row r="3506" spans="1:28" ht="13.9" customHeight="1" thickBot="1" x14ac:dyDescent="0.25">
      <c r="A3506" s="585"/>
      <c r="B3506" s="409"/>
      <c r="C3506" s="447"/>
      <c r="D3506" s="586"/>
      <c r="E3506" s="587"/>
      <c r="F3506" s="184"/>
      <c r="G3506" s="70"/>
      <c r="H3506" s="242">
        <v>1549</v>
      </c>
      <c r="I3506" s="76"/>
      <c r="J3506" s="70"/>
      <c r="K3506" s="559"/>
      <c r="L3506" s="559"/>
      <c r="M3506" s="559"/>
      <c r="N3506" s="72"/>
      <c r="O3506" s="73"/>
      <c r="P3506" s="74"/>
      <c r="Q3506" s="74"/>
      <c r="R3506" s="75" t="s">
        <v>3102</v>
      </c>
      <c r="S3506" s="70">
        <v>400</v>
      </c>
      <c r="T3506" s="559">
        <v>0</v>
      </c>
      <c r="U3506" s="559">
        <v>0</v>
      </c>
      <c r="V3506" s="559">
        <v>0</v>
      </c>
      <c r="W3506" s="72"/>
      <c r="X3506" s="73">
        <f t="shared" si="687"/>
        <v>0</v>
      </c>
      <c r="Y3506" s="74">
        <f t="shared" si="688"/>
        <v>0</v>
      </c>
      <c r="Z3506" s="646"/>
      <c r="AA3506" s="676"/>
      <c r="AB3506" s="674"/>
    </row>
    <row r="3507" spans="1:28" s="7" customFormat="1" ht="14.45" customHeight="1" x14ac:dyDescent="0.2">
      <c r="A3507" s="260"/>
      <c r="B3507" s="403"/>
      <c r="C3507" s="454"/>
      <c r="D3507" s="291">
        <f t="shared" ref="D3507:D3586" si="689">(MAX(K3507:M3507))/J3507/1.44</f>
        <v>0</v>
      </c>
      <c r="E3507" s="272">
        <f>(MAX(T3507:V3507))/S3507/1.44</f>
        <v>0</v>
      </c>
      <c r="F3507" s="193" t="s">
        <v>455</v>
      </c>
      <c r="G3507" s="114" t="s">
        <v>3136</v>
      </c>
      <c r="H3507" s="243">
        <v>1550</v>
      </c>
      <c r="I3507" s="113" t="s">
        <v>685</v>
      </c>
      <c r="J3507" s="115">
        <v>630</v>
      </c>
      <c r="K3507" s="565">
        <v>0</v>
      </c>
      <c r="L3507" s="565">
        <v>0</v>
      </c>
      <c r="M3507" s="565">
        <v>0</v>
      </c>
      <c r="N3507" s="116"/>
      <c r="O3507" s="117">
        <f t="shared" si="647"/>
        <v>0</v>
      </c>
      <c r="P3507" s="118">
        <f t="shared" si="648"/>
        <v>0</v>
      </c>
      <c r="Q3507" s="142" t="s">
        <v>495</v>
      </c>
      <c r="R3507" s="120" t="s">
        <v>686</v>
      </c>
      <c r="S3507" s="115">
        <v>630</v>
      </c>
      <c r="T3507" s="565">
        <v>0</v>
      </c>
      <c r="U3507" s="565">
        <v>0</v>
      </c>
      <c r="V3507" s="565">
        <v>0</v>
      </c>
      <c r="W3507" s="116"/>
      <c r="X3507" s="117">
        <f t="shared" si="687"/>
        <v>0</v>
      </c>
      <c r="Y3507" s="118">
        <f t="shared" si="688"/>
        <v>0</v>
      </c>
      <c r="Z3507" s="636" t="s">
        <v>495</v>
      </c>
      <c r="AA3507" s="672">
        <f t="shared" ref="AA3507:AA3541" si="690">P3507+Y3507</f>
        <v>0</v>
      </c>
      <c r="AB3507" s="672">
        <f t="shared" si="686"/>
        <v>837.9</v>
      </c>
    </row>
    <row r="3508" spans="1:28" s="7" customFormat="1" ht="14.45" customHeight="1" x14ac:dyDescent="0.2">
      <c r="A3508" s="260"/>
      <c r="B3508" s="403"/>
      <c r="C3508" s="454"/>
      <c r="D3508" s="289"/>
      <c r="E3508" s="306"/>
      <c r="F3508" s="181"/>
      <c r="G3508" s="69"/>
      <c r="H3508" s="240">
        <v>1550</v>
      </c>
      <c r="I3508" s="35" t="s">
        <v>3541</v>
      </c>
      <c r="J3508" s="34">
        <v>630</v>
      </c>
      <c r="K3508" s="367">
        <v>0</v>
      </c>
      <c r="L3508" s="367">
        <v>0</v>
      </c>
      <c r="M3508" s="367">
        <v>0</v>
      </c>
      <c r="N3508" s="36"/>
      <c r="O3508" s="25">
        <f t="shared" si="647"/>
        <v>0</v>
      </c>
      <c r="P3508" s="26">
        <f t="shared" si="648"/>
        <v>0</v>
      </c>
      <c r="Q3508" s="77"/>
      <c r="R3508" s="35" t="s">
        <v>3543</v>
      </c>
      <c r="S3508" s="34">
        <v>630</v>
      </c>
      <c r="T3508" s="367">
        <v>0</v>
      </c>
      <c r="U3508" s="367">
        <v>0</v>
      </c>
      <c r="V3508" s="367">
        <v>0</v>
      </c>
      <c r="W3508" s="36"/>
      <c r="X3508" s="25">
        <f t="shared" si="687"/>
        <v>0</v>
      </c>
      <c r="Y3508" s="26">
        <f t="shared" si="688"/>
        <v>0</v>
      </c>
      <c r="Z3508" s="645"/>
      <c r="AA3508" s="672"/>
      <c r="AB3508" s="672"/>
    </row>
    <row r="3509" spans="1:28" s="7" customFormat="1" ht="14.45" customHeight="1" thickBot="1" x14ac:dyDescent="0.25">
      <c r="A3509" s="260"/>
      <c r="B3509" s="403"/>
      <c r="C3509" s="454"/>
      <c r="D3509" s="282"/>
      <c r="E3509" s="283"/>
      <c r="F3509" s="191"/>
      <c r="G3509" s="104"/>
      <c r="H3509" s="245">
        <v>1550</v>
      </c>
      <c r="I3509" s="84" t="s">
        <v>3542</v>
      </c>
      <c r="J3509" s="83">
        <v>630</v>
      </c>
      <c r="K3509" s="554">
        <v>0</v>
      </c>
      <c r="L3509" s="554">
        <v>0</v>
      </c>
      <c r="M3509" s="554">
        <v>0</v>
      </c>
      <c r="N3509" s="85"/>
      <c r="O3509" s="73">
        <f t="shared" si="647"/>
        <v>0</v>
      </c>
      <c r="P3509" s="74">
        <f t="shared" si="648"/>
        <v>0</v>
      </c>
      <c r="Q3509" s="105"/>
      <c r="R3509" s="84" t="s">
        <v>3544</v>
      </c>
      <c r="S3509" s="83">
        <v>630</v>
      </c>
      <c r="T3509" s="554">
        <v>0</v>
      </c>
      <c r="U3509" s="554">
        <v>0</v>
      </c>
      <c r="V3509" s="554">
        <v>0</v>
      </c>
      <c r="W3509" s="85"/>
      <c r="X3509" s="73">
        <f t="shared" si="687"/>
        <v>0</v>
      </c>
      <c r="Y3509" s="74">
        <f t="shared" si="688"/>
        <v>0</v>
      </c>
      <c r="Z3509" s="637"/>
      <c r="AA3509" s="672"/>
      <c r="AB3509" s="672"/>
    </row>
    <row r="3510" spans="1:28" s="7" customFormat="1" ht="14.45" customHeight="1" thickBot="1" x14ac:dyDescent="0.25">
      <c r="A3510" s="304">
        <v>42746</v>
      </c>
      <c r="B3510" s="404">
        <v>0.60416666666666663</v>
      </c>
      <c r="C3510" s="460">
        <v>-10</v>
      </c>
      <c r="D3510" s="282">
        <f t="shared" si="689"/>
        <v>0.41927083333333337</v>
      </c>
      <c r="E3510" s="283"/>
      <c r="F3510" s="191" t="s">
        <v>456</v>
      </c>
      <c r="G3510" s="104" t="s">
        <v>3136</v>
      </c>
      <c r="H3510" s="245">
        <v>2001</v>
      </c>
      <c r="I3510" s="84" t="s">
        <v>685</v>
      </c>
      <c r="J3510" s="83">
        <v>40</v>
      </c>
      <c r="K3510" s="622">
        <v>24.150000000000002</v>
      </c>
      <c r="L3510" s="622">
        <v>21.904761904761905</v>
      </c>
      <c r="M3510" s="622">
        <v>24.150000000000002</v>
      </c>
      <c r="N3510" s="85" t="s">
        <v>5004</v>
      </c>
      <c r="O3510" s="86">
        <f t="shared" si="647"/>
        <v>23.401587301587302</v>
      </c>
      <c r="P3510" s="87">
        <f t="shared" si="648"/>
        <v>0.40627755731922399</v>
      </c>
      <c r="Q3510" s="105"/>
      <c r="R3510" s="89"/>
      <c r="S3510" s="112"/>
      <c r="T3510" s="554"/>
      <c r="U3510" s="554"/>
      <c r="V3510" s="554"/>
      <c r="W3510" s="85"/>
      <c r="X3510" s="86"/>
      <c r="Y3510" s="87"/>
      <c r="Z3510" s="637"/>
      <c r="AA3510" s="675">
        <f t="shared" si="690"/>
        <v>0.40627755731922399</v>
      </c>
      <c r="AB3510" s="675">
        <f t="shared" si="686"/>
        <v>15.793016975308641</v>
      </c>
    </row>
    <row r="3511" spans="1:28" s="7" customFormat="1" ht="14.45" customHeight="1" thickBot="1" x14ac:dyDescent="0.25">
      <c r="A3511" s="256">
        <v>43057</v>
      </c>
      <c r="B3511" s="408">
        <v>0.44444444444444442</v>
      </c>
      <c r="C3511" s="447">
        <v>-1</v>
      </c>
      <c r="D3511" s="282">
        <f t="shared" si="689"/>
        <v>0.36458333333333337</v>
      </c>
      <c r="E3511" s="283"/>
      <c r="F3511" s="191" t="s">
        <v>456</v>
      </c>
      <c r="G3511" s="104" t="s">
        <v>3126</v>
      </c>
      <c r="H3511" s="245">
        <v>2002</v>
      </c>
      <c r="I3511" s="84" t="s">
        <v>685</v>
      </c>
      <c r="J3511" s="83">
        <v>40</v>
      </c>
      <c r="K3511" s="622">
        <v>21</v>
      </c>
      <c r="L3511" s="622">
        <v>10.476190476190476</v>
      </c>
      <c r="M3511" s="622">
        <v>13.65</v>
      </c>
      <c r="N3511" s="85" t="s">
        <v>3868</v>
      </c>
      <c r="O3511" s="86">
        <f t="shared" si="647"/>
        <v>15.042063492063491</v>
      </c>
      <c r="P3511" s="87">
        <f t="shared" si="648"/>
        <v>0.26114693562610231</v>
      </c>
      <c r="Q3511" s="105"/>
      <c r="R3511" s="89"/>
      <c r="S3511" s="112"/>
      <c r="T3511" s="554"/>
      <c r="U3511" s="554"/>
      <c r="V3511" s="554"/>
      <c r="W3511" s="85"/>
      <c r="X3511" s="86"/>
      <c r="Y3511" s="87"/>
      <c r="Z3511" s="637"/>
      <c r="AA3511" s="672">
        <f t="shared" si="690"/>
        <v>0.26114693562610231</v>
      </c>
      <c r="AB3511" s="672">
        <f t="shared" si="686"/>
        <v>19.653491512345678</v>
      </c>
    </row>
    <row r="3512" spans="1:28" s="7" customFormat="1" ht="14.45" customHeight="1" thickBot="1" x14ac:dyDescent="0.25">
      <c r="A3512" s="304">
        <v>42746</v>
      </c>
      <c r="B3512" s="404">
        <v>0.62847222222222221</v>
      </c>
      <c r="C3512" s="460">
        <v>-10</v>
      </c>
      <c r="D3512" s="282">
        <f t="shared" si="689"/>
        <v>0.40833333333333338</v>
      </c>
      <c r="E3512" s="283"/>
      <c r="F3512" s="191" t="s">
        <v>456</v>
      </c>
      <c r="G3512" s="104" t="s">
        <v>3136</v>
      </c>
      <c r="H3512" s="245">
        <v>2003</v>
      </c>
      <c r="I3512" s="84" t="s">
        <v>685</v>
      </c>
      <c r="J3512" s="83">
        <v>25</v>
      </c>
      <c r="K3512" s="622">
        <v>14.700000000000001</v>
      </c>
      <c r="L3512" s="622">
        <v>13.333333333333332</v>
      </c>
      <c r="M3512" s="622">
        <v>14.700000000000001</v>
      </c>
      <c r="N3512" s="85" t="s">
        <v>3845</v>
      </c>
      <c r="O3512" s="86">
        <f t="shared" si="647"/>
        <v>14.244444444444445</v>
      </c>
      <c r="P3512" s="87">
        <f t="shared" si="648"/>
        <v>0.39567901234567904</v>
      </c>
      <c r="Q3512" s="105"/>
      <c r="R3512" s="89"/>
      <c r="S3512" s="112"/>
      <c r="T3512" s="554"/>
      <c r="U3512" s="554"/>
      <c r="V3512" s="554"/>
      <c r="W3512" s="85"/>
      <c r="X3512" s="86"/>
      <c r="Y3512" s="87"/>
      <c r="Z3512" s="637"/>
      <c r="AA3512" s="675">
        <f t="shared" si="690"/>
        <v>0.39567901234567904</v>
      </c>
      <c r="AB3512" s="675">
        <f t="shared" si="686"/>
        <v>10.046836419753086</v>
      </c>
    </row>
    <row r="3513" spans="1:28" s="7" customFormat="1" ht="14.45" customHeight="1" thickBot="1" x14ac:dyDescent="0.25">
      <c r="A3513" s="256">
        <v>43096</v>
      </c>
      <c r="B3513" s="404">
        <v>0.4375</v>
      </c>
      <c r="C3513" s="460">
        <v>0</v>
      </c>
      <c r="D3513" s="282">
        <f t="shared" si="689"/>
        <v>0.41927083333333337</v>
      </c>
      <c r="E3513" s="283"/>
      <c r="F3513" s="191" t="s">
        <v>456</v>
      </c>
      <c r="G3513" s="104" t="s">
        <v>3126</v>
      </c>
      <c r="H3513" s="245">
        <v>2004</v>
      </c>
      <c r="I3513" s="84" t="s">
        <v>685</v>
      </c>
      <c r="J3513" s="83">
        <v>40</v>
      </c>
      <c r="K3513" s="622">
        <v>24.150000000000002</v>
      </c>
      <c r="L3513" s="622">
        <v>21.904761904761905</v>
      </c>
      <c r="M3513" s="622">
        <v>24.150000000000002</v>
      </c>
      <c r="N3513" s="85" t="s">
        <v>3926</v>
      </c>
      <c r="O3513" s="86">
        <f t="shared" si="647"/>
        <v>23.401587301587302</v>
      </c>
      <c r="P3513" s="87">
        <f t="shared" si="648"/>
        <v>0.40627755731922399</v>
      </c>
      <c r="Q3513" s="105"/>
      <c r="R3513" s="89"/>
      <c r="S3513" s="112"/>
      <c r="T3513" s="554"/>
      <c r="U3513" s="554"/>
      <c r="V3513" s="554"/>
      <c r="W3513" s="85"/>
      <c r="X3513" s="86"/>
      <c r="Y3513" s="87"/>
      <c r="Z3513" s="637"/>
      <c r="AA3513" s="672">
        <f t="shared" si="690"/>
        <v>0.40627755731922399</v>
      </c>
      <c r="AB3513" s="672">
        <f t="shared" si="686"/>
        <v>15.793016975308641</v>
      </c>
    </row>
    <row r="3514" spans="1:28" s="7" customFormat="1" ht="14.45" customHeight="1" thickBot="1" x14ac:dyDescent="0.25">
      <c r="A3514" s="256">
        <v>43096</v>
      </c>
      <c r="B3514" s="408">
        <v>0.58333333333333337</v>
      </c>
      <c r="C3514" s="447">
        <v>0</v>
      </c>
      <c r="D3514" s="282">
        <f t="shared" si="689"/>
        <v>0.41927083333333337</v>
      </c>
      <c r="E3514" s="283"/>
      <c r="F3514" s="191" t="s">
        <v>456</v>
      </c>
      <c r="G3514" s="104" t="s">
        <v>3126</v>
      </c>
      <c r="H3514" s="245">
        <v>2005</v>
      </c>
      <c r="I3514" s="84" t="s">
        <v>685</v>
      </c>
      <c r="J3514" s="83">
        <v>40</v>
      </c>
      <c r="K3514" s="622">
        <v>24.150000000000002</v>
      </c>
      <c r="L3514" s="622">
        <v>21.904761904761905</v>
      </c>
      <c r="M3514" s="622">
        <v>24.150000000000002</v>
      </c>
      <c r="N3514" s="85" t="s">
        <v>4076</v>
      </c>
      <c r="O3514" s="86">
        <f t="shared" si="647"/>
        <v>23.401587301587302</v>
      </c>
      <c r="P3514" s="87">
        <f t="shared" si="648"/>
        <v>0.40627755731922399</v>
      </c>
      <c r="Q3514" s="105"/>
      <c r="R3514" s="89"/>
      <c r="S3514" s="112"/>
      <c r="T3514" s="554"/>
      <c r="U3514" s="554"/>
      <c r="V3514" s="554"/>
      <c r="W3514" s="85"/>
      <c r="X3514" s="86"/>
      <c r="Y3514" s="87"/>
      <c r="Z3514" s="637"/>
      <c r="AA3514" s="675">
        <f t="shared" si="690"/>
        <v>0.40627755731922399</v>
      </c>
      <c r="AB3514" s="675">
        <f t="shared" si="686"/>
        <v>15.793016975308641</v>
      </c>
    </row>
    <row r="3515" spans="1:28" s="7" customFormat="1" ht="14.45" customHeight="1" thickBot="1" x14ac:dyDescent="0.25">
      <c r="A3515" s="256">
        <v>43070</v>
      </c>
      <c r="B3515" s="404">
        <v>0.65625</v>
      </c>
      <c r="C3515" s="460">
        <v>-5</v>
      </c>
      <c r="D3515" s="282">
        <f t="shared" si="689"/>
        <v>0.43750000000000011</v>
      </c>
      <c r="E3515" s="283"/>
      <c r="F3515" s="191" t="s">
        <v>456</v>
      </c>
      <c r="G3515" s="104" t="s">
        <v>3136</v>
      </c>
      <c r="H3515" s="245">
        <v>2006</v>
      </c>
      <c r="I3515" s="84" t="s">
        <v>685</v>
      </c>
      <c r="J3515" s="83">
        <v>40</v>
      </c>
      <c r="K3515" s="622">
        <v>25.200000000000003</v>
      </c>
      <c r="L3515" s="622">
        <v>22.857142857142858</v>
      </c>
      <c r="M3515" s="622">
        <v>25.200000000000003</v>
      </c>
      <c r="N3515" s="85" t="s">
        <v>4353</v>
      </c>
      <c r="O3515" s="86">
        <f t="shared" si="647"/>
        <v>24.419047619047621</v>
      </c>
      <c r="P3515" s="87">
        <f t="shared" si="648"/>
        <v>0.42394179894179895</v>
      </c>
      <c r="Q3515" s="105"/>
      <c r="R3515" s="89"/>
      <c r="S3515" s="112"/>
      <c r="T3515" s="554"/>
      <c r="U3515" s="554"/>
      <c r="V3515" s="554"/>
      <c r="W3515" s="85"/>
      <c r="X3515" s="86"/>
      <c r="Y3515" s="87"/>
      <c r="Z3515" s="637"/>
      <c r="AA3515" s="672">
        <f t="shared" si="690"/>
        <v>0.42394179894179895</v>
      </c>
      <c r="AB3515" s="672">
        <f t="shared" si="686"/>
        <v>15.323148148148146</v>
      </c>
    </row>
    <row r="3516" spans="1:28" s="7" customFormat="1" ht="14.45" customHeight="1" thickBot="1" x14ac:dyDescent="0.25">
      <c r="A3516" s="256">
        <v>43096</v>
      </c>
      <c r="B3516" s="408">
        <v>0.5625</v>
      </c>
      <c r="C3516" s="447">
        <v>0</v>
      </c>
      <c r="D3516" s="282">
        <f t="shared" si="689"/>
        <v>0.41927083333333337</v>
      </c>
      <c r="E3516" s="283"/>
      <c r="F3516" s="191" t="s">
        <v>456</v>
      </c>
      <c r="G3516" s="104" t="s">
        <v>3126</v>
      </c>
      <c r="H3516" s="245">
        <v>2007</v>
      </c>
      <c r="I3516" s="84" t="s">
        <v>685</v>
      </c>
      <c r="J3516" s="83">
        <v>40</v>
      </c>
      <c r="K3516" s="622">
        <v>24.150000000000002</v>
      </c>
      <c r="L3516" s="622">
        <v>21.904761904761905</v>
      </c>
      <c r="M3516" s="622">
        <v>24.150000000000002</v>
      </c>
      <c r="N3516" s="85" t="s">
        <v>4064</v>
      </c>
      <c r="O3516" s="86">
        <f t="shared" si="647"/>
        <v>23.401587301587302</v>
      </c>
      <c r="P3516" s="87">
        <f t="shared" si="648"/>
        <v>0.40627755731922399</v>
      </c>
      <c r="Q3516" s="105"/>
      <c r="R3516" s="89"/>
      <c r="S3516" s="112"/>
      <c r="T3516" s="554"/>
      <c r="U3516" s="554"/>
      <c r="V3516" s="554"/>
      <c r="W3516" s="85"/>
      <c r="X3516" s="86"/>
      <c r="Y3516" s="87"/>
      <c r="Z3516" s="637"/>
      <c r="AA3516" s="675">
        <f t="shared" si="690"/>
        <v>0.40627755731922399</v>
      </c>
      <c r="AB3516" s="675">
        <f t="shared" si="686"/>
        <v>15.793016975308641</v>
      </c>
    </row>
    <row r="3517" spans="1:28" s="7" customFormat="1" ht="14.45" customHeight="1" thickBot="1" x14ac:dyDescent="0.25">
      <c r="A3517" s="256">
        <v>43054</v>
      </c>
      <c r="B3517" s="408">
        <v>0.61458333333333337</v>
      </c>
      <c r="C3517" s="447">
        <v>-3</v>
      </c>
      <c r="D3517" s="282">
        <f t="shared" si="689"/>
        <v>0.43750000000000011</v>
      </c>
      <c r="E3517" s="283"/>
      <c r="F3517" s="191" t="s">
        <v>456</v>
      </c>
      <c r="G3517" s="104" t="s">
        <v>3126</v>
      </c>
      <c r="H3517" s="245">
        <v>2008</v>
      </c>
      <c r="I3517" s="84" t="s">
        <v>685</v>
      </c>
      <c r="J3517" s="83">
        <v>40</v>
      </c>
      <c r="K3517" s="622">
        <v>25.200000000000003</v>
      </c>
      <c r="L3517" s="622">
        <v>22.857142857142858</v>
      </c>
      <c r="M3517" s="622">
        <v>25.200000000000003</v>
      </c>
      <c r="N3517" s="85" t="s">
        <v>3898</v>
      </c>
      <c r="O3517" s="86">
        <f t="shared" si="647"/>
        <v>24.419047619047621</v>
      </c>
      <c r="P3517" s="87">
        <f t="shared" si="648"/>
        <v>0.42394179894179895</v>
      </c>
      <c r="Q3517" s="105"/>
      <c r="R3517" s="89"/>
      <c r="S3517" s="112"/>
      <c r="T3517" s="554"/>
      <c r="U3517" s="554"/>
      <c r="V3517" s="554"/>
      <c r="W3517" s="85"/>
      <c r="X3517" s="86"/>
      <c r="Y3517" s="87"/>
      <c r="Z3517" s="637"/>
      <c r="AA3517" s="672">
        <f t="shared" si="690"/>
        <v>0.42394179894179895</v>
      </c>
      <c r="AB3517" s="672">
        <f t="shared" si="686"/>
        <v>15.323148148148146</v>
      </c>
    </row>
    <row r="3518" spans="1:28" s="7" customFormat="1" ht="14.45" customHeight="1" thickBot="1" x14ac:dyDescent="0.25">
      <c r="A3518" s="256">
        <v>43069</v>
      </c>
      <c r="B3518" s="408">
        <v>0.61805555555555558</v>
      </c>
      <c r="C3518" s="447">
        <v>-10</v>
      </c>
      <c r="D3518" s="282">
        <f t="shared" si="689"/>
        <v>0.41927083333333337</v>
      </c>
      <c r="E3518" s="283"/>
      <c r="F3518" s="191" t="s">
        <v>456</v>
      </c>
      <c r="G3518" s="104" t="s">
        <v>3136</v>
      </c>
      <c r="H3518" s="245">
        <v>2009</v>
      </c>
      <c r="I3518" s="84" t="s">
        <v>685</v>
      </c>
      <c r="J3518" s="83">
        <v>40</v>
      </c>
      <c r="K3518" s="622">
        <v>24.150000000000002</v>
      </c>
      <c r="L3518" s="622">
        <v>21.904761904761905</v>
      </c>
      <c r="M3518" s="622">
        <v>24.150000000000002</v>
      </c>
      <c r="N3518" s="85" t="s">
        <v>4175</v>
      </c>
      <c r="O3518" s="86">
        <f t="shared" si="647"/>
        <v>23.401587301587302</v>
      </c>
      <c r="P3518" s="87">
        <f t="shared" si="648"/>
        <v>0.40627755731922399</v>
      </c>
      <c r="Q3518" s="105"/>
      <c r="R3518" s="89"/>
      <c r="S3518" s="112"/>
      <c r="T3518" s="554"/>
      <c r="U3518" s="554"/>
      <c r="V3518" s="554"/>
      <c r="W3518" s="85"/>
      <c r="X3518" s="86"/>
      <c r="Y3518" s="87"/>
      <c r="Z3518" s="637"/>
      <c r="AA3518" s="671">
        <f t="shared" si="690"/>
        <v>0.40627755731922399</v>
      </c>
      <c r="AB3518" s="671">
        <f t="shared" si="686"/>
        <v>15.793016975308641</v>
      </c>
    </row>
    <row r="3519" spans="1:28" s="7" customFormat="1" ht="14.45" customHeight="1" thickBot="1" x14ac:dyDescent="0.25">
      <c r="A3519" s="256">
        <v>43070</v>
      </c>
      <c r="B3519" s="408">
        <v>0.61458333333333337</v>
      </c>
      <c r="C3519" s="447">
        <v>-5</v>
      </c>
      <c r="D3519" s="282">
        <f t="shared" si="689"/>
        <v>0.43750000000000011</v>
      </c>
      <c r="E3519" s="283"/>
      <c r="F3519" s="191" t="s">
        <v>456</v>
      </c>
      <c r="G3519" s="91" t="s">
        <v>3136</v>
      </c>
      <c r="H3519" s="239">
        <v>2010</v>
      </c>
      <c r="I3519" s="90" t="s">
        <v>685</v>
      </c>
      <c r="J3519" s="92">
        <v>40</v>
      </c>
      <c r="K3519" s="622">
        <v>25.200000000000003</v>
      </c>
      <c r="L3519" s="622">
        <v>22.857142857142858</v>
      </c>
      <c r="M3519" s="622">
        <v>25.200000000000003</v>
      </c>
      <c r="N3519" s="93" t="s">
        <v>3899</v>
      </c>
      <c r="O3519" s="94">
        <f t="shared" si="647"/>
        <v>24.419047619047621</v>
      </c>
      <c r="P3519" s="95">
        <f t="shared" si="648"/>
        <v>0.42394179894179895</v>
      </c>
      <c r="Q3519" s="96"/>
      <c r="R3519" s="97"/>
      <c r="S3519" s="98"/>
      <c r="T3519" s="620"/>
      <c r="U3519" s="620"/>
      <c r="V3519" s="620"/>
      <c r="W3519" s="93"/>
      <c r="X3519" s="94"/>
      <c r="Y3519" s="95"/>
      <c r="Z3519" s="635"/>
      <c r="AA3519" s="675">
        <f t="shared" si="690"/>
        <v>0.42394179894179895</v>
      </c>
      <c r="AB3519" s="675">
        <f t="shared" si="686"/>
        <v>15.323148148148146</v>
      </c>
    </row>
    <row r="3520" spans="1:28" s="7" customFormat="1" ht="14.45" customHeight="1" thickBot="1" x14ac:dyDescent="0.25">
      <c r="A3520" s="256">
        <v>43070</v>
      </c>
      <c r="B3520" s="408">
        <v>0.63541666666666663</v>
      </c>
      <c r="C3520" s="447">
        <v>-5</v>
      </c>
      <c r="D3520" s="282">
        <f t="shared" si="689"/>
        <v>0.43750000000000011</v>
      </c>
      <c r="E3520" s="283"/>
      <c r="F3520" s="189" t="s">
        <v>456</v>
      </c>
      <c r="G3520" s="104" t="s">
        <v>3136</v>
      </c>
      <c r="H3520" s="245">
        <v>2011</v>
      </c>
      <c r="I3520" s="84" t="s">
        <v>685</v>
      </c>
      <c r="J3520" s="83">
        <v>40</v>
      </c>
      <c r="K3520" s="622">
        <v>25.200000000000003</v>
      </c>
      <c r="L3520" s="622">
        <v>22.857142857142858</v>
      </c>
      <c r="M3520" s="622">
        <v>25.200000000000003</v>
      </c>
      <c r="N3520" s="85" t="s">
        <v>3845</v>
      </c>
      <c r="O3520" s="86">
        <f t="shared" si="647"/>
        <v>24.419047619047621</v>
      </c>
      <c r="P3520" s="87">
        <f t="shared" si="648"/>
        <v>0.42394179894179895</v>
      </c>
      <c r="Q3520" s="105"/>
      <c r="R3520" s="89"/>
      <c r="S3520" s="112"/>
      <c r="T3520" s="554"/>
      <c r="U3520" s="554"/>
      <c r="V3520" s="554"/>
      <c r="W3520" s="85"/>
      <c r="X3520" s="86"/>
      <c r="Y3520" s="87"/>
      <c r="Z3520" s="637"/>
      <c r="AA3520" s="674">
        <f t="shared" si="690"/>
        <v>0.42394179894179895</v>
      </c>
      <c r="AB3520" s="674">
        <f t="shared" si="686"/>
        <v>15.323148148148146</v>
      </c>
    </row>
    <row r="3521" spans="1:28" s="7" customFormat="1" ht="14.45" customHeight="1" thickBot="1" x14ac:dyDescent="0.25">
      <c r="A3521" s="256">
        <v>43057</v>
      </c>
      <c r="B3521" s="408">
        <v>0.47916666666666669</v>
      </c>
      <c r="C3521" s="447">
        <v>-2</v>
      </c>
      <c r="D3521" s="282">
        <f t="shared" si="689"/>
        <v>9.1145833333333343E-2</v>
      </c>
      <c r="E3521" s="283"/>
      <c r="F3521" s="191" t="s">
        <v>456</v>
      </c>
      <c r="G3521" s="104" t="s">
        <v>3126</v>
      </c>
      <c r="H3521" s="245">
        <v>2012</v>
      </c>
      <c r="I3521" s="84" t="s">
        <v>685</v>
      </c>
      <c r="J3521" s="83">
        <v>40</v>
      </c>
      <c r="K3521" s="622">
        <v>5.25</v>
      </c>
      <c r="L3521" s="622">
        <v>2.8571428571428572</v>
      </c>
      <c r="M3521" s="622">
        <v>0</v>
      </c>
      <c r="N3521" s="85" t="s">
        <v>4110</v>
      </c>
      <c r="O3521" s="86">
        <f t="shared" si="647"/>
        <v>2.7023809523809526</v>
      </c>
      <c r="P3521" s="87">
        <f t="shared" si="648"/>
        <v>4.6916335978835988E-2</v>
      </c>
      <c r="Q3521" s="105"/>
      <c r="R3521" s="89"/>
      <c r="S3521" s="112"/>
      <c r="T3521" s="554"/>
      <c r="U3521" s="554"/>
      <c r="V3521" s="554"/>
      <c r="W3521" s="85"/>
      <c r="X3521" s="86"/>
      <c r="Y3521" s="87"/>
      <c r="Z3521" s="637"/>
      <c r="AA3521" s="672">
        <f t="shared" si="690"/>
        <v>4.6916335978835988E-2</v>
      </c>
      <c r="AB3521" s="672">
        <f t="shared" si="686"/>
        <v>25.352025462962963</v>
      </c>
    </row>
    <row r="3522" spans="1:28" s="7" customFormat="1" ht="14.45" customHeight="1" thickBot="1" x14ac:dyDescent="0.25">
      <c r="A3522" s="256">
        <v>43056</v>
      </c>
      <c r="B3522" s="408">
        <v>0.70833333333333337</v>
      </c>
      <c r="C3522" s="447">
        <v>-3</v>
      </c>
      <c r="D3522" s="282">
        <f t="shared" si="689"/>
        <v>0.43750000000000011</v>
      </c>
      <c r="E3522" s="283"/>
      <c r="F3522" s="191" t="s">
        <v>456</v>
      </c>
      <c r="G3522" s="104" t="s">
        <v>3126</v>
      </c>
      <c r="H3522" s="245">
        <v>2013</v>
      </c>
      <c r="I3522" s="84" t="s">
        <v>685</v>
      </c>
      <c r="J3522" s="83">
        <v>40</v>
      </c>
      <c r="K3522" s="622">
        <v>25.200000000000003</v>
      </c>
      <c r="L3522" s="622">
        <v>22.857142857142858</v>
      </c>
      <c r="M3522" s="622">
        <v>25.200000000000003</v>
      </c>
      <c r="N3522" s="85" t="s">
        <v>3873</v>
      </c>
      <c r="O3522" s="86">
        <f t="shared" ref="O3522:O3538" si="691">(K3522+L3522+M3522)/3</f>
        <v>24.419047619047621</v>
      </c>
      <c r="P3522" s="87">
        <f t="shared" ref="P3522:P3538" si="692">O3522/J3522/1.44</f>
        <v>0.42394179894179895</v>
      </c>
      <c r="Q3522" s="105"/>
      <c r="R3522" s="89"/>
      <c r="S3522" s="112"/>
      <c r="T3522" s="554"/>
      <c r="U3522" s="554"/>
      <c r="V3522" s="554"/>
      <c r="W3522" s="85"/>
      <c r="X3522" s="86"/>
      <c r="Y3522" s="87"/>
      <c r="Z3522" s="637"/>
      <c r="AA3522" s="671">
        <f t="shared" si="690"/>
        <v>0.42394179894179895</v>
      </c>
      <c r="AB3522" s="671">
        <f t="shared" si="686"/>
        <v>15.323148148148146</v>
      </c>
    </row>
    <row r="3523" spans="1:28" s="7" customFormat="1" ht="14.45" customHeight="1" thickBot="1" x14ac:dyDescent="0.25">
      <c r="A3523" s="304">
        <v>42746</v>
      </c>
      <c r="B3523" s="404">
        <v>0.60416666666666663</v>
      </c>
      <c r="C3523" s="460">
        <v>-10</v>
      </c>
      <c r="D3523" s="282">
        <f t="shared" si="689"/>
        <v>0.41927083333333337</v>
      </c>
      <c r="E3523" s="283"/>
      <c r="F3523" s="191" t="s">
        <v>456</v>
      </c>
      <c r="G3523" s="104" t="s">
        <v>3136</v>
      </c>
      <c r="H3523" s="245">
        <v>2014</v>
      </c>
      <c r="I3523" s="84" t="s">
        <v>685</v>
      </c>
      <c r="J3523" s="83">
        <v>40</v>
      </c>
      <c r="K3523" s="622">
        <v>24.150000000000002</v>
      </c>
      <c r="L3523" s="622">
        <v>21.904761904761905</v>
      </c>
      <c r="M3523" s="622">
        <v>24.150000000000002</v>
      </c>
      <c r="N3523" s="85" t="s">
        <v>4615</v>
      </c>
      <c r="O3523" s="86">
        <f t="shared" si="691"/>
        <v>23.401587301587302</v>
      </c>
      <c r="P3523" s="87">
        <f t="shared" si="692"/>
        <v>0.40627755731922399</v>
      </c>
      <c r="Q3523" s="105"/>
      <c r="R3523" s="89"/>
      <c r="S3523" s="112"/>
      <c r="T3523" s="554"/>
      <c r="U3523" s="554"/>
      <c r="V3523" s="554"/>
      <c r="W3523" s="85"/>
      <c r="X3523" s="86"/>
      <c r="Y3523" s="87"/>
      <c r="Z3523" s="637"/>
      <c r="AA3523" s="675">
        <f t="shared" si="690"/>
        <v>0.40627755731922399</v>
      </c>
      <c r="AB3523" s="675">
        <f t="shared" si="686"/>
        <v>15.793016975308641</v>
      </c>
    </row>
    <row r="3524" spans="1:28" s="7" customFormat="1" ht="14.45" customHeight="1" thickBot="1" x14ac:dyDescent="0.25">
      <c r="A3524" s="304">
        <v>42746</v>
      </c>
      <c r="B3524" s="404">
        <v>0.63541666666666663</v>
      </c>
      <c r="C3524" s="460">
        <v>-10</v>
      </c>
      <c r="D3524" s="282">
        <f t="shared" si="689"/>
        <v>0.41927083333333337</v>
      </c>
      <c r="E3524" s="283"/>
      <c r="F3524" s="191" t="s">
        <v>456</v>
      </c>
      <c r="G3524" s="104" t="s">
        <v>3136</v>
      </c>
      <c r="H3524" s="245">
        <v>2015</v>
      </c>
      <c r="I3524" s="84" t="s">
        <v>685</v>
      </c>
      <c r="J3524" s="83">
        <v>40</v>
      </c>
      <c r="K3524" s="622">
        <v>24.150000000000002</v>
      </c>
      <c r="L3524" s="622">
        <v>21.904761904761905</v>
      </c>
      <c r="M3524" s="622">
        <v>24.150000000000002</v>
      </c>
      <c r="N3524" s="85" t="s">
        <v>3981</v>
      </c>
      <c r="O3524" s="86">
        <f t="shared" si="691"/>
        <v>23.401587301587302</v>
      </c>
      <c r="P3524" s="87">
        <f t="shared" si="692"/>
        <v>0.40627755731922399</v>
      </c>
      <c r="Q3524" s="105"/>
      <c r="R3524" s="89"/>
      <c r="S3524" s="112"/>
      <c r="T3524" s="554"/>
      <c r="U3524" s="554"/>
      <c r="V3524" s="554"/>
      <c r="W3524" s="85"/>
      <c r="X3524" s="86"/>
      <c r="Y3524" s="87"/>
      <c r="Z3524" s="637"/>
      <c r="AA3524" s="674">
        <f t="shared" si="690"/>
        <v>0.40627755731922399</v>
      </c>
      <c r="AB3524" s="674">
        <f t="shared" si="686"/>
        <v>15.793016975308641</v>
      </c>
    </row>
    <row r="3525" spans="1:28" s="7" customFormat="1" ht="14.45" customHeight="1" thickBot="1" x14ac:dyDescent="0.25">
      <c r="A3525" s="304">
        <v>42746</v>
      </c>
      <c r="B3525" s="404">
        <v>0.62152777777777779</v>
      </c>
      <c r="C3525" s="460">
        <v>-10</v>
      </c>
      <c r="D3525" s="282">
        <f t="shared" si="689"/>
        <v>0.41927083333333337</v>
      </c>
      <c r="E3525" s="283"/>
      <c r="F3525" s="191" t="s">
        <v>456</v>
      </c>
      <c r="G3525" s="104" t="s">
        <v>3136</v>
      </c>
      <c r="H3525" s="245">
        <v>2016</v>
      </c>
      <c r="I3525" s="84" t="s">
        <v>685</v>
      </c>
      <c r="J3525" s="83">
        <v>40</v>
      </c>
      <c r="K3525" s="622">
        <v>24.150000000000002</v>
      </c>
      <c r="L3525" s="622">
        <v>21.904761904761905</v>
      </c>
      <c r="M3525" s="622">
        <v>24.150000000000002</v>
      </c>
      <c r="N3525" s="85" t="s">
        <v>4615</v>
      </c>
      <c r="O3525" s="86">
        <f t="shared" si="691"/>
        <v>23.401587301587302</v>
      </c>
      <c r="P3525" s="87">
        <f t="shared" si="692"/>
        <v>0.40627755731922399</v>
      </c>
      <c r="Q3525" s="105"/>
      <c r="R3525" s="89"/>
      <c r="S3525" s="112"/>
      <c r="T3525" s="554"/>
      <c r="U3525" s="554"/>
      <c r="V3525" s="554"/>
      <c r="W3525" s="85"/>
      <c r="X3525" s="86"/>
      <c r="Y3525" s="87"/>
      <c r="Z3525" s="637"/>
      <c r="AA3525" s="672">
        <f t="shared" si="690"/>
        <v>0.40627755731922399</v>
      </c>
      <c r="AB3525" s="672">
        <f t="shared" si="686"/>
        <v>15.793016975308641</v>
      </c>
    </row>
    <row r="3526" spans="1:28" s="7" customFormat="1" ht="14.45" customHeight="1" thickBot="1" x14ac:dyDescent="0.25">
      <c r="A3526" s="304">
        <v>42746</v>
      </c>
      <c r="B3526" s="404">
        <v>0.62152777777777779</v>
      </c>
      <c r="C3526" s="460">
        <v>-10</v>
      </c>
      <c r="D3526" s="282">
        <f t="shared" si="689"/>
        <v>0.41927083333333337</v>
      </c>
      <c r="E3526" s="283"/>
      <c r="F3526" s="191" t="s">
        <v>456</v>
      </c>
      <c r="G3526" s="104" t="s">
        <v>3136</v>
      </c>
      <c r="H3526" s="245">
        <v>2017</v>
      </c>
      <c r="I3526" s="84" t="s">
        <v>685</v>
      </c>
      <c r="J3526" s="83">
        <v>40</v>
      </c>
      <c r="K3526" s="622">
        <v>24.150000000000002</v>
      </c>
      <c r="L3526" s="622">
        <v>21.904761904761905</v>
      </c>
      <c r="M3526" s="622">
        <v>24.150000000000002</v>
      </c>
      <c r="N3526" s="85" t="s">
        <v>4223</v>
      </c>
      <c r="O3526" s="86">
        <f t="shared" si="691"/>
        <v>23.401587301587302</v>
      </c>
      <c r="P3526" s="87">
        <f t="shared" si="692"/>
        <v>0.40627755731922399</v>
      </c>
      <c r="Q3526" s="105"/>
      <c r="R3526" s="89"/>
      <c r="S3526" s="112"/>
      <c r="T3526" s="554"/>
      <c r="U3526" s="554"/>
      <c r="V3526" s="554"/>
      <c r="W3526" s="85"/>
      <c r="X3526" s="86"/>
      <c r="Y3526" s="87"/>
      <c r="Z3526" s="637"/>
      <c r="AA3526" s="671">
        <f t="shared" si="690"/>
        <v>0.40627755731922399</v>
      </c>
      <c r="AB3526" s="671">
        <f t="shared" si="686"/>
        <v>15.793016975308641</v>
      </c>
    </row>
    <row r="3527" spans="1:28" s="7" customFormat="1" ht="14.45" customHeight="1" thickBot="1" x14ac:dyDescent="0.25">
      <c r="A3527" s="256">
        <v>43054</v>
      </c>
      <c r="B3527" s="408">
        <v>0.67361111111111116</v>
      </c>
      <c r="C3527" s="447">
        <v>-3</v>
      </c>
      <c r="D3527" s="282">
        <f t="shared" si="689"/>
        <v>0.43750000000000011</v>
      </c>
      <c r="E3527" s="283"/>
      <c r="F3527" s="191" t="s">
        <v>456</v>
      </c>
      <c r="G3527" s="104" t="s">
        <v>3126</v>
      </c>
      <c r="H3527" s="245">
        <v>2018</v>
      </c>
      <c r="I3527" s="84" t="s">
        <v>685</v>
      </c>
      <c r="J3527" s="83">
        <v>40</v>
      </c>
      <c r="K3527" s="622">
        <v>25.200000000000003</v>
      </c>
      <c r="L3527" s="622">
        <v>22.857142857142858</v>
      </c>
      <c r="M3527" s="622">
        <v>25.200000000000003</v>
      </c>
      <c r="N3527" s="85" t="s">
        <v>4089</v>
      </c>
      <c r="O3527" s="86">
        <f t="shared" si="691"/>
        <v>24.419047619047621</v>
      </c>
      <c r="P3527" s="87">
        <f t="shared" si="692"/>
        <v>0.42394179894179895</v>
      </c>
      <c r="Q3527" s="105"/>
      <c r="R3527" s="89"/>
      <c r="S3527" s="112"/>
      <c r="T3527" s="554"/>
      <c r="U3527" s="554"/>
      <c r="V3527" s="554"/>
      <c r="W3527" s="85"/>
      <c r="X3527" s="86"/>
      <c r="Y3527" s="87"/>
      <c r="Z3527" s="637"/>
      <c r="AA3527" s="674">
        <f t="shared" si="690"/>
        <v>0.42394179894179895</v>
      </c>
      <c r="AB3527" s="674">
        <f t="shared" si="686"/>
        <v>15.323148148148146</v>
      </c>
    </row>
    <row r="3528" spans="1:28" s="7" customFormat="1" ht="14.45" customHeight="1" thickBot="1" x14ac:dyDescent="0.25">
      <c r="A3528" s="256">
        <v>43096</v>
      </c>
      <c r="B3528" s="408">
        <v>0.44444444444444442</v>
      </c>
      <c r="C3528" s="447">
        <v>0</v>
      </c>
      <c r="D3528" s="282">
        <f t="shared" si="689"/>
        <v>0.41927083333333337</v>
      </c>
      <c r="E3528" s="283"/>
      <c r="F3528" s="191" t="s">
        <v>456</v>
      </c>
      <c r="G3528" s="104" t="s">
        <v>3126</v>
      </c>
      <c r="H3528" s="245">
        <v>2019</v>
      </c>
      <c r="I3528" s="84" t="s">
        <v>685</v>
      </c>
      <c r="J3528" s="83">
        <v>40</v>
      </c>
      <c r="K3528" s="622">
        <v>24.150000000000002</v>
      </c>
      <c r="L3528" s="622">
        <v>21.904761904761905</v>
      </c>
      <c r="M3528" s="622">
        <v>24.150000000000002</v>
      </c>
      <c r="N3528" s="85" t="s">
        <v>4100</v>
      </c>
      <c r="O3528" s="86">
        <f t="shared" si="691"/>
        <v>23.401587301587302</v>
      </c>
      <c r="P3528" s="87">
        <f t="shared" si="692"/>
        <v>0.40627755731922399</v>
      </c>
      <c r="Q3528" s="105"/>
      <c r="R3528" s="89"/>
      <c r="S3528" s="112"/>
      <c r="T3528" s="554"/>
      <c r="U3528" s="554"/>
      <c r="V3528" s="554"/>
      <c r="W3528" s="85"/>
      <c r="X3528" s="86"/>
      <c r="Y3528" s="87"/>
      <c r="Z3528" s="637"/>
      <c r="AA3528" s="674">
        <f t="shared" si="690"/>
        <v>0.40627755731922399</v>
      </c>
      <c r="AB3528" s="674">
        <f t="shared" si="686"/>
        <v>15.793016975308641</v>
      </c>
    </row>
    <row r="3529" spans="1:28" s="7" customFormat="1" ht="14.45" customHeight="1" thickBot="1" x14ac:dyDescent="0.25">
      <c r="A3529" s="256">
        <v>43097</v>
      </c>
      <c r="B3529" s="408">
        <v>0.59027777777777779</v>
      </c>
      <c r="C3529" s="447">
        <v>-1</v>
      </c>
      <c r="D3529" s="282">
        <f t="shared" si="689"/>
        <v>0.41927083333333337</v>
      </c>
      <c r="E3529" s="283"/>
      <c r="F3529" s="191" t="s">
        <v>456</v>
      </c>
      <c r="G3529" s="104" t="s">
        <v>3126</v>
      </c>
      <c r="H3529" s="245">
        <v>2020</v>
      </c>
      <c r="I3529" s="84" t="s">
        <v>685</v>
      </c>
      <c r="J3529" s="83">
        <v>40</v>
      </c>
      <c r="K3529" s="622">
        <v>24.150000000000002</v>
      </c>
      <c r="L3529" s="622">
        <v>21.904761904761905</v>
      </c>
      <c r="M3529" s="622">
        <v>24.150000000000002</v>
      </c>
      <c r="N3529" s="85" t="s">
        <v>3978</v>
      </c>
      <c r="O3529" s="86">
        <f t="shared" si="691"/>
        <v>23.401587301587302</v>
      </c>
      <c r="P3529" s="87">
        <f t="shared" si="692"/>
        <v>0.40627755731922399</v>
      </c>
      <c r="Q3529" s="105"/>
      <c r="R3529" s="89"/>
      <c r="S3529" s="112"/>
      <c r="T3529" s="554"/>
      <c r="U3529" s="554"/>
      <c r="V3529" s="554"/>
      <c r="W3529" s="85"/>
      <c r="X3529" s="86"/>
      <c r="Y3529" s="87"/>
      <c r="Z3529" s="637"/>
      <c r="AA3529" s="672">
        <f t="shared" si="690"/>
        <v>0.40627755731922399</v>
      </c>
      <c r="AB3529" s="672">
        <f t="shared" si="686"/>
        <v>15.793016975308641</v>
      </c>
    </row>
    <row r="3530" spans="1:28" s="7" customFormat="1" ht="14.45" customHeight="1" thickBot="1" x14ac:dyDescent="0.25">
      <c r="A3530" s="256">
        <v>43054</v>
      </c>
      <c r="B3530" s="408">
        <v>0.69791666666666663</v>
      </c>
      <c r="C3530" s="447">
        <v>-3</v>
      </c>
      <c r="D3530" s="282">
        <f t="shared" si="689"/>
        <v>0.25520833333333337</v>
      </c>
      <c r="E3530" s="283"/>
      <c r="F3530" s="191" t="s">
        <v>456</v>
      </c>
      <c r="G3530" s="104" t="s">
        <v>3126</v>
      </c>
      <c r="H3530" s="245">
        <v>2021</v>
      </c>
      <c r="I3530" s="84" t="s">
        <v>685</v>
      </c>
      <c r="J3530" s="83">
        <v>40</v>
      </c>
      <c r="K3530" s="622">
        <v>14.700000000000001</v>
      </c>
      <c r="L3530" s="622">
        <v>4.7619047619047619</v>
      </c>
      <c r="M3530" s="622">
        <v>10.5</v>
      </c>
      <c r="N3530" s="85" t="s">
        <v>4245</v>
      </c>
      <c r="O3530" s="86">
        <f t="shared" si="691"/>
        <v>9.9873015873015873</v>
      </c>
      <c r="P3530" s="87">
        <f t="shared" si="692"/>
        <v>0.17339065255731922</v>
      </c>
      <c r="Q3530" s="105"/>
      <c r="R3530" s="89"/>
      <c r="S3530" s="112"/>
      <c r="T3530" s="554"/>
      <c r="U3530" s="554"/>
      <c r="V3530" s="554"/>
      <c r="W3530" s="85"/>
      <c r="X3530" s="86"/>
      <c r="Y3530" s="87"/>
      <c r="Z3530" s="637"/>
      <c r="AA3530" s="671">
        <f t="shared" si="690"/>
        <v>0.17339065255731922</v>
      </c>
      <c r="AB3530" s="671">
        <f t="shared" si="686"/>
        <v>21.98780864197531</v>
      </c>
    </row>
    <row r="3531" spans="1:28" s="7" customFormat="1" ht="14.45" customHeight="1" thickBot="1" x14ac:dyDescent="0.25">
      <c r="A3531" s="256">
        <v>43096</v>
      </c>
      <c r="B3531" s="408">
        <v>0.57638888888888895</v>
      </c>
      <c r="C3531" s="447">
        <v>0</v>
      </c>
      <c r="D3531" s="282">
        <f t="shared" si="689"/>
        <v>0.41927083333333337</v>
      </c>
      <c r="E3531" s="283"/>
      <c r="F3531" s="179" t="s">
        <v>456</v>
      </c>
      <c r="G3531" s="91" t="s">
        <v>3126</v>
      </c>
      <c r="H3531" s="239">
        <v>2022</v>
      </c>
      <c r="I3531" s="90" t="s">
        <v>685</v>
      </c>
      <c r="J3531" s="92">
        <v>40</v>
      </c>
      <c r="K3531" s="623">
        <v>24.150000000000002</v>
      </c>
      <c r="L3531" s="623">
        <v>21.904761904761905</v>
      </c>
      <c r="M3531" s="623">
        <v>24.150000000000002</v>
      </c>
      <c r="N3531" s="93" t="s">
        <v>3846</v>
      </c>
      <c r="O3531" s="94">
        <f t="shared" si="691"/>
        <v>23.401587301587302</v>
      </c>
      <c r="P3531" s="95">
        <f t="shared" si="692"/>
        <v>0.40627755731922399</v>
      </c>
      <c r="Q3531" s="96"/>
      <c r="R3531" s="97"/>
      <c r="S3531" s="98"/>
      <c r="T3531" s="620"/>
      <c r="U3531" s="620"/>
      <c r="V3531" s="620"/>
      <c r="W3531" s="93"/>
      <c r="X3531" s="94"/>
      <c r="Y3531" s="95"/>
      <c r="Z3531" s="635"/>
      <c r="AA3531" s="671">
        <f t="shared" si="690"/>
        <v>0.40627755731922399</v>
      </c>
      <c r="AB3531" s="671">
        <f t="shared" si="686"/>
        <v>15.793016975308641</v>
      </c>
    </row>
    <row r="3532" spans="1:28" s="7" customFormat="1" ht="14.45" customHeight="1" thickBot="1" x14ac:dyDescent="0.25">
      <c r="A3532" s="256">
        <v>43057</v>
      </c>
      <c r="B3532" s="408">
        <v>0.4548611111111111</v>
      </c>
      <c r="C3532" s="447">
        <v>-2</v>
      </c>
      <c r="D3532" s="282">
        <f t="shared" si="689"/>
        <v>5.4687500000000014E-2</v>
      </c>
      <c r="E3532" s="283"/>
      <c r="F3532" s="191" t="s">
        <v>456</v>
      </c>
      <c r="G3532" s="104" t="s">
        <v>3126</v>
      </c>
      <c r="H3532" s="245">
        <v>2023</v>
      </c>
      <c r="I3532" s="84" t="s">
        <v>685</v>
      </c>
      <c r="J3532" s="83">
        <v>40</v>
      </c>
      <c r="K3532" s="622">
        <v>3.1500000000000004</v>
      </c>
      <c r="L3532" s="622">
        <v>0</v>
      </c>
      <c r="M3532" s="622">
        <v>0</v>
      </c>
      <c r="N3532" s="85" t="s">
        <v>3829</v>
      </c>
      <c r="O3532" s="86">
        <f t="shared" si="691"/>
        <v>1.05</v>
      </c>
      <c r="P3532" s="87">
        <f t="shared" si="692"/>
        <v>1.8229166666666668E-2</v>
      </c>
      <c r="Q3532" s="105"/>
      <c r="R3532" s="89"/>
      <c r="S3532" s="112"/>
      <c r="T3532" s="554"/>
      <c r="U3532" s="554"/>
      <c r="V3532" s="554"/>
      <c r="W3532" s="85"/>
      <c r="X3532" s="86"/>
      <c r="Y3532" s="87"/>
      <c r="Z3532" s="637"/>
      <c r="AA3532" s="675">
        <f t="shared" si="690"/>
        <v>1.8229166666666668E-2</v>
      </c>
      <c r="AB3532" s="675">
        <f t="shared" ref="AB3532:AB3595" si="693">IF(AA3532 &gt;1,0,(((J3532+S3532)*0.95)-((J3532+S3532)*0.95)*AA3532)*0.7)</f>
        <v>26.115104166666665</v>
      </c>
    </row>
    <row r="3533" spans="1:28" s="7" customFormat="1" ht="14.45" customHeight="1" thickBot="1" x14ac:dyDescent="0.25">
      <c r="A3533" s="304">
        <v>42746</v>
      </c>
      <c r="B3533" s="404">
        <v>0.59722222222222221</v>
      </c>
      <c r="C3533" s="460">
        <v>-10</v>
      </c>
      <c r="D3533" s="282">
        <f t="shared" si="689"/>
        <v>0.41666666666666674</v>
      </c>
      <c r="E3533" s="283"/>
      <c r="F3533" s="191" t="s">
        <v>456</v>
      </c>
      <c r="G3533" s="104" t="s">
        <v>3136</v>
      </c>
      <c r="H3533" s="245">
        <v>2024</v>
      </c>
      <c r="I3533" s="84" t="s">
        <v>685</v>
      </c>
      <c r="J3533" s="83">
        <v>63</v>
      </c>
      <c r="K3533" s="622">
        <v>37.800000000000004</v>
      </c>
      <c r="L3533" s="622">
        <v>34.285714285714285</v>
      </c>
      <c r="M3533" s="622">
        <v>37.800000000000004</v>
      </c>
      <c r="N3533" s="85" t="s">
        <v>4444</v>
      </c>
      <c r="O3533" s="86">
        <f t="shared" si="691"/>
        <v>36.628571428571433</v>
      </c>
      <c r="P3533" s="87">
        <f t="shared" si="692"/>
        <v>0.4037540942302848</v>
      </c>
      <c r="Q3533" s="105"/>
      <c r="R3533" s="89"/>
      <c r="S3533" s="112"/>
      <c r="T3533" s="554"/>
      <c r="U3533" s="554"/>
      <c r="V3533" s="554"/>
      <c r="W3533" s="85"/>
      <c r="X3533" s="86"/>
      <c r="Y3533" s="87"/>
      <c r="Z3533" s="637"/>
      <c r="AA3533" s="674">
        <f t="shared" si="690"/>
        <v>0.4037540942302848</v>
      </c>
      <c r="AB3533" s="674">
        <f t="shared" si="693"/>
        <v>24.979722222222215</v>
      </c>
    </row>
    <row r="3534" spans="1:28" s="7" customFormat="1" ht="14.45" customHeight="1" thickBot="1" x14ac:dyDescent="0.25">
      <c r="A3534" s="256">
        <v>43096</v>
      </c>
      <c r="B3534" s="408">
        <v>0.625</v>
      </c>
      <c r="C3534" s="447">
        <v>0</v>
      </c>
      <c r="D3534" s="282">
        <f t="shared" si="689"/>
        <v>0.41927083333333337</v>
      </c>
      <c r="E3534" s="283"/>
      <c r="F3534" s="179" t="s">
        <v>456</v>
      </c>
      <c r="G3534" s="104" t="s">
        <v>3126</v>
      </c>
      <c r="H3534" s="245">
        <v>2025</v>
      </c>
      <c r="I3534" s="84" t="s">
        <v>685</v>
      </c>
      <c r="J3534" s="83">
        <v>40</v>
      </c>
      <c r="K3534" s="622">
        <v>24.150000000000002</v>
      </c>
      <c r="L3534" s="622">
        <v>21.904761904761905</v>
      </c>
      <c r="M3534" s="622">
        <v>24.150000000000002</v>
      </c>
      <c r="N3534" s="85" t="s">
        <v>3920</v>
      </c>
      <c r="O3534" s="86">
        <f t="shared" si="691"/>
        <v>23.401587301587302</v>
      </c>
      <c r="P3534" s="87">
        <f t="shared" si="692"/>
        <v>0.40627755731922399</v>
      </c>
      <c r="Q3534" s="105"/>
      <c r="R3534" s="89"/>
      <c r="S3534" s="112"/>
      <c r="T3534" s="554"/>
      <c r="U3534" s="554"/>
      <c r="V3534" s="554"/>
      <c r="W3534" s="85"/>
      <c r="X3534" s="86"/>
      <c r="Y3534" s="87"/>
      <c r="Z3534" s="637"/>
      <c r="AA3534" s="674">
        <f t="shared" si="690"/>
        <v>0.40627755731922399</v>
      </c>
      <c r="AB3534" s="674">
        <f t="shared" si="693"/>
        <v>15.793016975308641</v>
      </c>
    </row>
    <row r="3535" spans="1:28" s="7" customFormat="1" ht="14.45" customHeight="1" thickBot="1" x14ac:dyDescent="0.25">
      <c r="A3535" s="256">
        <v>43056</v>
      </c>
      <c r="B3535" s="408">
        <v>0.68402777777777779</v>
      </c>
      <c r="C3535" s="447">
        <v>-3</v>
      </c>
      <c r="D3535" s="282">
        <f t="shared" si="689"/>
        <v>0.43750000000000011</v>
      </c>
      <c r="E3535" s="283"/>
      <c r="F3535" s="191" t="s">
        <v>456</v>
      </c>
      <c r="G3535" s="104" t="s">
        <v>3126</v>
      </c>
      <c r="H3535" s="245">
        <v>2026</v>
      </c>
      <c r="I3535" s="84" t="s">
        <v>685</v>
      </c>
      <c r="J3535" s="83">
        <v>40</v>
      </c>
      <c r="K3535" s="622">
        <v>25.200000000000003</v>
      </c>
      <c r="L3535" s="622">
        <v>22.857142857142858</v>
      </c>
      <c r="M3535" s="622">
        <v>25.200000000000003</v>
      </c>
      <c r="N3535" s="85" t="s">
        <v>3897</v>
      </c>
      <c r="O3535" s="86">
        <f t="shared" si="691"/>
        <v>24.419047619047621</v>
      </c>
      <c r="P3535" s="87">
        <f t="shared" si="692"/>
        <v>0.42394179894179895</v>
      </c>
      <c r="Q3535" s="105"/>
      <c r="R3535" s="89"/>
      <c r="S3535" s="112"/>
      <c r="T3535" s="554"/>
      <c r="U3535" s="554"/>
      <c r="V3535" s="554"/>
      <c r="W3535" s="85"/>
      <c r="X3535" s="86"/>
      <c r="Y3535" s="87"/>
      <c r="Z3535" s="637"/>
      <c r="AA3535" s="672">
        <f t="shared" si="690"/>
        <v>0.42394179894179895</v>
      </c>
      <c r="AB3535" s="672">
        <f t="shared" si="693"/>
        <v>15.323148148148146</v>
      </c>
    </row>
    <row r="3536" spans="1:28" s="7" customFormat="1" ht="14.45" customHeight="1" thickBot="1" x14ac:dyDescent="0.25">
      <c r="A3536" s="256">
        <v>43097</v>
      </c>
      <c r="B3536" s="408">
        <v>0.59027777777777779</v>
      </c>
      <c r="C3536" s="447">
        <v>-1</v>
      </c>
      <c r="D3536" s="282">
        <f t="shared" si="689"/>
        <v>0.41927083333333337</v>
      </c>
      <c r="E3536" s="283"/>
      <c r="F3536" s="191" t="s">
        <v>456</v>
      </c>
      <c r="G3536" s="104" t="s">
        <v>3126</v>
      </c>
      <c r="H3536" s="245">
        <v>2027</v>
      </c>
      <c r="I3536" s="84" t="s">
        <v>685</v>
      </c>
      <c r="J3536" s="83">
        <v>40</v>
      </c>
      <c r="K3536" s="622">
        <v>24.150000000000002</v>
      </c>
      <c r="L3536" s="622">
        <v>21.904761904761905</v>
      </c>
      <c r="M3536" s="622">
        <v>24.150000000000002</v>
      </c>
      <c r="N3536" s="85" t="s">
        <v>3954</v>
      </c>
      <c r="O3536" s="86">
        <f t="shared" si="691"/>
        <v>23.401587301587302</v>
      </c>
      <c r="P3536" s="87">
        <f t="shared" si="692"/>
        <v>0.40627755731922399</v>
      </c>
      <c r="Q3536" s="105"/>
      <c r="R3536" s="89"/>
      <c r="S3536" s="112"/>
      <c r="T3536" s="554"/>
      <c r="U3536" s="554"/>
      <c r="V3536" s="554"/>
      <c r="W3536" s="85"/>
      <c r="X3536" s="86"/>
      <c r="Y3536" s="87"/>
      <c r="Z3536" s="637"/>
      <c r="AA3536" s="671">
        <f t="shared" si="690"/>
        <v>0.40627755731922399</v>
      </c>
      <c r="AB3536" s="671">
        <f t="shared" si="693"/>
        <v>15.793016975308641</v>
      </c>
    </row>
    <row r="3537" spans="1:28" s="7" customFormat="1" ht="14.45" customHeight="1" thickBot="1" x14ac:dyDescent="0.25">
      <c r="A3537" s="304">
        <v>42746</v>
      </c>
      <c r="B3537" s="404">
        <v>0.62847222222222221</v>
      </c>
      <c r="C3537" s="460">
        <v>-10</v>
      </c>
      <c r="D3537" s="282">
        <f t="shared" si="689"/>
        <v>0.41927083333333337</v>
      </c>
      <c r="E3537" s="283"/>
      <c r="F3537" s="191" t="s">
        <v>456</v>
      </c>
      <c r="G3537" s="104" t="s">
        <v>3136</v>
      </c>
      <c r="H3537" s="245">
        <v>2028</v>
      </c>
      <c r="I3537" s="84" t="s">
        <v>685</v>
      </c>
      <c r="J3537" s="83">
        <v>40</v>
      </c>
      <c r="K3537" s="622">
        <v>24.150000000000002</v>
      </c>
      <c r="L3537" s="622">
        <v>21.904761904761905</v>
      </c>
      <c r="M3537" s="622">
        <v>24.150000000000002</v>
      </c>
      <c r="N3537" s="85" t="s">
        <v>4067</v>
      </c>
      <c r="O3537" s="86">
        <f t="shared" si="691"/>
        <v>23.401587301587302</v>
      </c>
      <c r="P3537" s="87">
        <f t="shared" si="692"/>
        <v>0.40627755731922399</v>
      </c>
      <c r="Q3537" s="105"/>
      <c r="R3537" s="89"/>
      <c r="S3537" s="112"/>
      <c r="T3537" s="554"/>
      <c r="U3537" s="554"/>
      <c r="V3537" s="554"/>
      <c r="W3537" s="85"/>
      <c r="X3537" s="85"/>
      <c r="Y3537" s="85"/>
      <c r="Z3537" s="637"/>
      <c r="AA3537" s="671">
        <f t="shared" si="690"/>
        <v>0.40627755731922399</v>
      </c>
      <c r="AB3537" s="671">
        <f t="shared" si="693"/>
        <v>15.793016975308641</v>
      </c>
    </row>
    <row r="3538" spans="1:28" s="7" customFormat="1" ht="14.45" customHeight="1" thickBot="1" x14ac:dyDescent="0.25">
      <c r="A3538" s="256">
        <v>43057</v>
      </c>
      <c r="B3538" s="408">
        <v>0.46875</v>
      </c>
      <c r="C3538" s="447">
        <v>-2</v>
      </c>
      <c r="D3538" s="282">
        <f t="shared" si="689"/>
        <v>5.4687500000000014E-2</v>
      </c>
      <c r="E3538" s="283"/>
      <c r="F3538" s="191" t="s">
        <v>456</v>
      </c>
      <c r="G3538" s="104" t="s">
        <v>3126</v>
      </c>
      <c r="H3538" s="245">
        <v>2029</v>
      </c>
      <c r="I3538" s="84" t="s">
        <v>685</v>
      </c>
      <c r="J3538" s="83">
        <v>40</v>
      </c>
      <c r="K3538" s="622">
        <v>3.1500000000000004</v>
      </c>
      <c r="L3538" s="622">
        <v>1.9047619047619047</v>
      </c>
      <c r="M3538" s="622">
        <v>2.1</v>
      </c>
      <c r="N3538" s="85" t="s">
        <v>3868</v>
      </c>
      <c r="O3538" s="86">
        <f t="shared" si="691"/>
        <v>2.3849206349206349</v>
      </c>
      <c r="P3538" s="87">
        <f t="shared" si="692"/>
        <v>4.1404872134038796E-2</v>
      </c>
      <c r="Q3538" s="105"/>
      <c r="R3538" s="89"/>
      <c r="S3538" s="112"/>
      <c r="T3538" s="554"/>
      <c r="U3538" s="554"/>
      <c r="V3538" s="554"/>
      <c r="W3538" s="85"/>
      <c r="X3538" s="85"/>
      <c r="Y3538" s="85"/>
      <c r="Z3538" s="637"/>
      <c r="AA3538" s="671">
        <f t="shared" si="690"/>
        <v>4.1404872134038796E-2</v>
      </c>
      <c r="AB3538" s="671">
        <f t="shared" si="693"/>
        <v>25.498630401234568</v>
      </c>
    </row>
    <row r="3539" spans="1:28" s="7" customFormat="1" ht="14.45" customHeight="1" thickBot="1" x14ac:dyDescent="0.25">
      <c r="A3539" s="256">
        <v>43097</v>
      </c>
      <c r="B3539" s="408">
        <v>0.65069444444444446</v>
      </c>
      <c r="C3539" s="447">
        <v>-1</v>
      </c>
      <c r="D3539" s="282">
        <f t="shared" si="689"/>
        <v>0.41927083333333337</v>
      </c>
      <c r="E3539" s="283"/>
      <c r="F3539" s="191" t="s">
        <v>456</v>
      </c>
      <c r="G3539" s="104" t="s">
        <v>3126</v>
      </c>
      <c r="H3539" s="245">
        <v>2030</v>
      </c>
      <c r="I3539" s="84" t="s">
        <v>685</v>
      </c>
      <c r="J3539" s="83">
        <v>40</v>
      </c>
      <c r="K3539" s="622">
        <v>24.150000000000002</v>
      </c>
      <c r="L3539" s="622">
        <v>21.904761904761905</v>
      </c>
      <c r="M3539" s="622">
        <v>24.150000000000002</v>
      </c>
      <c r="N3539" s="85" t="s">
        <v>4134</v>
      </c>
      <c r="O3539" s="86">
        <f t="shared" ref="O3539:O3605" si="694">(K3539+L3539+M3539)/3</f>
        <v>23.401587301587302</v>
      </c>
      <c r="P3539" s="87">
        <f t="shared" ref="P3539:P3605" si="695">O3539/J3539/1.44</f>
        <v>0.40627755731922399</v>
      </c>
      <c r="Q3539" s="105"/>
      <c r="R3539" s="89"/>
      <c r="S3539" s="112"/>
      <c r="T3539" s="554"/>
      <c r="U3539" s="554"/>
      <c r="V3539" s="554"/>
      <c r="W3539" s="85"/>
      <c r="X3539" s="85"/>
      <c r="Y3539" s="85"/>
      <c r="Z3539" s="637"/>
      <c r="AA3539" s="671">
        <f t="shared" si="690"/>
        <v>0.40627755731922399</v>
      </c>
      <c r="AB3539" s="671">
        <f t="shared" si="693"/>
        <v>15.793016975308641</v>
      </c>
    </row>
    <row r="3540" spans="1:28" s="7" customFormat="1" ht="14.45" customHeight="1" thickBot="1" x14ac:dyDescent="0.25">
      <c r="A3540" s="256">
        <v>43097</v>
      </c>
      <c r="B3540" s="408">
        <v>0.65555555555555556</v>
      </c>
      <c r="C3540" s="447">
        <v>-1</v>
      </c>
      <c r="D3540" s="282">
        <f t="shared" si="689"/>
        <v>0.41927083333333337</v>
      </c>
      <c r="E3540" s="283"/>
      <c r="F3540" s="191" t="s">
        <v>456</v>
      </c>
      <c r="G3540" s="104" t="s">
        <v>3126</v>
      </c>
      <c r="H3540" s="245">
        <v>2031</v>
      </c>
      <c r="I3540" s="84" t="s">
        <v>685</v>
      </c>
      <c r="J3540" s="83">
        <v>40</v>
      </c>
      <c r="K3540" s="622">
        <v>24.150000000000002</v>
      </c>
      <c r="L3540" s="622">
        <v>21.904761904761905</v>
      </c>
      <c r="M3540" s="622">
        <v>24.150000000000002</v>
      </c>
      <c r="N3540" s="85" t="s">
        <v>4026</v>
      </c>
      <c r="O3540" s="86">
        <f t="shared" si="694"/>
        <v>23.401587301587302</v>
      </c>
      <c r="P3540" s="87">
        <f t="shared" si="695"/>
        <v>0.40627755731922399</v>
      </c>
      <c r="Q3540" s="105"/>
      <c r="R3540" s="89"/>
      <c r="S3540" s="112"/>
      <c r="T3540" s="554"/>
      <c r="U3540" s="554"/>
      <c r="V3540" s="554"/>
      <c r="W3540" s="85"/>
      <c r="X3540" s="85"/>
      <c r="Y3540" s="85"/>
      <c r="Z3540" s="637"/>
      <c r="AA3540" s="675">
        <f t="shared" si="690"/>
        <v>0.40627755731922399</v>
      </c>
      <c r="AB3540" s="675">
        <f t="shared" si="693"/>
        <v>15.793016975308641</v>
      </c>
    </row>
    <row r="3541" spans="1:28" s="7" customFormat="1" ht="14.45" customHeight="1" thickBot="1" x14ac:dyDescent="0.25">
      <c r="A3541" s="256">
        <v>43057</v>
      </c>
      <c r="B3541" s="408">
        <v>0.47222222222222227</v>
      </c>
      <c r="C3541" s="447">
        <v>-2</v>
      </c>
      <c r="D3541" s="282">
        <f t="shared" si="689"/>
        <v>0.87632275132275128</v>
      </c>
      <c r="E3541" s="283"/>
      <c r="F3541" s="179" t="s">
        <v>456</v>
      </c>
      <c r="G3541" s="91" t="s">
        <v>3126</v>
      </c>
      <c r="H3541" s="239">
        <v>2032</v>
      </c>
      <c r="I3541" s="90" t="s">
        <v>685</v>
      </c>
      <c r="J3541" s="92">
        <v>40</v>
      </c>
      <c r="K3541" s="620">
        <v>1.05</v>
      </c>
      <c r="L3541" s="620">
        <v>50.476190476190474</v>
      </c>
      <c r="M3541" s="620">
        <v>0</v>
      </c>
      <c r="N3541" s="93" t="s">
        <v>4089</v>
      </c>
      <c r="O3541" s="94">
        <f t="shared" si="694"/>
        <v>17.175396825396824</v>
      </c>
      <c r="P3541" s="95">
        <f t="shared" si="695"/>
        <v>0.29818397266313934</v>
      </c>
      <c r="Q3541" s="96"/>
      <c r="R3541" s="97"/>
      <c r="S3541" s="98"/>
      <c r="T3541" s="620"/>
      <c r="U3541" s="620"/>
      <c r="V3541" s="620"/>
      <c r="W3541" s="93"/>
      <c r="X3541" s="93"/>
      <c r="Y3541" s="93"/>
      <c r="Z3541" s="635"/>
      <c r="AA3541" s="674">
        <f t="shared" si="690"/>
        <v>0.29818397266313934</v>
      </c>
      <c r="AB3541" s="674">
        <f t="shared" si="693"/>
        <v>18.668306327160494</v>
      </c>
    </row>
    <row r="3542" spans="1:28" s="7" customFormat="1" ht="14.45" customHeight="1" thickBot="1" x14ac:dyDescent="0.25">
      <c r="A3542" s="256">
        <v>43096</v>
      </c>
      <c r="B3542" s="408">
        <v>0.45833333333333331</v>
      </c>
      <c r="C3542" s="447">
        <v>0</v>
      </c>
      <c r="D3542" s="282">
        <f t="shared" si="689"/>
        <v>0.41927083333333337</v>
      </c>
      <c r="E3542" s="283"/>
      <c r="F3542" s="191" t="s">
        <v>456</v>
      </c>
      <c r="G3542" s="104" t="s">
        <v>3126</v>
      </c>
      <c r="H3542" s="245">
        <v>2033</v>
      </c>
      <c r="I3542" s="84" t="s">
        <v>685</v>
      </c>
      <c r="J3542" s="83">
        <v>40</v>
      </c>
      <c r="K3542" s="622">
        <v>24.150000000000002</v>
      </c>
      <c r="L3542" s="622">
        <v>21.904761904761905</v>
      </c>
      <c r="M3542" s="622">
        <v>24.150000000000002</v>
      </c>
      <c r="N3542" s="85" t="s">
        <v>3827</v>
      </c>
      <c r="O3542" s="86">
        <f t="shared" si="694"/>
        <v>23.401587301587302</v>
      </c>
      <c r="P3542" s="87">
        <f t="shared" si="695"/>
        <v>0.40627755731922399</v>
      </c>
      <c r="Q3542" s="105"/>
      <c r="R3542" s="89"/>
      <c r="S3542" s="112"/>
      <c r="T3542" s="554"/>
      <c r="U3542" s="554"/>
      <c r="V3542" s="554"/>
      <c r="W3542" s="85"/>
      <c r="X3542" s="85"/>
      <c r="Y3542" s="85"/>
      <c r="Z3542" s="637"/>
      <c r="AA3542" s="674">
        <f t="shared" ref="AA3542:AA3625" si="696">P3542+Y3542</f>
        <v>0.40627755731922399</v>
      </c>
      <c r="AB3542" s="674">
        <f t="shared" si="693"/>
        <v>15.793016975308641</v>
      </c>
    </row>
    <row r="3543" spans="1:28" s="7" customFormat="1" ht="14.45" customHeight="1" thickBot="1" x14ac:dyDescent="0.25">
      <c r="A3543" s="256">
        <v>43070</v>
      </c>
      <c r="B3543" s="408">
        <v>0.64930555555555558</v>
      </c>
      <c r="C3543" s="447">
        <v>-5</v>
      </c>
      <c r="D3543" s="282">
        <f t="shared" si="689"/>
        <v>0.43750000000000011</v>
      </c>
      <c r="E3543" s="283"/>
      <c r="F3543" s="179" t="s">
        <v>456</v>
      </c>
      <c r="G3543" s="91" t="s">
        <v>3136</v>
      </c>
      <c r="H3543" s="239">
        <v>2034</v>
      </c>
      <c r="I3543" s="90" t="s">
        <v>685</v>
      </c>
      <c r="J3543" s="92">
        <v>40</v>
      </c>
      <c r="K3543" s="622">
        <v>25.200000000000003</v>
      </c>
      <c r="L3543" s="622">
        <v>22.857142857142858</v>
      </c>
      <c r="M3543" s="622">
        <v>25.200000000000003</v>
      </c>
      <c r="N3543" s="93" t="s">
        <v>3866</v>
      </c>
      <c r="O3543" s="94">
        <f t="shared" si="694"/>
        <v>24.419047619047621</v>
      </c>
      <c r="P3543" s="95">
        <f t="shared" si="695"/>
        <v>0.42394179894179895</v>
      </c>
      <c r="Q3543" s="96"/>
      <c r="R3543" s="97"/>
      <c r="S3543" s="98"/>
      <c r="T3543" s="620"/>
      <c r="U3543" s="620"/>
      <c r="V3543" s="620"/>
      <c r="W3543" s="93"/>
      <c r="X3543" s="93"/>
      <c r="Y3543" s="93"/>
      <c r="Z3543" s="635"/>
      <c r="AA3543" s="674">
        <f t="shared" si="696"/>
        <v>0.42394179894179895</v>
      </c>
      <c r="AB3543" s="674">
        <f t="shared" si="693"/>
        <v>15.323148148148146</v>
      </c>
    </row>
    <row r="3544" spans="1:28" s="7" customFormat="1" ht="14.45" customHeight="1" thickBot="1" x14ac:dyDescent="0.25">
      <c r="A3544" s="256">
        <v>42746</v>
      </c>
      <c r="B3544" s="408">
        <v>0.61944444444444446</v>
      </c>
      <c r="C3544" s="447">
        <v>-5</v>
      </c>
      <c r="D3544" s="282">
        <f t="shared" si="689"/>
        <v>0.41927083333333337</v>
      </c>
      <c r="E3544" s="283"/>
      <c r="F3544" s="179" t="s">
        <v>456</v>
      </c>
      <c r="G3544" s="91" t="s">
        <v>3126</v>
      </c>
      <c r="H3544" s="239">
        <v>2035</v>
      </c>
      <c r="I3544" s="90" t="s">
        <v>685</v>
      </c>
      <c r="J3544" s="92">
        <v>40</v>
      </c>
      <c r="K3544" s="620">
        <v>24.150000000000002</v>
      </c>
      <c r="L3544" s="620">
        <v>21.904761904761905</v>
      </c>
      <c r="M3544" s="620">
        <v>24.150000000000002</v>
      </c>
      <c r="N3544" s="93" t="s">
        <v>4164</v>
      </c>
      <c r="O3544" s="94">
        <f t="shared" si="694"/>
        <v>23.401587301587302</v>
      </c>
      <c r="P3544" s="95">
        <f t="shared" si="695"/>
        <v>0.40627755731922399</v>
      </c>
      <c r="Q3544" s="96"/>
      <c r="R3544" s="97"/>
      <c r="S3544" s="98"/>
      <c r="T3544" s="620"/>
      <c r="U3544" s="620"/>
      <c r="V3544" s="620"/>
      <c r="W3544" s="93"/>
      <c r="X3544" s="93"/>
      <c r="Y3544" s="93"/>
      <c r="Z3544" s="635"/>
      <c r="AA3544" s="674">
        <f t="shared" si="696"/>
        <v>0.40627755731922399</v>
      </c>
      <c r="AB3544" s="674">
        <f t="shared" si="693"/>
        <v>15.793016975308641</v>
      </c>
    </row>
    <row r="3545" spans="1:28" s="7" customFormat="1" ht="14.45" customHeight="1" thickBot="1" x14ac:dyDescent="0.25">
      <c r="A3545" s="256">
        <v>43056</v>
      </c>
      <c r="B3545" s="408">
        <v>0.59722222222222221</v>
      </c>
      <c r="C3545" s="447">
        <v>-3</v>
      </c>
      <c r="D3545" s="282">
        <f t="shared" si="689"/>
        <v>0.40833333333333338</v>
      </c>
      <c r="E3545" s="283"/>
      <c r="F3545" s="179" t="s">
        <v>456</v>
      </c>
      <c r="G3545" s="91" t="s">
        <v>3126</v>
      </c>
      <c r="H3545" s="239">
        <v>2036</v>
      </c>
      <c r="I3545" s="90" t="s">
        <v>685</v>
      </c>
      <c r="J3545" s="92">
        <v>25</v>
      </c>
      <c r="K3545" s="620">
        <v>14.700000000000001</v>
      </c>
      <c r="L3545" s="620">
        <v>13.333333333333332</v>
      </c>
      <c r="M3545" s="620">
        <v>14.700000000000001</v>
      </c>
      <c r="N3545" s="93" t="s">
        <v>4518</v>
      </c>
      <c r="O3545" s="94">
        <f t="shared" si="694"/>
        <v>14.244444444444445</v>
      </c>
      <c r="P3545" s="95">
        <f t="shared" si="695"/>
        <v>0.39567901234567904</v>
      </c>
      <c r="Q3545" s="96"/>
      <c r="R3545" s="97"/>
      <c r="S3545" s="98"/>
      <c r="T3545" s="620"/>
      <c r="U3545" s="620"/>
      <c r="V3545" s="620"/>
      <c r="W3545" s="93"/>
      <c r="X3545" s="93"/>
      <c r="Y3545" s="93"/>
      <c r="Z3545" s="635"/>
      <c r="AA3545" s="672">
        <f t="shared" si="696"/>
        <v>0.39567901234567904</v>
      </c>
      <c r="AB3545" s="672">
        <f t="shared" si="693"/>
        <v>10.046836419753086</v>
      </c>
    </row>
    <row r="3546" spans="1:28" s="7" customFormat="1" ht="14.45" customHeight="1" thickBot="1" x14ac:dyDescent="0.25">
      <c r="A3546" s="256">
        <v>43097</v>
      </c>
      <c r="B3546" s="408">
        <v>0.60972222222222217</v>
      </c>
      <c r="C3546" s="447">
        <v>-1</v>
      </c>
      <c r="D3546" s="291">
        <f t="shared" si="689"/>
        <v>0.42291666666666677</v>
      </c>
      <c r="E3546" s="272"/>
      <c r="F3546" s="193" t="s">
        <v>456</v>
      </c>
      <c r="G3546" s="114" t="s">
        <v>3126</v>
      </c>
      <c r="H3546" s="243">
        <v>2037</v>
      </c>
      <c r="I3546" s="113" t="s">
        <v>685</v>
      </c>
      <c r="J3546" s="115">
        <v>100</v>
      </c>
      <c r="K3546" s="565">
        <v>60.900000000000006</v>
      </c>
      <c r="L3546" s="565">
        <v>55.238095238095234</v>
      </c>
      <c r="M3546" s="565">
        <v>60.900000000000006</v>
      </c>
      <c r="N3546" s="116" t="s">
        <v>3953</v>
      </c>
      <c r="O3546" s="117">
        <f t="shared" si="694"/>
        <v>59.01269841269842</v>
      </c>
      <c r="P3546" s="118">
        <f t="shared" si="695"/>
        <v>0.409810405643739</v>
      </c>
      <c r="Q3546" s="142"/>
      <c r="R3546" s="120"/>
      <c r="S3546" s="130"/>
      <c r="T3546" s="565"/>
      <c r="U3546" s="565"/>
      <c r="V3546" s="565"/>
      <c r="W3546" s="116"/>
      <c r="X3546" s="116"/>
      <c r="Y3546" s="116"/>
      <c r="Z3546" s="636"/>
      <c r="AA3546" s="671">
        <f t="shared" si="696"/>
        <v>0.409810405643739</v>
      </c>
      <c r="AB3546" s="671">
        <f t="shared" si="693"/>
        <v>39.247608024691353</v>
      </c>
    </row>
    <row r="3547" spans="1:28" s="7" customFormat="1" ht="14.45" customHeight="1" x14ac:dyDescent="0.2">
      <c r="A3547" s="425"/>
      <c r="B3547" s="426"/>
      <c r="C3547" s="468"/>
      <c r="D3547" s="310"/>
      <c r="E3547" s="332"/>
      <c r="F3547" s="529"/>
      <c r="G3547" s="530"/>
      <c r="H3547" s="241">
        <v>2037</v>
      </c>
      <c r="I3547" s="22" t="s">
        <v>3521</v>
      </c>
      <c r="J3547" s="24">
        <v>100</v>
      </c>
      <c r="K3547" s="371">
        <v>0</v>
      </c>
      <c r="L3547" s="371">
        <v>0</v>
      </c>
      <c r="M3547" s="371">
        <v>0</v>
      </c>
      <c r="N3547" s="21"/>
      <c r="O3547" s="25">
        <f t="shared" si="694"/>
        <v>0</v>
      </c>
      <c r="P3547" s="38">
        <f t="shared" si="695"/>
        <v>0</v>
      </c>
      <c r="Q3547" s="68"/>
      <c r="R3547" s="28"/>
      <c r="S3547" s="30"/>
      <c r="T3547" s="371"/>
      <c r="U3547" s="371"/>
      <c r="V3547" s="371"/>
      <c r="W3547" s="21"/>
      <c r="X3547" s="21"/>
      <c r="Y3547" s="21"/>
      <c r="Z3547" s="428"/>
      <c r="AA3547" s="672"/>
      <c r="AB3547" s="672"/>
    </row>
    <row r="3548" spans="1:28" s="7" customFormat="1" ht="14.45" customHeight="1" x14ac:dyDescent="0.2">
      <c r="A3548" s="260"/>
      <c r="B3548" s="403"/>
      <c r="C3548" s="454"/>
      <c r="D3548" s="289"/>
      <c r="E3548" s="306"/>
      <c r="F3548" s="529"/>
      <c r="G3548" s="530"/>
      <c r="H3548" s="241">
        <v>2037</v>
      </c>
      <c r="I3548" s="22" t="s">
        <v>3522</v>
      </c>
      <c r="J3548" s="24">
        <v>100</v>
      </c>
      <c r="K3548" s="371">
        <v>0</v>
      </c>
      <c r="L3548" s="371">
        <v>0</v>
      </c>
      <c r="M3548" s="371">
        <v>0</v>
      </c>
      <c r="N3548" s="21"/>
      <c r="O3548" s="37">
        <f t="shared" si="694"/>
        <v>0</v>
      </c>
      <c r="P3548" s="38">
        <f t="shared" si="695"/>
        <v>0</v>
      </c>
      <c r="Q3548" s="68"/>
      <c r="R3548" s="28"/>
      <c r="S3548" s="30"/>
      <c r="T3548" s="371"/>
      <c r="U3548" s="371"/>
      <c r="V3548" s="371"/>
      <c r="W3548" s="21"/>
      <c r="X3548" s="21"/>
      <c r="Y3548" s="21"/>
      <c r="Z3548" s="428"/>
      <c r="AA3548" s="672"/>
      <c r="AB3548" s="672"/>
    </row>
    <row r="3549" spans="1:28" s="7" customFormat="1" ht="14.45" customHeight="1" thickBot="1" x14ac:dyDescent="0.25">
      <c r="A3549" s="256"/>
      <c r="B3549" s="408"/>
      <c r="C3549" s="447"/>
      <c r="D3549" s="282"/>
      <c r="E3549" s="283"/>
      <c r="F3549" s="440"/>
      <c r="G3549" s="439"/>
      <c r="H3549" s="245">
        <v>2037</v>
      </c>
      <c r="I3549" s="84" t="s">
        <v>3523</v>
      </c>
      <c r="J3549" s="83">
        <v>100</v>
      </c>
      <c r="K3549" s="554">
        <v>0</v>
      </c>
      <c r="L3549" s="554">
        <v>0</v>
      </c>
      <c r="M3549" s="554">
        <v>0</v>
      </c>
      <c r="N3549" s="85"/>
      <c r="O3549" s="37">
        <f t="shared" si="694"/>
        <v>0</v>
      </c>
      <c r="P3549" s="38">
        <f t="shared" si="695"/>
        <v>0</v>
      </c>
      <c r="Q3549" s="105"/>
      <c r="R3549" s="89"/>
      <c r="S3549" s="112"/>
      <c r="T3549" s="554"/>
      <c r="U3549" s="554"/>
      <c r="V3549" s="554"/>
      <c r="W3549" s="85"/>
      <c r="X3549" s="85"/>
      <c r="Y3549" s="85"/>
      <c r="Z3549" s="637"/>
      <c r="AA3549" s="674"/>
      <c r="AB3549" s="674"/>
    </row>
    <row r="3550" spans="1:28" s="7" customFormat="1" ht="14.45" customHeight="1" thickBot="1" x14ac:dyDescent="0.25">
      <c r="A3550" s="256">
        <v>43048</v>
      </c>
      <c r="B3550" s="408">
        <v>0.45833333333333331</v>
      </c>
      <c r="C3550" s="447">
        <v>-2</v>
      </c>
      <c r="D3550" s="282">
        <f t="shared" si="689"/>
        <v>0.2734375</v>
      </c>
      <c r="E3550" s="283"/>
      <c r="F3550" s="179" t="s">
        <v>456</v>
      </c>
      <c r="G3550" s="91" t="s">
        <v>3126</v>
      </c>
      <c r="H3550" s="239">
        <v>2038</v>
      </c>
      <c r="I3550" s="90" t="s">
        <v>685</v>
      </c>
      <c r="J3550" s="92">
        <v>40</v>
      </c>
      <c r="K3550" s="620">
        <v>15.75</v>
      </c>
      <c r="L3550" s="620">
        <v>15.238095238095237</v>
      </c>
      <c r="M3550" s="620">
        <v>15.75</v>
      </c>
      <c r="N3550" s="93" t="s">
        <v>4519</v>
      </c>
      <c r="O3550" s="94">
        <f t="shared" si="694"/>
        <v>15.579365079365081</v>
      </c>
      <c r="P3550" s="95">
        <f t="shared" si="695"/>
        <v>0.27047508818342159</v>
      </c>
      <c r="Q3550" s="96"/>
      <c r="R3550" s="97"/>
      <c r="S3550" s="98"/>
      <c r="T3550" s="620"/>
      <c r="U3550" s="620"/>
      <c r="V3550" s="620"/>
      <c r="W3550" s="93"/>
      <c r="X3550" s="93"/>
      <c r="Y3550" s="93"/>
      <c r="Z3550" s="635"/>
      <c r="AA3550" s="672">
        <f t="shared" si="696"/>
        <v>0.27047508818342159</v>
      </c>
      <c r="AB3550" s="672">
        <f t="shared" si="693"/>
        <v>19.405362654320985</v>
      </c>
    </row>
    <row r="3551" spans="1:28" s="7" customFormat="1" ht="14.45" customHeight="1" x14ac:dyDescent="0.2">
      <c r="A3551" s="270">
        <v>43057</v>
      </c>
      <c r="B3551" s="407">
        <v>0.48958333333333331</v>
      </c>
      <c r="C3551" s="450">
        <v>-2</v>
      </c>
      <c r="D3551" s="291">
        <f t="shared" si="689"/>
        <v>0.12395833333333335</v>
      </c>
      <c r="E3551" s="272"/>
      <c r="F3551" s="193" t="s">
        <v>456</v>
      </c>
      <c r="G3551" s="114" t="s">
        <v>3126</v>
      </c>
      <c r="H3551" s="243">
        <v>2039</v>
      </c>
      <c r="I3551" s="113" t="s">
        <v>685</v>
      </c>
      <c r="J3551" s="115">
        <v>100</v>
      </c>
      <c r="K3551" s="565">
        <v>5.25</v>
      </c>
      <c r="L3551" s="565">
        <v>1.9047619047619047</v>
      </c>
      <c r="M3551" s="565">
        <v>17.850000000000001</v>
      </c>
      <c r="N3551" s="116" t="s">
        <v>4076</v>
      </c>
      <c r="O3551" s="117">
        <f t="shared" si="694"/>
        <v>8.3349206349206355</v>
      </c>
      <c r="P3551" s="118">
        <f t="shared" si="695"/>
        <v>5.7881393298059969E-2</v>
      </c>
      <c r="Q3551" s="142"/>
      <c r="R3551" s="120"/>
      <c r="S3551" s="130"/>
      <c r="T3551" s="565"/>
      <c r="U3551" s="565"/>
      <c r="V3551" s="565"/>
      <c r="W3551" s="116"/>
      <c r="X3551" s="116"/>
      <c r="Y3551" s="116"/>
      <c r="Z3551" s="636"/>
      <c r="AA3551" s="671">
        <f t="shared" si="696"/>
        <v>5.7881393298059969E-2</v>
      </c>
      <c r="AB3551" s="671">
        <f t="shared" si="693"/>
        <v>62.65088734567901</v>
      </c>
    </row>
    <row r="3552" spans="1:28" s="7" customFormat="1" ht="14.45" customHeight="1" x14ac:dyDescent="0.2">
      <c r="A3552" s="260"/>
      <c r="B3552" s="403"/>
      <c r="C3552" s="454"/>
      <c r="D3552" s="310"/>
      <c r="E3552" s="332"/>
      <c r="F3552" s="529"/>
      <c r="G3552" s="530"/>
      <c r="H3552" s="241">
        <v>2039</v>
      </c>
      <c r="I3552" s="22" t="s">
        <v>2959</v>
      </c>
      <c r="J3552" s="24">
        <v>100</v>
      </c>
      <c r="K3552" s="371">
        <v>0</v>
      </c>
      <c r="L3552" s="371">
        <v>0</v>
      </c>
      <c r="M3552" s="371">
        <v>0</v>
      </c>
      <c r="N3552" s="21"/>
      <c r="O3552" s="25"/>
      <c r="P3552" s="38">
        <f t="shared" si="695"/>
        <v>0</v>
      </c>
      <c r="Q3552" s="68"/>
      <c r="R3552" s="28"/>
      <c r="S3552" s="30"/>
      <c r="T3552" s="371"/>
      <c r="U3552" s="371"/>
      <c r="V3552" s="371"/>
      <c r="W3552" s="21"/>
      <c r="X3552" s="21"/>
      <c r="Y3552" s="21"/>
      <c r="Z3552" s="428"/>
      <c r="AA3552" s="672"/>
      <c r="AB3552" s="672"/>
    </row>
    <row r="3553" spans="1:28" s="7" customFormat="1" ht="14.45" customHeight="1" thickBot="1" x14ac:dyDescent="0.25">
      <c r="A3553" s="256"/>
      <c r="B3553" s="408"/>
      <c r="C3553" s="447"/>
      <c r="D3553" s="282"/>
      <c r="E3553" s="283"/>
      <c r="F3553" s="440"/>
      <c r="G3553" s="439"/>
      <c r="H3553" s="245">
        <v>2039</v>
      </c>
      <c r="I3553" s="84" t="s">
        <v>2959</v>
      </c>
      <c r="J3553" s="83">
        <v>100</v>
      </c>
      <c r="K3553" s="554">
        <v>0</v>
      </c>
      <c r="L3553" s="554">
        <v>0</v>
      </c>
      <c r="M3553" s="554">
        <v>0</v>
      </c>
      <c r="N3553" s="85"/>
      <c r="O3553" s="86"/>
      <c r="P3553" s="38">
        <f t="shared" si="695"/>
        <v>0</v>
      </c>
      <c r="Q3553" s="105"/>
      <c r="R3553" s="89"/>
      <c r="S3553" s="112"/>
      <c r="T3553" s="554"/>
      <c r="U3553" s="554"/>
      <c r="V3553" s="554"/>
      <c r="W3553" s="85"/>
      <c r="X3553" s="85"/>
      <c r="Y3553" s="85"/>
      <c r="Z3553" s="637"/>
      <c r="AA3553" s="674"/>
      <c r="AB3553" s="674"/>
    </row>
    <row r="3554" spans="1:28" s="7" customFormat="1" ht="14.45" customHeight="1" thickBot="1" x14ac:dyDescent="0.25">
      <c r="A3554" s="256">
        <v>43070</v>
      </c>
      <c r="B3554" s="408">
        <v>0.625</v>
      </c>
      <c r="C3554" s="447">
        <v>-5</v>
      </c>
      <c r="D3554" s="282">
        <f t="shared" si="689"/>
        <v>0.43750000000000011</v>
      </c>
      <c r="E3554" s="283"/>
      <c r="F3554" s="179" t="s">
        <v>456</v>
      </c>
      <c r="G3554" s="91" t="s">
        <v>3136</v>
      </c>
      <c r="H3554" s="239">
        <v>2040</v>
      </c>
      <c r="I3554" s="90" t="s">
        <v>685</v>
      </c>
      <c r="J3554" s="92">
        <v>40</v>
      </c>
      <c r="K3554" s="620">
        <v>25.200000000000003</v>
      </c>
      <c r="L3554" s="620">
        <v>22.857142857142858</v>
      </c>
      <c r="M3554" s="620">
        <v>25.200000000000003</v>
      </c>
      <c r="N3554" s="93" t="s">
        <v>4526</v>
      </c>
      <c r="O3554" s="94">
        <f t="shared" si="694"/>
        <v>24.419047619047621</v>
      </c>
      <c r="P3554" s="95">
        <f t="shared" si="695"/>
        <v>0.42394179894179895</v>
      </c>
      <c r="Q3554" s="96"/>
      <c r="R3554" s="97"/>
      <c r="S3554" s="98"/>
      <c r="T3554" s="620"/>
      <c r="U3554" s="620"/>
      <c r="V3554" s="620"/>
      <c r="W3554" s="93"/>
      <c r="X3554" s="93"/>
      <c r="Y3554" s="93"/>
      <c r="Z3554" s="635"/>
      <c r="AA3554" s="672">
        <f t="shared" si="696"/>
        <v>0.42394179894179895</v>
      </c>
      <c r="AB3554" s="672">
        <f t="shared" si="693"/>
        <v>15.323148148148146</v>
      </c>
    </row>
    <row r="3555" spans="1:28" s="7" customFormat="1" ht="14.45" customHeight="1" thickBot="1" x14ac:dyDescent="0.25">
      <c r="A3555" s="256">
        <v>43054</v>
      </c>
      <c r="B3555" s="408">
        <v>0.64236111111111105</v>
      </c>
      <c r="C3555" s="447">
        <v>-3</v>
      </c>
      <c r="D3555" s="282">
        <f t="shared" si="689"/>
        <v>0.43750000000000011</v>
      </c>
      <c r="E3555" s="283"/>
      <c r="F3555" s="179" t="s">
        <v>456</v>
      </c>
      <c r="G3555" s="91" t="s">
        <v>3126</v>
      </c>
      <c r="H3555" s="239">
        <v>2041</v>
      </c>
      <c r="I3555" s="90" t="s">
        <v>4520</v>
      </c>
      <c r="J3555" s="92">
        <v>15</v>
      </c>
      <c r="K3555" s="620">
        <v>9.4500000000000011</v>
      </c>
      <c r="L3555" s="620">
        <v>0</v>
      </c>
      <c r="M3555" s="620">
        <v>0</v>
      </c>
      <c r="N3555" s="93">
        <v>218</v>
      </c>
      <c r="O3555" s="94">
        <f t="shared" si="694"/>
        <v>3.1500000000000004</v>
      </c>
      <c r="P3555" s="95">
        <f t="shared" si="695"/>
        <v>0.14583333333333334</v>
      </c>
      <c r="Q3555" s="96"/>
      <c r="R3555" s="97"/>
      <c r="S3555" s="98"/>
      <c r="T3555" s="620"/>
      <c r="U3555" s="620"/>
      <c r="V3555" s="620"/>
      <c r="W3555" s="93"/>
      <c r="X3555" s="93"/>
      <c r="Y3555" s="93"/>
      <c r="Z3555" s="635"/>
      <c r="AA3555" s="675">
        <f t="shared" si="696"/>
        <v>0.14583333333333334</v>
      </c>
      <c r="AB3555" s="675">
        <f t="shared" si="693"/>
        <v>8.5203124999999993</v>
      </c>
    </row>
    <row r="3556" spans="1:28" s="7" customFormat="1" ht="14.45" customHeight="1" thickBot="1" x14ac:dyDescent="0.25">
      <c r="A3556" s="256">
        <v>43069</v>
      </c>
      <c r="B3556" s="408">
        <v>0.60763888888888895</v>
      </c>
      <c r="C3556" s="447">
        <v>-10</v>
      </c>
      <c r="D3556" s="282">
        <f t="shared" si="689"/>
        <v>0.41927083333333337</v>
      </c>
      <c r="E3556" s="283"/>
      <c r="F3556" s="179" t="s">
        <v>456</v>
      </c>
      <c r="G3556" s="91" t="s">
        <v>3136</v>
      </c>
      <c r="H3556" s="239">
        <v>2042</v>
      </c>
      <c r="I3556" s="90" t="s">
        <v>685</v>
      </c>
      <c r="J3556" s="92">
        <v>40</v>
      </c>
      <c r="K3556" s="620">
        <v>24.150000000000002</v>
      </c>
      <c r="L3556" s="620">
        <v>21.904761904761905</v>
      </c>
      <c r="M3556" s="620">
        <v>24.150000000000002</v>
      </c>
      <c r="N3556" s="93" t="s">
        <v>4100</v>
      </c>
      <c r="O3556" s="94">
        <f t="shared" si="694"/>
        <v>23.401587301587302</v>
      </c>
      <c r="P3556" s="95">
        <f t="shared" si="695"/>
        <v>0.40627755731922399</v>
      </c>
      <c r="Q3556" s="96"/>
      <c r="R3556" s="97"/>
      <c r="S3556" s="98"/>
      <c r="T3556" s="620"/>
      <c r="U3556" s="620"/>
      <c r="V3556" s="620"/>
      <c r="W3556" s="93"/>
      <c r="X3556" s="93"/>
      <c r="Y3556" s="93"/>
      <c r="Z3556" s="635"/>
      <c r="AA3556" s="672">
        <f t="shared" si="696"/>
        <v>0.40627755731922399</v>
      </c>
      <c r="AB3556" s="672">
        <f t="shared" si="693"/>
        <v>15.793016975308641</v>
      </c>
    </row>
    <row r="3557" spans="1:28" s="7" customFormat="1" ht="14.45" customHeight="1" thickBot="1" x14ac:dyDescent="0.25">
      <c r="A3557" s="256">
        <v>42747</v>
      </c>
      <c r="B3557" s="408">
        <v>0.41319444444444442</v>
      </c>
      <c r="C3557" s="447">
        <v>-12</v>
      </c>
      <c r="D3557" s="282">
        <f t="shared" si="689"/>
        <v>0.41927083333333337</v>
      </c>
      <c r="E3557" s="283"/>
      <c r="F3557" s="179" t="s">
        <v>456</v>
      </c>
      <c r="G3557" s="91" t="s">
        <v>3126</v>
      </c>
      <c r="H3557" s="239">
        <v>2043</v>
      </c>
      <c r="I3557" s="90" t="s">
        <v>685</v>
      </c>
      <c r="J3557" s="92">
        <v>40</v>
      </c>
      <c r="K3557" s="620">
        <v>24.150000000000002</v>
      </c>
      <c r="L3557" s="620">
        <v>21.904761904761905</v>
      </c>
      <c r="M3557" s="620">
        <v>24.150000000000002</v>
      </c>
      <c r="N3557" s="93" t="s">
        <v>4519</v>
      </c>
      <c r="O3557" s="94">
        <f t="shared" si="694"/>
        <v>23.401587301587302</v>
      </c>
      <c r="P3557" s="95">
        <f t="shared" si="695"/>
        <v>0.40627755731922399</v>
      </c>
      <c r="Q3557" s="96"/>
      <c r="R3557" s="97"/>
      <c r="S3557" s="98"/>
      <c r="T3557" s="620"/>
      <c r="U3557" s="620"/>
      <c r="V3557" s="620"/>
      <c r="W3557" s="93"/>
      <c r="X3557" s="93"/>
      <c r="Y3557" s="93"/>
      <c r="Z3557" s="635"/>
      <c r="AA3557" s="675">
        <f t="shared" si="696"/>
        <v>0.40627755731922399</v>
      </c>
      <c r="AB3557" s="675">
        <f t="shared" si="693"/>
        <v>15.793016975308641</v>
      </c>
    </row>
    <row r="3558" spans="1:28" s="7" customFormat="1" ht="14.45" customHeight="1" thickBot="1" x14ac:dyDescent="0.25">
      <c r="A3558" s="256"/>
      <c r="B3558" s="408"/>
      <c r="C3558" s="447"/>
      <c r="D3558" s="282">
        <f t="shared" si="689"/>
        <v>0</v>
      </c>
      <c r="E3558" s="283"/>
      <c r="F3558" s="179" t="s">
        <v>456</v>
      </c>
      <c r="G3558" s="91" t="s">
        <v>3126</v>
      </c>
      <c r="H3558" s="239">
        <v>2044</v>
      </c>
      <c r="I3558" s="90" t="s">
        <v>5007</v>
      </c>
      <c r="J3558" s="92">
        <v>15</v>
      </c>
      <c r="K3558" s="620">
        <v>0</v>
      </c>
      <c r="L3558" s="620">
        <v>0</v>
      </c>
      <c r="M3558" s="620">
        <v>0</v>
      </c>
      <c r="N3558" s="93"/>
      <c r="O3558" s="94">
        <f t="shared" si="694"/>
        <v>0</v>
      </c>
      <c r="P3558" s="95">
        <f t="shared" si="695"/>
        <v>0</v>
      </c>
      <c r="Q3558" s="96"/>
      <c r="R3558" s="97"/>
      <c r="S3558" s="98"/>
      <c r="T3558" s="620"/>
      <c r="U3558" s="620"/>
      <c r="V3558" s="620"/>
      <c r="W3558" s="93"/>
      <c r="X3558" s="93"/>
      <c r="Y3558" s="93"/>
      <c r="Z3558" s="635"/>
      <c r="AA3558" s="672">
        <f t="shared" si="696"/>
        <v>0</v>
      </c>
      <c r="AB3558" s="672">
        <f t="shared" si="693"/>
        <v>9.9749999999999996</v>
      </c>
    </row>
    <row r="3559" spans="1:28" s="7" customFormat="1" ht="14.45" customHeight="1" thickBot="1" x14ac:dyDescent="0.25">
      <c r="A3559" s="304">
        <v>43057</v>
      </c>
      <c r="B3559" s="404">
        <v>0.46527777777777773</v>
      </c>
      <c r="C3559" s="460">
        <v>-2</v>
      </c>
      <c r="D3559" s="282">
        <f t="shared" si="689"/>
        <v>0</v>
      </c>
      <c r="E3559" s="283"/>
      <c r="F3559" s="179" t="s">
        <v>456</v>
      </c>
      <c r="G3559" s="91" t="s">
        <v>3126</v>
      </c>
      <c r="H3559" s="239">
        <v>2045</v>
      </c>
      <c r="I3559" s="90" t="s">
        <v>685</v>
      </c>
      <c r="J3559" s="92">
        <v>25</v>
      </c>
      <c r="K3559" s="620">
        <v>0</v>
      </c>
      <c r="L3559" s="620">
        <v>0</v>
      </c>
      <c r="M3559" s="620">
        <v>0</v>
      </c>
      <c r="N3559" s="93" t="s">
        <v>3981</v>
      </c>
      <c r="O3559" s="94">
        <f t="shared" si="694"/>
        <v>0</v>
      </c>
      <c r="P3559" s="95">
        <f t="shared" si="695"/>
        <v>0</v>
      </c>
      <c r="Q3559" s="96"/>
      <c r="R3559" s="97"/>
      <c r="S3559" s="98"/>
      <c r="T3559" s="620"/>
      <c r="U3559" s="620"/>
      <c r="V3559" s="620"/>
      <c r="W3559" s="93"/>
      <c r="X3559" s="93"/>
      <c r="Y3559" s="93"/>
      <c r="Z3559" s="635"/>
      <c r="AA3559" s="675">
        <f t="shared" si="696"/>
        <v>0</v>
      </c>
      <c r="AB3559" s="675">
        <f t="shared" si="693"/>
        <v>16.625</v>
      </c>
    </row>
    <row r="3560" spans="1:28" s="7" customFormat="1" ht="14.45" customHeight="1" thickBot="1" x14ac:dyDescent="0.25">
      <c r="A3560" s="256">
        <v>43070</v>
      </c>
      <c r="B3560" s="408">
        <v>0.60069444444444442</v>
      </c>
      <c r="C3560" s="447">
        <v>-5</v>
      </c>
      <c r="D3560" s="282">
        <f t="shared" si="689"/>
        <v>0.11574074074074074</v>
      </c>
      <c r="E3560" s="283"/>
      <c r="F3560" s="179" t="s">
        <v>456</v>
      </c>
      <c r="G3560" s="91" t="s">
        <v>3136</v>
      </c>
      <c r="H3560" s="239">
        <v>2046</v>
      </c>
      <c r="I3560" s="90" t="s">
        <v>685</v>
      </c>
      <c r="J3560" s="92">
        <v>63</v>
      </c>
      <c r="K3560" s="620">
        <v>10.5</v>
      </c>
      <c r="L3560" s="620">
        <v>1.9047619047619047</v>
      </c>
      <c r="M3560" s="620">
        <v>2.1</v>
      </c>
      <c r="N3560" s="93" t="s">
        <v>3882</v>
      </c>
      <c r="O3560" s="94">
        <f t="shared" si="694"/>
        <v>4.8349206349206346</v>
      </c>
      <c r="P3560" s="95">
        <f t="shared" si="695"/>
        <v>5.3294980543657798E-2</v>
      </c>
      <c r="Q3560" s="96"/>
      <c r="R3560" s="97"/>
      <c r="S3560" s="98"/>
      <c r="T3560" s="620"/>
      <c r="U3560" s="620"/>
      <c r="V3560" s="620"/>
      <c r="W3560" s="93"/>
      <c r="X3560" s="93"/>
      <c r="Y3560" s="93"/>
      <c r="Z3560" s="635"/>
      <c r="AA3560" s="672">
        <f t="shared" si="696"/>
        <v>5.3294980543657798E-2</v>
      </c>
      <c r="AB3560" s="672">
        <f t="shared" si="693"/>
        <v>39.662206790123449</v>
      </c>
    </row>
    <row r="3561" spans="1:28" s="7" customFormat="1" ht="14.45" customHeight="1" thickBot="1" x14ac:dyDescent="0.25">
      <c r="A3561" s="256"/>
      <c r="B3561" s="408"/>
      <c r="C3561" s="447"/>
      <c r="D3561" s="282">
        <f t="shared" si="689"/>
        <v>0</v>
      </c>
      <c r="E3561" s="283"/>
      <c r="F3561" s="179" t="s">
        <v>456</v>
      </c>
      <c r="G3561" s="91" t="s">
        <v>3136</v>
      </c>
      <c r="H3561" s="239">
        <v>2047</v>
      </c>
      <c r="I3561" s="90" t="s">
        <v>685</v>
      </c>
      <c r="J3561" s="92">
        <v>15</v>
      </c>
      <c r="K3561" s="620">
        <v>0</v>
      </c>
      <c r="L3561" s="620">
        <v>0</v>
      </c>
      <c r="M3561" s="620">
        <v>0</v>
      </c>
      <c r="N3561" s="93"/>
      <c r="O3561" s="94">
        <f t="shared" si="694"/>
        <v>0</v>
      </c>
      <c r="P3561" s="95">
        <f t="shared" si="695"/>
        <v>0</v>
      </c>
      <c r="Q3561" s="96"/>
      <c r="R3561" s="97"/>
      <c r="S3561" s="98"/>
      <c r="T3561" s="620"/>
      <c r="U3561" s="620"/>
      <c r="V3561" s="620"/>
      <c r="W3561" s="93"/>
      <c r="X3561" s="93"/>
      <c r="Y3561" s="93"/>
      <c r="Z3561" s="635"/>
      <c r="AA3561" s="675">
        <f t="shared" si="696"/>
        <v>0</v>
      </c>
      <c r="AB3561" s="675">
        <f t="shared" si="693"/>
        <v>9.9749999999999996</v>
      </c>
    </row>
    <row r="3562" spans="1:28" s="7" customFormat="1" ht="14.45" customHeight="1" thickBot="1" x14ac:dyDescent="0.25">
      <c r="A3562" s="256">
        <v>43057</v>
      </c>
      <c r="B3562" s="408">
        <v>0.70486111111111116</v>
      </c>
      <c r="C3562" s="447">
        <v>-4</v>
      </c>
      <c r="D3562" s="282">
        <f t="shared" si="689"/>
        <v>0.40833333333333338</v>
      </c>
      <c r="E3562" s="283"/>
      <c r="F3562" s="179" t="s">
        <v>456</v>
      </c>
      <c r="G3562" s="91" t="s">
        <v>3126</v>
      </c>
      <c r="H3562" s="239">
        <v>2048</v>
      </c>
      <c r="I3562" s="90" t="s">
        <v>685</v>
      </c>
      <c r="J3562" s="92">
        <v>25</v>
      </c>
      <c r="K3562" s="620">
        <v>14.700000000000001</v>
      </c>
      <c r="L3562" s="620">
        <v>13.333333333333332</v>
      </c>
      <c r="M3562" s="620">
        <v>14.700000000000001</v>
      </c>
      <c r="N3562" s="93" t="s">
        <v>3925</v>
      </c>
      <c r="O3562" s="94">
        <f t="shared" si="694"/>
        <v>14.244444444444445</v>
      </c>
      <c r="P3562" s="95">
        <f t="shared" si="695"/>
        <v>0.39567901234567904</v>
      </c>
      <c r="Q3562" s="96"/>
      <c r="R3562" s="97"/>
      <c r="S3562" s="98"/>
      <c r="T3562" s="620"/>
      <c r="U3562" s="620"/>
      <c r="V3562" s="620"/>
      <c r="W3562" s="93"/>
      <c r="X3562" s="93"/>
      <c r="Y3562" s="93"/>
      <c r="Z3562" s="635"/>
      <c r="AA3562" s="672">
        <f t="shared" si="696"/>
        <v>0.39567901234567904</v>
      </c>
      <c r="AB3562" s="672">
        <f t="shared" si="693"/>
        <v>10.046836419753086</v>
      </c>
    </row>
    <row r="3563" spans="1:28" s="7" customFormat="1" ht="14.45" customHeight="1" x14ac:dyDescent="0.2">
      <c r="A3563" s="270">
        <v>42747</v>
      </c>
      <c r="B3563" s="407">
        <v>0.59722222222222221</v>
      </c>
      <c r="C3563" s="450">
        <v>-5</v>
      </c>
      <c r="D3563" s="271">
        <f t="shared" si="689"/>
        <v>7.7473958333333343E-2</v>
      </c>
      <c r="E3563" s="272"/>
      <c r="F3563" s="193" t="s">
        <v>456</v>
      </c>
      <c r="G3563" s="114" t="s">
        <v>3136</v>
      </c>
      <c r="H3563" s="243">
        <v>2049</v>
      </c>
      <c r="I3563" s="113" t="s">
        <v>685</v>
      </c>
      <c r="J3563" s="115">
        <v>160</v>
      </c>
      <c r="K3563" s="565">
        <v>17.850000000000001</v>
      </c>
      <c r="L3563" s="565">
        <v>10.476190476190476</v>
      </c>
      <c r="M3563" s="565">
        <v>14.700000000000001</v>
      </c>
      <c r="N3563" s="116" t="s">
        <v>3889</v>
      </c>
      <c r="O3563" s="117">
        <f t="shared" si="694"/>
        <v>14.342063492063494</v>
      </c>
      <c r="P3563" s="118">
        <f t="shared" si="695"/>
        <v>6.2248539462081136E-2</v>
      </c>
      <c r="Q3563" s="142"/>
      <c r="R3563" s="120"/>
      <c r="S3563" s="130"/>
      <c r="T3563" s="565"/>
      <c r="U3563" s="565"/>
      <c r="V3563" s="565"/>
      <c r="W3563" s="116"/>
      <c r="X3563" s="116"/>
      <c r="Y3563" s="116"/>
      <c r="Z3563" s="636"/>
      <c r="AA3563" s="671">
        <f t="shared" si="696"/>
        <v>6.2248539462081136E-2</v>
      </c>
      <c r="AB3563" s="671">
        <f t="shared" si="693"/>
        <v>99.776755401234567</v>
      </c>
    </row>
    <row r="3564" spans="1:28" s="7" customFormat="1" ht="14.45" customHeight="1" x14ac:dyDescent="0.2">
      <c r="A3564" s="260"/>
      <c r="B3564" s="403"/>
      <c r="C3564" s="465"/>
      <c r="D3564" s="331"/>
      <c r="E3564" s="311"/>
      <c r="F3564" s="187"/>
      <c r="G3564" s="48"/>
      <c r="H3564" s="241">
        <v>2049</v>
      </c>
      <c r="I3564" s="22" t="s">
        <v>3144</v>
      </c>
      <c r="J3564" s="24">
        <v>160</v>
      </c>
      <c r="K3564" s="371">
        <v>15.75</v>
      </c>
      <c r="L3564" s="371">
        <v>8.5714285714285712</v>
      </c>
      <c r="M3564" s="371">
        <v>9.4500000000000011</v>
      </c>
      <c r="N3564" s="21"/>
      <c r="O3564" s="25">
        <f t="shared" si="694"/>
        <v>11.257142857142858</v>
      </c>
      <c r="P3564" s="26">
        <f t="shared" si="695"/>
        <v>4.8859126984126991E-2</v>
      </c>
      <c r="Q3564" s="68"/>
      <c r="R3564" s="28"/>
      <c r="S3564" s="30"/>
      <c r="T3564" s="371"/>
      <c r="U3564" s="371"/>
      <c r="V3564" s="371"/>
      <c r="W3564" s="21"/>
      <c r="X3564" s="21"/>
      <c r="Y3564" s="21"/>
      <c r="Z3564" s="428"/>
      <c r="AA3564" s="672"/>
      <c r="AB3564" s="672"/>
    </row>
    <row r="3565" spans="1:28" s="7" customFormat="1" ht="14.45" customHeight="1" x14ac:dyDescent="0.2">
      <c r="A3565" s="260"/>
      <c r="B3565" s="403"/>
      <c r="C3565" s="465"/>
      <c r="D3565" s="274"/>
      <c r="E3565" s="290"/>
      <c r="F3565" s="187"/>
      <c r="G3565" s="48"/>
      <c r="H3565" s="241">
        <v>2049</v>
      </c>
      <c r="I3565" s="22" t="s">
        <v>3145</v>
      </c>
      <c r="J3565" s="24">
        <v>160</v>
      </c>
      <c r="K3565" s="371">
        <v>0</v>
      </c>
      <c r="L3565" s="371">
        <v>0</v>
      </c>
      <c r="M3565" s="371">
        <v>1.05</v>
      </c>
      <c r="N3565" s="21"/>
      <c r="O3565" s="25">
        <f t="shared" si="694"/>
        <v>0.35000000000000003</v>
      </c>
      <c r="P3565" s="26">
        <f t="shared" si="695"/>
        <v>1.5190972222222225E-3</v>
      </c>
      <c r="Q3565" s="68"/>
      <c r="R3565" s="28"/>
      <c r="S3565" s="30"/>
      <c r="T3565" s="371"/>
      <c r="U3565" s="371"/>
      <c r="V3565" s="371"/>
      <c r="W3565" s="21"/>
      <c r="X3565" s="21"/>
      <c r="Y3565" s="21"/>
      <c r="Z3565" s="428"/>
      <c r="AA3565" s="672"/>
      <c r="AB3565" s="672"/>
    </row>
    <row r="3566" spans="1:28" s="7" customFormat="1" ht="14.45" customHeight="1" x14ac:dyDescent="0.2">
      <c r="A3566" s="260"/>
      <c r="B3566" s="403"/>
      <c r="C3566" s="465"/>
      <c r="D3566" s="274"/>
      <c r="E3566" s="290"/>
      <c r="F3566" s="181"/>
      <c r="G3566" s="69"/>
      <c r="H3566" s="241">
        <v>2049</v>
      </c>
      <c r="I3566" s="22" t="s">
        <v>3146</v>
      </c>
      <c r="J3566" s="24">
        <v>160</v>
      </c>
      <c r="K3566" s="371">
        <v>2.1</v>
      </c>
      <c r="L3566" s="371">
        <v>0.95238095238095233</v>
      </c>
      <c r="M3566" s="371">
        <v>5.25</v>
      </c>
      <c r="N3566" s="21"/>
      <c r="O3566" s="25">
        <f t="shared" si="694"/>
        <v>2.7674603174603174</v>
      </c>
      <c r="P3566" s="26">
        <f t="shared" si="695"/>
        <v>1.201154651675485E-2</v>
      </c>
      <c r="Q3566" s="68"/>
      <c r="R3566" s="28"/>
      <c r="S3566" s="30"/>
      <c r="T3566" s="371"/>
      <c r="U3566" s="371"/>
      <c r="V3566" s="371"/>
      <c r="W3566" s="21"/>
      <c r="X3566" s="21"/>
      <c r="Y3566" s="21"/>
      <c r="Z3566" s="428"/>
      <c r="AA3566" s="672"/>
      <c r="AB3566" s="672"/>
    </row>
    <row r="3567" spans="1:28" s="7" customFormat="1" ht="14.45" customHeight="1" thickBot="1" x14ac:dyDescent="0.25">
      <c r="A3567" s="256"/>
      <c r="B3567" s="408"/>
      <c r="C3567" s="466"/>
      <c r="D3567" s="276"/>
      <c r="E3567" s="312"/>
      <c r="F3567" s="181"/>
      <c r="G3567" s="69"/>
      <c r="H3567" s="245">
        <v>2049</v>
      </c>
      <c r="I3567" s="84" t="s">
        <v>629</v>
      </c>
      <c r="J3567" s="83">
        <v>160</v>
      </c>
      <c r="K3567" s="554">
        <v>0</v>
      </c>
      <c r="L3567" s="554">
        <v>0</v>
      </c>
      <c r="M3567" s="554">
        <v>0</v>
      </c>
      <c r="N3567" s="85"/>
      <c r="O3567" s="37">
        <f t="shared" si="694"/>
        <v>0</v>
      </c>
      <c r="P3567" s="38">
        <f t="shared" si="695"/>
        <v>0</v>
      </c>
      <c r="Q3567" s="105"/>
      <c r="R3567" s="89"/>
      <c r="S3567" s="112"/>
      <c r="T3567" s="554"/>
      <c r="U3567" s="554"/>
      <c r="V3567" s="554"/>
      <c r="W3567" s="85"/>
      <c r="X3567" s="85"/>
      <c r="Y3567" s="85"/>
      <c r="Z3567" s="637"/>
      <c r="AA3567" s="674"/>
      <c r="AB3567" s="674"/>
    </row>
    <row r="3568" spans="1:28" s="7" customFormat="1" ht="14.45" customHeight="1" thickBot="1" x14ac:dyDescent="0.25">
      <c r="A3568" s="304">
        <v>42747</v>
      </c>
      <c r="B3568" s="404">
        <v>0.61458333333333337</v>
      </c>
      <c r="C3568" s="460">
        <v>-5</v>
      </c>
      <c r="D3568" s="282">
        <f t="shared" si="689"/>
        <v>8.2671957671957674E-2</v>
      </c>
      <c r="E3568" s="283"/>
      <c r="F3568" s="179" t="s">
        <v>456</v>
      </c>
      <c r="G3568" s="91" t="s">
        <v>3136</v>
      </c>
      <c r="H3568" s="239">
        <v>2050</v>
      </c>
      <c r="I3568" s="90" t="s">
        <v>685</v>
      </c>
      <c r="J3568" s="92">
        <v>16</v>
      </c>
      <c r="K3568" s="620">
        <v>1.05</v>
      </c>
      <c r="L3568" s="620">
        <v>1.9047619047619047</v>
      </c>
      <c r="M3568" s="620">
        <v>1.05</v>
      </c>
      <c r="N3568" s="93" t="s">
        <v>4539</v>
      </c>
      <c r="O3568" s="94">
        <f t="shared" si="694"/>
        <v>1.3349206349206348</v>
      </c>
      <c r="P3568" s="95">
        <f t="shared" si="695"/>
        <v>5.7939263668430337E-2</v>
      </c>
      <c r="Q3568" s="96"/>
      <c r="R3568" s="97"/>
      <c r="S3568" s="98"/>
      <c r="T3568" s="620"/>
      <c r="U3568" s="620"/>
      <c r="V3568" s="620"/>
      <c r="W3568" s="93"/>
      <c r="X3568" s="93"/>
      <c r="Y3568" s="93"/>
      <c r="Z3568" s="635"/>
      <c r="AA3568" s="672">
        <f t="shared" si="696"/>
        <v>5.7939263668430337E-2</v>
      </c>
      <c r="AB3568" s="672">
        <f t="shared" si="693"/>
        <v>10.0235262345679</v>
      </c>
    </row>
    <row r="3569" spans="1:28" s="7" customFormat="1" ht="14.45" customHeight="1" thickBot="1" x14ac:dyDescent="0.25">
      <c r="A3569" s="256">
        <v>43070</v>
      </c>
      <c r="B3569" s="408">
        <v>0.60069444444444442</v>
      </c>
      <c r="C3569" s="447">
        <v>-5</v>
      </c>
      <c r="D3569" s="282">
        <f t="shared" si="689"/>
        <v>0.18229166666666669</v>
      </c>
      <c r="E3569" s="283"/>
      <c r="F3569" s="179" t="s">
        <v>456</v>
      </c>
      <c r="G3569" s="91" t="s">
        <v>3136</v>
      </c>
      <c r="H3569" s="239">
        <v>2051</v>
      </c>
      <c r="I3569" s="90" t="s">
        <v>685</v>
      </c>
      <c r="J3569" s="92">
        <v>16</v>
      </c>
      <c r="K3569" s="620">
        <v>0</v>
      </c>
      <c r="L3569" s="620">
        <v>1.9047619047619047</v>
      </c>
      <c r="M3569" s="620">
        <v>4.2</v>
      </c>
      <c r="N3569" s="93" t="s">
        <v>3927</v>
      </c>
      <c r="O3569" s="94">
        <f t="shared" si="694"/>
        <v>2.0349206349206348</v>
      </c>
      <c r="P3569" s="95">
        <f t="shared" si="695"/>
        <v>8.8321208112874777E-2</v>
      </c>
      <c r="Q3569" s="96"/>
      <c r="R3569" s="97"/>
      <c r="S3569" s="98"/>
      <c r="T3569" s="620"/>
      <c r="U3569" s="620"/>
      <c r="V3569" s="620"/>
      <c r="W3569" s="93"/>
      <c r="X3569" s="93"/>
      <c r="Y3569" s="93"/>
      <c r="Z3569" s="635"/>
      <c r="AA3569" s="675">
        <f t="shared" si="696"/>
        <v>8.8321208112874777E-2</v>
      </c>
      <c r="AB3569" s="675">
        <f t="shared" si="693"/>
        <v>9.7002623456790111</v>
      </c>
    </row>
    <row r="3570" spans="1:28" s="7" customFormat="1" ht="14.45" customHeight="1" thickBot="1" x14ac:dyDescent="0.25">
      <c r="A3570" s="256">
        <v>43081</v>
      </c>
      <c r="B3570" s="408">
        <v>0.48958333333333331</v>
      </c>
      <c r="C3570" s="447">
        <v>-10</v>
      </c>
      <c r="D3570" s="282">
        <f t="shared" si="689"/>
        <v>0.4375</v>
      </c>
      <c r="E3570" s="283"/>
      <c r="F3570" s="179" t="s">
        <v>456</v>
      </c>
      <c r="G3570" s="91" t="s">
        <v>3126</v>
      </c>
      <c r="H3570" s="239">
        <v>2052</v>
      </c>
      <c r="I3570" s="90" t="s">
        <v>685</v>
      </c>
      <c r="J3570" s="92">
        <v>25</v>
      </c>
      <c r="K3570" s="620">
        <v>15.75</v>
      </c>
      <c r="L3570" s="620">
        <v>14.285714285714285</v>
      </c>
      <c r="M3570" s="620">
        <v>15.75</v>
      </c>
      <c r="N3570" s="93" t="s">
        <v>5004</v>
      </c>
      <c r="O3570" s="94">
        <f t="shared" si="694"/>
        <v>15.261904761904761</v>
      </c>
      <c r="P3570" s="95">
        <f t="shared" si="695"/>
        <v>0.4239417989417989</v>
      </c>
      <c r="Q3570" s="96"/>
      <c r="R3570" s="97"/>
      <c r="S3570" s="98"/>
      <c r="T3570" s="620"/>
      <c r="U3570" s="620"/>
      <c r="V3570" s="620"/>
      <c r="W3570" s="93"/>
      <c r="X3570" s="93"/>
      <c r="Y3570" s="93"/>
      <c r="Z3570" s="635"/>
      <c r="AA3570" s="672">
        <f t="shared" si="696"/>
        <v>0.4239417989417989</v>
      </c>
      <c r="AB3570" s="672">
        <f t="shared" si="693"/>
        <v>9.5769675925925917</v>
      </c>
    </row>
    <row r="3571" spans="1:28" s="7" customFormat="1" ht="14.45" customHeight="1" thickBot="1" x14ac:dyDescent="0.25">
      <c r="A3571" s="256">
        <v>43097</v>
      </c>
      <c r="B3571" s="408">
        <v>0.60972222222222217</v>
      </c>
      <c r="C3571" s="447">
        <v>-1</v>
      </c>
      <c r="D3571" s="282">
        <f t="shared" si="689"/>
        <v>0.4375</v>
      </c>
      <c r="E3571" s="283"/>
      <c r="F3571" s="179" t="s">
        <v>456</v>
      </c>
      <c r="G3571" s="91" t="s">
        <v>3126</v>
      </c>
      <c r="H3571" s="239">
        <v>2053</v>
      </c>
      <c r="I3571" s="90" t="s">
        <v>685</v>
      </c>
      <c r="J3571" s="92">
        <v>25</v>
      </c>
      <c r="K3571" s="620">
        <v>15.75</v>
      </c>
      <c r="L3571" s="620">
        <v>14.285714285714285</v>
      </c>
      <c r="M3571" s="620">
        <v>15.75</v>
      </c>
      <c r="N3571" s="93" t="s">
        <v>3981</v>
      </c>
      <c r="O3571" s="94">
        <f t="shared" si="694"/>
        <v>15.261904761904761</v>
      </c>
      <c r="P3571" s="95">
        <f t="shared" si="695"/>
        <v>0.4239417989417989</v>
      </c>
      <c r="Q3571" s="96"/>
      <c r="R3571" s="97"/>
      <c r="S3571" s="98"/>
      <c r="T3571" s="620"/>
      <c r="U3571" s="620"/>
      <c r="V3571" s="620"/>
      <c r="W3571" s="93"/>
      <c r="X3571" s="93"/>
      <c r="Y3571" s="93"/>
      <c r="Z3571" s="635"/>
      <c r="AA3571" s="675">
        <f t="shared" si="696"/>
        <v>0.4239417989417989</v>
      </c>
      <c r="AB3571" s="675">
        <f t="shared" si="693"/>
        <v>9.5769675925925917</v>
      </c>
    </row>
    <row r="3572" spans="1:28" s="7" customFormat="1" ht="14.45" customHeight="1" thickBot="1" x14ac:dyDescent="0.25">
      <c r="A3572" s="256">
        <v>43056</v>
      </c>
      <c r="B3572" s="408">
        <v>0.61805555555555558</v>
      </c>
      <c r="C3572" s="447">
        <v>-3</v>
      </c>
      <c r="D3572" s="282">
        <f t="shared" si="689"/>
        <v>0.43750000000000011</v>
      </c>
      <c r="E3572" s="283"/>
      <c r="F3572" s="179" t="s">
        <v>456</v>
      </c>
      <c r="G3572" s="91" t="s">
        <v>3126</v>
      </c>
      <c r="H3572" s="239">
        <v>2054</v>
      </c>
      <c r="I3572" s="90" t="s">
        <v>685</v>
      </c>
      <c r="J3572" s="92">
        <v>40</v>
      </c>
      <c r="K3572" s="620">
        <v>25.200000000000003</v>
      </c>
      <c r="L3572" s="620">
        <v>22.857142857142858</v>
      </c>
      <c r="M3572" s="620">
        <v>25.200000000000003</v>
      </c>
      <c r="N3572" s="93" t="s">
        <v>4221</v>
      </c>
      <c r="O3572" s="94">
        <f t="shared" si="694"/>
        <v>24.419047619047621</v>
      </c>
      <c r="P3572" s="95">
        <f t="shared" si="695"/>
        <v>0.42394179894179895</v>
      </c>
      <c r="Q3572" s="96"/>
      <c r="R3572" s="97"/>
      <c r="S3572" s="98"/>
      <c r="T3572" s="620"/>
      <c r="U3572" s="620"/>
      <c r="V3572" s="620"/>
      <c r="W3572" s="93"/>
      <c r="X3572" s="93"/>
      <c r="Y3572" s="93"/>
      <c r="Z3572" s="635"/>
      <c r="AA3572" s="672">
        <f t="shared" si="696"/>
        <v>0.42394179894179895</v>
      </c>
      <c r="AB3572" s="672">
        <f t="shared" si="693"/>
        <v>15.323148148148146</v>
      </c>
    </row>
    <row r="3573" spans="1:28" s="7" customFormat="1" ht="14.45" customHeight="1" thickBot="1" x14ac:dyDescent="0.25">
      <c r="A3573" s="256">
        <v>43097</v>
      </c>
      <c r="B3573" s="408">
        <v>0.65069444444444446</v>
      </c>
      <c r="C3573" s="447">
        <v>-1</v>
      </c>
      <c r="D3573" s="282">
        <f t="shared" si="689"/>
        <v>0.43750000000000011</v>
      </c>
      <c r="E3573" s="283"/>
      <c r="F3573" s="179" t="s">
        <v>456</v>
      </c>
      <c r="G3573" s="91" t="s">
        <v>3126</v>
      </c>
      <c r="H3573" s="239">
        <v>2055</v>
      </c>
      <c r="I3573" s="90" t="s">
        <v>685</v>
      </c>
      <c r="J3573" s="92">
        <v>15</v>
      </c>
      <c r="K3573" s="620">
        <v>9.4500000000000011</v>
      </c>
      <c r="L3573" s="620">
        <v>0</v>
      </c>
      <c r="M3573" s="620">
        <v>0</v>
      </c>
      <c r="N3573" s="93">
        <v>217</v>
      </c>
      <c r="O3573" s="94">
        <f t="shared" si="694"/>
        <v>3.1500000000000004</v>
      </c>
      <c r="P3573" s="95">
        <f t="shared" si="695"/>
        <v>0.14583333333333334</v>
      </c>
      <c r="Q3573" s="96"/>
      <c r="R3573" s="97"/>
      <c r="S3573" s="98"/>
      <c r="T3573" s="620"/>
      <c r="U3573" s="620"/>
      <c r="V3573" s="620"/>
      <c r="W3573" s="93"/>
      <c r="X3573" s="93"/>
      <c r="Y3573" s="93"/>
      <c r="Z3573" s="635"/>
      <c r="AA3573" s="675">
        <f t="shared" si="696"/>
        <v>0.14583333333333334</v>
      </c>
      <c r="AB3573" s="675">
        <f t="shared" si="693"/>
        <v>8.5203124999999993</v>
      </c>
    </row>
    <row r="3574" spans="1:28" s="7" customFormat="1" ht="14.45" customHeight="1" thickBot="1" x14ac:dyDescent="0.25">
      <c r="A3574" s="304">
        <v>42746</v>
      </c>
      <c r="B3574" s="404">
        <v>0.63541666666666663</v>
      </c>
      <c r="C3574" s="460">
        <v>-10</v>
      </c>
      <c r="D3574" s="282">
        <f t="shared" si="689"/>
        <v>0.41927083333333337</v>
      </c>
      <c r="E3574" s="283"/>
      <c r="F3574" s="179" t="s">
        <v>456</v>
      </c>
      <c r="G3574" s="91" t="s">
        <v>3136</v>
      </c>
      <c r="H3574" s="239">
        <v>2056</v>
      </c>
      <c r="I3574" s="90" t="s">
        <v>685</v>
      </c>
      <c r="J3574" s="92">
        <v>40</v>
      </c>
      <c r="K3574" s="620">
        <v>24.150000000000002</v>
      </c>
      <c r="L3574" s="620">
        <v>21.904761904761905</v>
      </c>
      <c r="M3574" s="620">
        <v>24.150000000000002</v>
      </c>
      <c r="N3574" s="93" t="s">
        <v>4357</v>
      </c>
      <c r="O3574" s="94">
        <f t="shared" si="694"/>
        <v>23.401587301587302</v>
      </c>
      <c r="P3574" s="95">
        <f t="shared" si="695"/>
        <v>0.40627755731922399</v>
      </c>
      <c r="Q3574" s="96"/>
      <c r="R3574" s="97"/>
      <c r="S3574" s="98"/>
      <c r="T3574" s="620"/>
      <c r="U3574" s="620"/>
      <c r="V3574" s="620"/>
      <c r="W3574" s="93"/>
      <c r="X3574" s="93"/>
      <c r="Y3574" s="93"/>
      <c r="Z3574" s="635"/>
      <c r="AA3574" s="672">
        <f t="shared" si="696"/>
        <v>0.40627755731922399</v>
      </c>
      <c r="AB3574" s="672">
        <f t="shared" si="693"/>
        <v>15.793016975308641</v>
      </c>
    </row>
    <row r="3575" spans="1:28" s="7" customFormat="1" ht="14.45" customHeight="1" thickBot="1" x14ac:dyDescent="0.25">
      <c r="A3575" s="256">
        <v>43070</v>
      </c>
      <c r="B3575" s="408">
        <v>0.58333333333333337</v>
      </c>
      <c r="C3575" s="447">
        <v>-5</v>
      </c>
      <c r="D3575" s="282">
        <f t="shared" si="689"/>
        <v>0.40833333333333338</v>
      </c>
      <c r="E3575" s="283"/>
      <c r="F3575" s="179" t="s">
        <v>456</v>
      </c>
      <c r="G3575" s="91" t="s">
        <v>3136</v>
      </c>
      <c r="H3575" s="239">
        <v>2057</v>
      </c>
      <c r="I3575" s="90" t="s">
        <v>685</v>
      </c>
      <c r="J3575" s="92">
        <v>25</v>
      </c>
      <c r="K3575" s="620">
        <v>14.700000000000001</v>
      </c>
      <c r="L3575" s="620">
        <v>13.333333333333332</v>
      </c>
      <c r="M3575" s="620">
        <v>14.700000000000001</v>
      </c>
      <c r="N3575" s="93" t="s">
        <v>4290</v>
      </c>
      <c r="O3575" s="94">
        <f t="shared" si="694"/>
        <v>14.244444444444445</v>
      </c>
      <c r="P3575" s="95">
        <f t="shared" si="695"/>
        <v>0.39567901234567904</v>
      </c>
      <c r="Q3575" s="96"/>
      <c r="R3575" s="97"/>
      <c r="S3575" s="98"/>
      <c r="T3575" s="620"/>
      <c r="U3575" s="620"/>
      <c r="V3575" s="620"/>
      <c r="W3575" s="93"/>
      <c r="X3575" s="93"/>
      <c r="Y3575" s="93"/>
      <c r="Z3575" s="635"/>
      <c r="AA3575" s="671">
        <f t="shared" si="696"/>
        <v>0.39567901234567904</v>
      </c>
      <c r="AB3575" s="671">
        <f t="shared" si="693"/>
        <v>10.046836419753086</v>
      </c>
    </row>
    <row r="3576" spans="1:28" s="7" customFormat="1" ht="14.45" customHeight="1" thickBot="1" x14ac:dyDescent="0.25">
      <c r="A3576" s="256">
        <v>43097</v>
      </c>
      <c r="B3576" s="408">
        <v>0.60069444444444442</v>
      </c>
      <c r="C3576" s="447">
        <v>-1</v>
      </c>
      <c r="D3576" s="282">
        <f t="shared" si="689"/>
        <v>0.41927083333333337</v>
      </c>
      <c r="E3576" s="283"/>
      <c r="F3576" s="179" t="s">
        <v>456</v>
      </c>
      <c r="G3576" s="91" t="s">
        <v>3126</v>
      </c>
      <c r="H3576" s="239">
        <v>2058</v>
      </c>
      <c r="I3576" s="90" t="s">
        <v>685</v>
      </c>
      <c r="J3576" s="92">
        <v>40</v>
      </c>
      <c r="K3576" s="620">
        <v>24.150000000000002</v>
      </c>
      <c r="L3576" s="620">
        <v>21.904761904761905</v>
      </c>
      <c r="M3576" s="620">
        <v>24.150000000000002</v>
      </c>
      <c r="N3576" s="93" t="s">
        <v>3887</v>
      </c>
      <c r="O3576" s="94">
        <f t="shared" si="694"/>
        <v>23.401587301587302</v>
      </c>
      <c r="P3576" s="95">
        <f t="shared" si="695"/>
        <v>0.40627755731922399</v>
      </c>
      <c r="Q3576" s="96"/>
      <c r="R3576" s="97"/>
      <c r="S3576" s="98"/>
      <c r="T3576" s="620"/>
      <c r="U3576" s="620"/>
      <c r="V3576" s="620"/>
      <c r="W3576" s="93"/>
      <c r="X3576" s="93"/>
      <c r="Y3576" s="93"/>
      <c r="Z3576" s="635"/>
      <c r="AA3576" s="671">
        <f t="shared" si="696"/>
        <v>0.40627755731922399</v>
      </c>
      <c r="AB3576" s="671">
        <f t="shared" si="693"/>
        <v>15.793016975308641</v>
      </c>
    </row>
    <row r="3577" spans="1:28" s="7" customFormat="1" ht="14.45" customHeight="1" thickBot="1" x14ac:dyDescent="0.25">
      <c r="A3577" s="256">
        <v>43071</v>
      </c>
      <c r="B3577" s="408">
        <v>0.60416666666666663</v>
      </c>
      <c r="C3577" s="447">
        <v>-5</v>
      </c>
      <c r="D3577" s="282">
        <f t="shared" si="689"/>
        <v>9.1145833333333343E-2</v>
      </c>
      <c r="E3577" s="283"/>
      <c r="F3577" s="179" t="s">
        <v>456</v>
      </c>
      <c r="G3577" s="91" t="s">
        <v>3126</v>
      </c>
      <c r="H3577" s="239">
        <v>2059</v>
      </c>
      <c r="I3577" s="90" t="s">
        <v>685</v>
      </c>
      <c r="J3577" s="92">
        <v>40</v>
      </c>
      <c r="K3577" s="620">
        <v>4.2</v>
      </c>
      <c r="L3577" s="620">
        <v>1.9047619047619047</v>
      </c>
      <c r="M3577" s="620">
        <v>5.25</v>
      </c>
      <c r="N3577" s="93" t="s">
        <v>4153</v>
      </c>
      <c r="O3577" s="94">
        <f t="shared" si="694"/>
        <v>3.7849206349206348</v>
      </c>
      <c r="P3577" s="95">
        <f t="shared" si="695"/>
        <v>6.5710427689594356E-2</v>
      </c>
      <c r="Q3577" s="96"/>
      <c r="R3577" s="97"/>
      <c r="S3577" s="98"/>
      <c r="T3577" s="620"/>
      <c r="U3577" s="620"/>
      <c r="V3577" s="620"/>
      <c r="W3577" s="93"/>
      <c r="X3577" s="93"/>
      <c r="Y3577" s="93"/>
      <c r="Z3577" s="635"/>
      <c r="AA3577" s="671">
        <f t="shared" si="696"/>
        <v>6.5710427689594356E-2</v>
      </c>
      <c r="AB3577" s="671">
        <f t="shared" si="693"/>
        <v>24.852102623456791</v>
      </c>
    </row>
    <row r="3578" spans="1:28" s="7" customFormat="1" ht="14.45" customHeight="1" thickBot="1" x14ac:dyDescent="0.25">
      <c r="A3578" s="304">
        <v>42746</v>
      </c>
      <c r="B3578" s="404">
        <v>0.59722222222222221</v>
      </c>
      <c r="C3578" s="460">
        <v>-10</v>
      </c>
      <c r="D3578" s="282">
        <f t="shared" si="689"/>
        <v>0.41927083333333337</v>
      </c>
      <c r="E3578" s="283"/>
      <c r="F3578" s="179" t="s">
        <v>456</v>
      </c>
      <c r="G3578" s="91" t="s">
        <v>3136</v>
      </c>
      <c r="H3578" s="239">
        <v>2060</v>
      </c>
      <c r="I3578" s="90" t="s">
        <v>685</v>
      </c>
      <c r="J3578" s="92">
        <v>40</v>
      </c>
      <c r="K3578" s="620">
        <v>24.150000000000002</v>
      </c>
      <c r="L3578" s="620">
        <v>21.904761904761905</v>
      </c>
      <c r="M3578" s="620">
        <v>24.150000000000002</v>
      </c>
      <c r="N3578" s="93" t="s">
        <v>3834</v>
      </c>
      <c r="O3578" s="94">
        <f t="shared" si="694"/>
        <v>23.401587301587302</v>
      </c>
      <c r="P3578" s="95">
        <f t="shared" si="695"/>
        <v>0.40627755731922399</v>
      </c>
      <c r="Q3578" s="96"/>
      <c r="R3578" s="97"/>
      <c r="S3578" s="98"/>
      <c r="T3578" s="620"/>
      <c r="U3578" s="620"/>
      <c r="V3578" s="620"/>
      <c r="W3578" s="93"/>
      <c r="X3578" s="93"/>
      <c r="Y3578" s="93"/>
      <c r="Z3578" s="635"/>
      <c r="AA3578" s="671">
        <f t="shared" si="696"/>
        <v>0.40627755731922399</v>
      </c>
      <c r="AB3578" s="671">
        <f t="shared" si="693"/>
        <v>15.793016975308641</v>
      </c>
    </row>
    <row r="3579" spans="1:28" s="7" customFormat="1" ht="14.45" customHeight="1" thickBot="1" x14ac:dyDescent="0.25">
      <c r="A3579" s="256">
        <v>43055</v>
      </c>
      <c r="B3579" s="408">
        <v>0.62847222222222221</v>
      </c>
      <c r="C3579" s="447">
        <v>-3</v>
      </c>
      <c r="D3579" s="282">
        <f t="shared" si="689"/>
        <v>0.41666666666666674</v>
      </c>
      <c r="E3579" s="283"/>
      <c r="F3579" s="179" t="s">
        <v>456</v>
      </c>
      <c r="G3579" s="91" t="s">
        <v>3136</v>
      </c>
      <c r="H3579" s="239">
        <v>2061</v>
      </c>
      <c r="I3579" s="90" t="s">
        <v>685</v>
      </c>
      <c r="J3579" s="92">
        <v>63</v>
      </c>
      <c r="K3579" s="620">
        <v>37.800000000000004</v>
      </c>
      <c r="L3579" s="620">
        <v>34.285714285714285</v>
      </c>
      <c r="M3579" s="620">
        <v>37.800000000000004</v>
      </c>
      <c r="N3579" s="93" t="s">
        <v>3841</v>
      </c>
      <c r="O3579" s="94">
        <f t="shared" si="694"/>
        <v>36.628571428571433</v>
      </c>
      <c r="P3579" s="95">
        <f t="shared" si="695"/>
        <v>0.4037540942302848</v>
      </c>
      <c r="Q3579" s="96"/>
      <c r="R3579" s="97"/>
      <c r="S3579" s="98"/>
      <c r="T3579" s="620"/>
      <c r="U3579" s="620"/>
      <c r="V3579" s="620"/>
      <c r="W3579" s="93"/>
      <c r="X3579" s="93"/>
      <c r="Y3579" s="93"/>
      <c r="Z3579" s="635"/>
      <c r="AA3579" s="671">
        <f t="shared" si="696"/>
        <v>0.4037540942302848</v>
      </c>
      <c r="AB3579" s="671">
        <f t="shared" si="693"/>
        <v>24.979722222222215</v>
      </c>
    </row>
    <row r="3580" spans="1:28" s="7" customFormat="1" ht="14.45" customHeight="1" thickBot="1" x14ac:dyDescent="0.25">
      <c r="A3580" s="256">
        <v>43055</v>
      </c>
      <c r="B3580" s="408">
        <v>0.61111111111111105</v>
      </c>
      <c r="C3580" s="447">
        <v>-3</v>
      </c>
      <c r="D3580" s="282">
        <f t="shared" si="689"/>
        <v>0.41666666666666674</v>
      </c>
      <c r="E3580" s="283"/>
      <c r="F3580" s="179" t="s">
        <v>456</v>
      </c>
      <c r="G3580" s="91" t="s">
        <v>3136</v>
      </c>
      <c r="H3580" s="239">
        <v>2062</v>
      </c>
      <c r="I3580" s="90" t="s">
        <v>685</v>
      </c>
      <c r="J3580" s="92">
        <v>63</v>
      </c>
      <c r="K3580" s="620">
        <v>37.800000000000004</v>
      </c>
      <c r="L3580" s="620">
        <v>34.285714285714285</v>
      </c>
      <c r="M3580" s="620">
        <v>37.800000000000004</v>
      </c>
      <c r="N3580" s="93" t="s">
        <v>4444</v>
      </c>
      <c r="O3580" s="94">
        <f t="shared" si="694"/>
        <v>36.628571428571433</v>
      </c>
      <c r="P3580" s="95">
        <f t="shared" si="695"/>
        <v>0.4037540942302848</v>
      </c>
      <c r="Q3580" s="96"/>
      <c r="R3580" s="97"/>
      <c r="S3580" s="98"/>
      <c r="T3580" s="620"/>
      <c r="U3580" s="620"/>
      <c r="V3580" s="620"/>
      <c r="W3580" s="93"/>
      <c r="X3580" s="93"/>
      <c r="Y3580" s="93"/>
      <c r="Z3580" s="635"/>
      <c r="AA3580" s="671">
        <f t="shared" si="696"/>
        <v>0.4037540942302848</v>
      </c>
      <c r="AB3580" s="671">
        <f t="shared" si="693"/>
        <v>24.979722222222215</v>
      </c>
    </row>
    <row r="3581" spans="1:28" s="7" customFormat="1" ht="14.45" customHeight="1" thickBot="1" x14ac:dyDescent="0.25">
      <c r="A3581" s="256">
        <v>43055</v>
      </c>
      <c r="B3581" s="408">
        <v>0.60069444444444442</v>
      </c>
      <c r="C3581" s="447">
        <v>-3</v>
      </c>
      <c r="D3581" s="282">
        <f t="shared" si="689"/>
        <v>0.41927083333333337</v>
      </c>
      <c r="E3581" s="283"/>
      <c r="F3581" s="179" t="s">
        <v>456</v>
      </c>
      <c r="G3581" s="91" t="s">
        <v>3136</v>
      </c>
      <c r="H3581" s="239">
        <v>2063</v>
      </c>
      <c r="I3581" s="90" t="s">
        <v>685</v>
      </c>
      <c r="J3581" s="92">
        <v>40</v>
      </c>
      <c r="K3581" s="620">
        <v>24.150000000000002</v>
      </c>
      <c r="L3581" s="620">
        <v>21.904761904761905</v>
      </c>
      <c r="M3581" s="620">
        <v>24.150000000000002</v>
      </c>
      <c r="N3581" s="93" t="s">
        <v>3828</v>
      </c>
      <c r="O3581" s="94">
        <f t="shared" si="694"/>
        <v>23.401587301587302</v>
      </c>
      <c r="P3581" s="95">
        <f t="shared" si="695"/>
        <v>0.40627755731922399</v>
      </c>
      <c r="Q3581" s="96"/>
      <c r="R3581" s="97"/>
      <c r="S3581" s="98"/>
      <c r="T3581" s="620"/>
      <c r="U3581" s="620"/>
      <c r="V3581" s="620"/>
      <c r="W3581" s="93"/>
      <c r="X3581" s="93"/>
      <c r="Y3581" s="93"/>
      <c r="Z3581" s="635"/>
      <c r="AA3581" s="671">
        <f t="shared" si="696"/>
        <v>0.40627755731922399</v>
      </c>
      <c r="AB3581" s="671">
        <f t="shared" si="693"/>
        <v>15.793016975308641</v>
      </c>
    </row>
    <row r="3582" spans="1:28" s="7" customFormat="1" ht="14.45" customHeight="1" thickBot="1" x14ac:dyDescent="0.25">
      <c r="A3582" s="256">
        <v>42747</v>
      </c>
      <c r="B3582" s="408">
        <v>0.58333333333333337</v>
      </c>
      <c r="C3582" s="447">
        <v>-5</v>
      </c>
      <c r="D3582" s="282">
        <f t="shared" si="689"/>
        <v>0.45572916666666669</v>
      </c>
      <c r="E3582" s="283"/>
      <c r="F3582" s="179" t="s">
        <v>456</v>
      </c>
      <c r="G3582" s="91" t="s">
        <v>3136</v>
      </c>
      <c r="H3582" s="239">
        <v>2064</v>
      </c>
      <c r="I3582" s="90" t="s">
        <v>685</v>
      </c>
      <c r="J3582" s="92">
        <v>16</v>
      </c>
      <c r="K3582" s="620">
        <v>2.1</v>
      </c>
      <c r="L3582" s="620">
        <v>0.95238095238095233</v>
      </c>
      <c r="M3582" s="620">
        <v>10.5</v>
      </c>
      <c r="N3582" s="93" t="s">
        <v>3845</v>
      </c>
      <c r="O3582" s="94">
        <f t="shared" si="694"/>
        <v>4.5174603174603174</v>
      </c>
      <c r="P3582" s="95">
        <f t="shared" si="695"/>
        <v>0.19607032627865961</v>
      </c>
      <c r="Q3582" s="96"/>
      <c r="R3582" s="97"/>
      <c r="S3582" s="98"/>
      <c r="T3582" s="620"/>
      <c r="U3582" s="620"/>
      <c r="V3582" s="620"/>
      <c r="W3582" s="93"/>
      <c r="X3582" s="93"/>
      <c r="Y3582" s="93"/>
      <c r="Z3582" s="635"/>
      <c r="AA3582" s="671">
        <f t="shared" si="696"/>
        <v>0.19607032627865961</v>
      </c>
      <c r="AB3582" s="671">
        <f t="shared" si="693"/>
        <v>8.5538117283950594</v>
      </c>
    </row>
    <row r="3583" spans="1:28" s="7" customFormat="1" ht="14.45" customHeight="1" thickBot="1" x14ac:dyDescent="0.25">
      <c r="A3583" s="256"/>
      <c r="B3583" s="408"/>
      <c r="C3583" s="447"/>
      <c r="D3583" s="282">
        <f t="shared" si="689"/>
        <v>0</v>
      </c>
      <c r="E3583" s="283"/>
      <c r="F3583" s="179" t="s">
        <v>456</v>
      </c>
      <c r="G3583" s="91" t="s">
        <v>3126</v>
      </c>
      <c r="H3583" s="239">
        <v>2065</v>
      </c>
      <c r="I3583" s="90" t="s">
        <v>685</v>
      </c>
      <c r="J3583" s="92">
        <v>160</v>
      </c>
      <c r="K3583" s="620">
        <v>0</v>
      </c>
      <c r="L3583" s="620">
        <v>0</v>
      </c>
      <c r="M3583" s="620">
        <v>0</v>
      </c>
      <c r="N3583" s="93"/>
      <c r="O3583" s="94">
        <f t="shared" si="694"/>
        <v>0</v>
      </c>
      <c r="P3583" s="95">
        <f t="shared" si="695"/>
        <v>0</v>
      </c>
      <c r="Q3583" s="96"/>
      <c r="R3583" s="97"/>
      <c r="S3583" s="98"/>
      <c r="T3583" s="620"/>
      <c r="U3583" s="620"/>
      <c r="V3583" s="620"/>
      <c r="W3583" s="93"/>
      <c r="X3583" s="93"/>
      <c r="Y3583" s="93"/>
      <c r="Z3583" s="635"/>
      <c r="AA3583" s="671">
        <f t="shared" si="696"/>
        <v>0</v>
      </c>
      <c r="AB3583" s="671">
        <f t="shared" si="693"/>
        <v>106.39999999999999</v>
      </c>
    </row>
    <row r="3584" spans="1:28" s="7" customFormat="1" ht="14.45" customHeight="1" thickBot="1" x14ac:dyDescent="0.25">
      <c r="A3584" s="256">
        <v>43055</v>
      </c>
      <c r="B3584" s="408">
        <v>0.59027777777777779</v>
      </c>
      <c r="C3584" s="447">
        <v>-3</v>
      </c>
      <c r="D3584" s="282">
        <f t="shared" si="689"/>
        <v>0.41015625000000006</v>
      </c>
      <c r="E3584" s="283"/>
      <c r="F3584" s="179" t="s">
        <v>456</v>
      </c>
      <c r="G3584" s="91" t="s">
        <v>3136</v>
      </c>
      <c r="H3584" s="239">
        <v>2066</v>
      </c>
      <c r="I3584" s="90" t="s">
        <v>685</v>
      </c>
      <c r="J3584" s="92">
        <v>16</v>
      </c>
      <c r="K3584" s="620">
        <v>9.4500000000000011</v>
      </c>
      <c r="L3584" s="620">
        <v>8.5714285714285712</v>
      </c>
      <c r="M3584" s="620">
        <v>9.4500000000000011</v>
      </c>
      <c r="N3584" s="93" t="s">
        <v>4304</v>
      </c>
      <c r="O3584" s="94">
        <f t="shared" si="694"/>
        <v>9.1571428571428584</v>
      </c>
      <c r="P3584" s="95">
        <f t="shared" si="695"/>
        <v>0.39744543650793657</v>
      </c>
      <c r="Q3584" s="96"/>
      <c r="R3584" s="97"/>
      <c r="S3584" s="98"/>
      <c r="T3584" s="620"/>
      <c r="U3584" s="620"/>
      <c r="V3584" s="620"/>
      <c r="W3584" s="93"/>
      <c r="X3584" s="93"/>
      <c r="Y3584" s="93"/>
      <c r="Z3584" s="635"/>
      <c r="AA3584" s="671">
        <f t="shared" si="696"/>
        <v>0.39744543650793657</v>
      </c>
      <c r="AB3584" s="671">
        <f t="shared" si="693"/>
        <v>6.4111805555555534</v>
      </c>
    </row>
    <row r="3585" spans="1:28" s="7" customFormat="1" ht="14.45" customHeight="1" thickBot="1" x14ac:dyDescent="0.25">
      <c r="A3585" s="256">
        <v>42747</v>
      </c>
      <c r="B3585" s="408">
        <v>38.75</v>
      </c>
      <c r="C3585" s="447">
        <v>-12</v>
      </c>
      <c r="D3585" s="282">
        <f t="shared" si="689"/>
        <v>0.17317708333333334</v>
      </c>
      <c r="E3585" s="283"/>
      <c r="F3585" s="179" t="s">
        <v>456</v>
      </c>
      <c r="G3585" s="91" t="s">
        <v>3126</v>
      </c>
      <c r="H3585" s="239">
        <v>2067</v>
      </c>
      <c r="I3585" s="90" t="s">
        <v>685</v>
      </c>
      <c r="J3585" s="92">
        <v>160</v>
      </c>
      <c r="K3585" s="620">
        <v>39.9</v>
      </c>
      <c r="L3585" s="620">
        <v>18.095238095238095</v>
      </c>
      <c r="M3585" s="620">
        <v>3.1500000000000004</v>
      </c>
      <c r="N3585" s="93" t="s">
        <v>3889</v>
      </c>
      <c r="O3585" s="94">
        <f t="shared" si="694"/>
        <v>20.38174603174603</v>
      </c>
      <c r="P3585" s="95">
        <f t="shared" si="695"/>
        <v>8.8462439373897694E-2</v>
      </c>
      <c r="Q3585" s="96"/>
      <c r="R3585" s="97"/>
      <c r="S3585" s="98"/>
      <c r="T3585" s="620"/>
      <c r="U3585" s="620"/>
      <c r="V3585" s="620"/>
      <c r="W3585" s="93"/>
      <c r="X3585" s="93"/>
      <c r="Y3585" s="93"/>
      <c r="Z3585" s="635"/>
      <c r="AA3585" s="671">
        <f t="shared" si="696"/>
        <v>8.8462439373897694E-2</v>
      </c>
      <c r="AB3585" s="671">
        <f t="shared" si="693"/>
        <v>96.987596450617275</v>
      </c>
    </row>
    <row r="3586" spans="1:28" s="7" customFormat="1" ht="14.45" customHeight="1" thickBot="1" x14ac:dyDescent="0.25">
      <c r="A3586" s="256"/>
      <c r="B3586" s="408"/>
      <c r="C3586" s="447"/>
      <c r="D3586" s="282">
        <f t="shared" si="689"/>
        <v>0</v>
      </c>
      <c r="E3586" s="283"/>
      <c r="F3586" s="179" t="s">
        <v>456</v>
      </c>
      <c r="G3586" s="91" t="s">
        <v>3126</v>
      </c>
      <c r="H3586" s="239">
        <v>2068</v>
      </c>
      <c r="I3586" s="90" t="s">
        <v>685</v>
      </c>
      <c r="J3586" s="92">
        <v>160</v>
      </c>
      <c r="K3586" s="620">
        <v>0</v>
      </c>
      <c r="L3586" s="620">
        <v>0</v>
      </c>
      <c r="M3586" s="620">
        <v>0</v>
      </c>
      <c r="N3586" s="93"/>
      <c r="O3586" s="94">
        <f t="shared" si="694"/>
        <v>0</v>
      </c>
      <c r="P3586" s="95">
        <f t="shared" si="695"/>
        <v>0</v>
      </c>
      <c r="Q3586" s="96"/>
      <c r="R3586" s="97"/>
      <c r="S3586" s="98"/>
      <c r="T3586" s="620"/>
      <c r="U3586" s="620"/>
      <c r="V3586" s="620"/>
      <c r="W3586" s="93"/>
      <c r="X3586" s="93"/>
      <c r="Y3586" s="93"/>
      <c r="Z3586" s="635"/>
      <c r="AA3586" s="671">
        <f t="shared" si="696"/>
        <v>0</v>
      </c>
      <c r="AB3586" s="671">
        <f t="shared" si="693"/>
        <v>106.39999999999999</v>
      </c>
    </row>
    <row r="3587" spans="1:28" s="7" customFormat="1" ht="14.45" customHeight="1" thickBot="1" x14ac:dyDescent="0.25">
      <c r="A3587" s="256">
        <v>42746</v>
      </c>
      <c r="B3587" s="408">
        <v>0.63611111111111118</v>
      </c>
      <c r="C3587" s="447">
        <v>-5</v>
      </c>
      <c r="D3587" s="282">
        <f t="shared" ref="D3587:D3605" si="697">(MAX(K3587:M3587))/J3587/1.44</f>
        <v>0.41927083333333337</v>
      </c>
      <c r="E3587" s="283"/>
      <c r="F3587" s="179" t="s">
        <v>456</v>
      </c>
      <c r="G3587" s="91" t="s">
        <v>3126</v>
      </c>
      <c r="H3587" s="239">
        <v>2069</v>
      </c>
      <c r="I3587" s="90" t="s">
        <v>685</v>
      </c>
      <c r="J3587" s="92">
        <v>40</v>
      </c>
      <c r="K3587" s="620">
        <v>24.150000000000002</v>
      </c>
      <c r="L3587" s="620">
        <v>21.904761904761905</v>
      </c>
      <c r="M3587" s="620">
        <v>24.150000000000002</v>
      </c>
      <c r="N3587" s="93" t="s">
        <v>4412</v>
      </c>
      <c r="O3587" s="94">
        <f t="shared" si="694"/>
        <v>23.401587301587302</v>
      </c>
      <c r="P3587" s="95">
        <f t="shared" si="695"/>
        <v>0.40627755731922399</v>
      </c>
      <c r="Q3587" s="96"/>
      <c r="R3587" s="97"/>
      <c r="S3587" s="98"/>
      <c r="T3587" s="620"/>
      <c r="U3587" s="620"/>
      <c r="V3587" s="620"/>
      <c r="W3587" s="93"/>
      <c r="X3587" s="93"/>
      <c r="Y3587" s="93"/>
      <c r="Z3587" s="635"/>
      <c r="AA3587" s="675">
        <f t="shared" si="696"/>
        <v>0.40627755731922399</v>
      </c>
      <c r="AB3587" s="675">
        <f t="shared" si="693"/>
        <v>15.793016975308641</v>
      </c>
    </row>
    <row r="3588" spans="1:28" s="7" customFormat="1" ht="14.45" customHeight="1" thickBot="1" x14ac:dyDescent="0.25">
      <c r="A3588" s="256">
        <v>42746</v>
      </c>
      <c r="B3588" s="408">
        <v>0.6479166666666667</v>
      </c>
      <c r="C3588" s="447">
        <v>-5</v>
      </c>
      <c r="D3588" s="282">
        <f t="shared" si="697"/>
        <v>0.42291666666666677</v>
      </c>
      <c r="E3588" s="283"/>
      <c r="F3588" s="179" t="s">
        <v>456</v>
      </c>
      <c r="G3588" s="91" t="s">
        <v>3126</v>
      </c>
      <c r="H3588" s="239">
        <v>2070</v>
      </c>
      <c r="I3588" s="90" t="s">
        <v>685</v>
      </c>
      <c r="J3588" s="92">
        <v>100</v>
      </c>
      <c r="K3588" s="620">
        <v>60.900000000000006</v>
      </c>
      <c r="L3588" s="620">
        <v>55.238095238095234</v>
      </c>
      <c r="M3588" s="620">
        <v>60.900000000000006</v>
      </c>
      <c r="N3588" s="93" t="s">
        <v>3925</v>
      </c>
      <c r="O3588" s="94">
        <f t="shared" si="694"/>
        <v>59.01269841269842</v>
      </c>
      <c r="P3588" s="95">
        <f t="shared" si="695"/>
        <v>0.409810405643739</v>
      </c>
      <c r="Q3588" s="96"/>
      <c r="R3588" s="97"/>
      <c r="S3588" s="98"/>
      <c r="T3588" s="620"/>
      <c r="U3588" s="620"/>
      <c r="V3588" s="620"/>
      <c r="W3588" s="93"/>
      <c r="X3588" s="93"/>
      <c r="Y3588" s="93"/>
      <c r="Z3588" s="635"/>
      <c r="AA3588" s="674">
        <f t="shared" si="696"/>
        <v>0.409810405643739</v>
      </c>
      <c r="AB3588" s="674">
        <f t="shared" si="693"/>
        <v>39.247608024691353</v>
      </c>
    </row>
    <row r="3589" spans="1:28" s="7" customFormat="1" ht="14.45" customHeight="1" thickBot="1" x14ac:dyDescent="0.25">
      <c r="A3589" s="304">
        <v>43057</v>
      </c>
      <c r="B3589" s="408">
        <v>0.44791666666666669</v>
      </c>
      <c r="C3589" s="460">
        <v>-1</v>
      </c>
      <c r="D3589" s="282">
        <f t="shared" si="697"/>
        <v>7.2916666666666676E-3</v>
      </c>
      <c r="E3589" s="283"/>
      <c r="F3589" s="179" t="s">
        <v>456</v>
      </c>
      <c r="G3589" s="91" t="s">
        <v>3126</v>
      </c>
      <c r="H3589" s="239">
        <v>2071</v>
      </c>
      <c r="I3589" s="90" t="s">
        <v>685</v>
      </c>
      <c r="J3589" s="92">
        <v>100</v>
      </c>
      <c r="K3589" s="620">
        <v>1.05</v>
      </c>
      <c r="L3589" s="620">
        <v>0</v>
      </c>
      <c r="M3589" s="620">
        <v>0</v>
      </c>
      <c r="N3589" s="93" t="s">
        <v>4085</v>
      </c>
      <c r="O3589" s="94">
        <f t="shared" si="694"/>
        <v>0.35000000000000003</v>
      </c>
      <c r="P3589" s="95">
        <f t="shared" si="695"/>
        <v>2.430555555555556E-3</v>
      </c>
      <c r="Q3589" s="96"/>
      <c r="R3589" s="97"/>
      <c r="S3589" s="98"/>
      <c r="T3589" s="620"/>
      <c r="U3589" s="620"/>
      <c r="V3589" s="620"/>
      <c r="W3589" s="93"/>
      <c r="X3589" s="93"/>
      <c r="Y3589" s="93"/>
      <c r="Z3589" s="635"/>
      <c r="AA3589" s="674">
        <f t="shared" si="696"/>
        <v>2.430555555555556E-3</v>
      </c>
      <c r="AB3589" s="674">
        <f t="shared" si="693"/>
        <v>66.338368055555563</v>
      </c>
    </row>
    <row r="3590" spans="1:28" s="7" customFormat="1" ht="14.45" customHeight="1" thickBot="1" x14ac:dyDescent="0.25">
      <c r="A3590" s="256"/>
      <c r="B3590" s="408"/>
      <c r="C3590" s="447"/>
      <c r="D3590" s="282">
        <f t="shared" si="697"/>
        <v>0</v>
      </c>
      <c r="E3590" s="283"/>
      <c r="F3590" s="179" t="s">
        <v>456</v>
      </c>
      <c r="G3590" s="91" t="s">
        <v>3126</v>
      </c>
      <c r="H3590" s="239">
        <v>2072</v>
      </c>
      <c r="I3590" s="90" t="s">
        <v>685</v>
      </c>
      <c r="J3590" s="92">
        <v>100</v>
      </c>
      <c r="K3590" s="620">
        <v>0</v>
      </c>
      <c r="L3590" s="620">
        <v>0</v>
      </c>
      <c r="M3590" s="620">
        <v>0</v>
      </c>
      <c r="N3590" s="93"/>
      <c r="O3590" s="94">
        <f t="shared" si="694"/>
        <v>0</v>
      </c>
      <c r="P3590" s="95">
        <f t="shared" si="695"/>
        <v>0</v>
      </c>
      <c r="Q3590" s="96"/>
      <c r="R3590" s="97"/>
      <c r="S3590" s="98"/>
      <c r="T3590" s="620"/>
      <c r="U3590" s="620"/>
      <c r="V3590" s="620"/>
      <c r="W3590" s="93"/>
      <c r="X3590" s="93"/>
      <c r="Y3590" s="93"/>
      <c r="Z3590" s="635"/>
      <c r="AA3590" s="674">
        <f t="shared" si="696"/>
        <v>0</v>
      </c>
      <c r="AB3590" s="674">
        <f t="shared" si="693"/>
        <v>66.5</v>
      </c>
    </row>
    <row r="3591" spans="1:28" s="7" customFormat="1" ht="14.45" customHeight="1" thickBot="1" x14ac:dyDescent="0.25">
      <c r="A3591" s="256"/>
      <c r="B3591" s="408"/>
      <c r="C3591" s="447"/>
      <c r="D3591" s="282">
        <f t="shared" si="697"/>
        <v>0</v>
      </c>
      <c r="E3591" s="283"/>
      <c r="F3591" s="179" t="s">
        <v>456</v>
      </c>
      <c r="G3591" s="91" t="s">
        <v>3126</v>
      </c>
      <c r="H3591" s="239">
        <v>2073</v>
      </c>
      <c r="I3591" s="90" t="s">
        <v>685</v>
      </c>
      <c r="J3591" s="92">
        <v>250</v>
      </c>
      <c r="K3591" s="620">
        <v>0</v>
      </c>
      <c r="L3591" s="620">
        <v>0</v>
      </c>
      <c r="M3591" s="620">
        <v>0</v>
      </c>
      <c r="N3591" s="93"/>
      <c r="O3591" s="94">
        <f t="shared" si="694"/>
        <v>0</v>
      </c>
      <c r="P3591" s="95">
        <f t="shared" si="695"/>
        <v>0</v>
      </c>
      <c r="Q3591" s="96"/>
      <c r="R3591" s="97"/>
      <c r="S3591" s="98"/>
      <c r="T3591" s="620"/>
      <c r="U3591" s="620"/>
      <c r="V3591" s="620"/>
      <c r="W3591" s="93"/>
      <c r="X3591" s="93"/>
      <c r="Y3591" s="93"/>
      <c r="Z3591" s="635"/>
      <c r="AA3591" s="674">
        <f t="shared" si="696"/>
        <v>0</v>
      </c>
      <c r="AB3591" s="674">
        <f t="shared" si="693"/>
        <v>166.25</v>
      </c>
    </row>
    <row r="3592" spans="1:28" s="7" customFormat="1" ht="14.45" customHeight="1" thickBot="1" x14ac:dyDescent="0.25">
      <c r="A3592" s="256"/>
      <c r="B3592" s="408"/>
      <c r="C3592" s="447"/>
      <c r="D3592" s="282">
        <f t="shared" si="697"/>
        <v>0</v>
      </c>
      <c r="E3592" s="283"/>
      <c r="F3592" s="179" t="s">
        <v>456</v>
      </c>
      <c r="G3592" s="91" t="s">
        <v>3136</v>
      </c>
      <c r="H3592" s="239">
        <v>2074</v>
      </c>
      <c r="I3592" s="90" t="s">
        <v>685</v>
      </c>
      <c r="J3592" s="92">
        <v>16</v>
      </c>
      <c r="K3592" s="620">
        <v>0</v>
      </c>
      <c r="L3592" s="620">
        <v>0</v>
      </c>
      <c r="M3592" s="620">
        <v>0</v>
      </c>
      <c r="N3592" s="93"/>
      <c r="O3592" s="94">
        <f t="shared" si="694"/>
        <v>0</v>
      </c>
      <c r="P3592" s="95">
        <f t="shared" si="695"/>
        <v>0</v>
      </c>
      <c r="Q3592" s="96"/>
      <c r="R3592" s="97"/>
      <c r="S3592" s="98"/>
      <c r="T3592" s="620"/>
      <c r="U3592" s="620"/>
      <c r="V3592" s="620"/>
      <c r="W3592" s="93"/>
      <c r="X3592" s="93"/>
      <c r="Y3592" s="93"/>
      <c r="Z3592" s="635"/>
      <c r="AA3592" s="674">
        <f t="shared" si="696"/>
        <v>0</v>
      </c>
      <c r="AB3592" s="674">
        <f t="shared" si="693"/>
        <v>10.639999999999999</v>
      </c>
    </row>
    <row r="3593" spans="1:28" s="7" customFormat="1" ht="14.45" customHeight="1" thickBot="1" x14ac:dyDescent="0.25">
      <c r="A3593" s="256">
        <v>43097</v>
      </c>
      <c r="B3593" s="408">
        <v>0.60069444444444442</v>
      </c>
      <c r="C3593" s="447">
        <v>-1</v>
      </c>
      <c r="D3593" s="282">
        <f t="shared" si="697"/>
        <v>0.41015625000000006</v>
      </c>
      <c r="E3593" s="283"/>
      <c r="F3593" s="179" t="s">
        <v>456</v>
      </c>
      <c r="G3593" s="91" t="s">
        <v>3126</v>
      </c>
      <c r="H3593" s="239">
        <v>2075</v>
      </c>
      <c r="I3593" s="90" t="s">
        <v>685</v>
      </c>
      <c r="J3593" s="92">
        <v>16</v>
      </c>
      <c r="K3593" s="620">
        <v>9.4500000000000011</v>
      </c>
      <c r="L3593" s="620">
        <v>0</v>
      </c>
      <c r="M3593" s="620">
        <v>0</v>
      </c>
      <c r="N3593" s="93">
        <v>240</v>
      </c>
      <c r="O3593" s="94">
        <f t="shared" si="694"/>
        <v>3.1500000000000004</v>
      </c>
      <c r="P3593" s="95">
        <f t="shared" si="695"/>
        <v>0.13671875000000003</v>
      </c>
      <c r="Q3593" s="96"/>
      <c r="R3593" s="97"/>
      <c r="S3593" s="98"/>
      <c r="T3593" s="620"/>
      <c r="U3593" s="620"/>
      <c r="V3593" s="620"/>
      <c r="W3593" s="93"/>
      <c r="X3593" s="93"/>
      <c r="Y3593" s="93"/>
      <c r="Z3593" s="635"/>
      <c r="AA3593" s="674">
        <f t="shared" si="696"/>
        <v>0.13671875000000003</v>
      </c>
      <c r="AB3593" s="674">
        <f t="shared" si="693"/>
        <v>9.1853124999999984</v>
      </c>
    </row>
    <row r="3594" spans="1:28" s="7" customFormat="1" ht="14.45" customHeight="1" thickBot="1" x14ac:dyDescent="0.25">
      <c r="A3594" s="256">
        <v>42746</v>
      </c>
      <c r="B3594" s="408">
        <v>0.60069444444444442</v>
      </c>
      <c r="C3594" s="447">
        <v>-5</v>
      </c>
      <c r="D3594" s="282">
        <f t="shared" si="697"/>
        <v>0.41015625000000006</v>
      </c>
      <c r="E3594" s="283"/>
      <c r="F3594" s="179" t="s">
        <v>456</v>
      </c>
      <c r="G3594" s="91" t="s">
        <v>3126</v>
      </c>
      <c r="H3594" s="239">
        <v>2076</v>
      </c>
      <c r="I3594" s="90" t="s">
        <v>685</v>
      </c>
      <c r="J3594" s="92">
        <v>16</v>
      </c>
      <c r="K3594" s="620">
        <v>9.4500000000000011</v>
      </c>
      <c r="L3594" s="620">
        <v>0</v>
      </c>
      <c r="M3594" s="620">
        <v>0</v>
      </c>
      <c r="N3594" s="93">
        <v>233</v>
      </c>
      <c r="O3594" s="94">
        <f t="shared" si="694"/>
        <v>3.1500000000000004</v>
      </c>
      <c r="P3594" s="95">
        <f t="shared" si="695"/>
        <v>0.13671875000000003</v>
      </c>
      <c r="Q3594" s="96"/>
      <c r="R3594" s="97"/>
      <c r="S3594" s="98"/>
      <c r="T3594" s="620"/>
      <c r="U3594" s="620"/>
      <c r="V3594" s="620"/>
      <c r="W3594" s="93"/>
      <c r="X3594" s="93"/>
      <c r="Y3594" s="93"/>
      <c r="Z3594" s="635"/>
      <c r="AA3594" s="674">
        <f t="shared" si="696"/>
        <v>0.13671875000000003</v>
      </c>
      <c r="AB3594" s="674">
        <f t="shared" si="693"/>
        <v>9.1853124999999984</v>
      </c>
    </row>
    <row r="3595" spans="1:28" s="7" customFormat="1" ht="14.45" customHeight="1" thickBot="1" x14ac:dyDescent="0.25">
      <c r="A3595" s="256">
        <v>42746</v>
      </c>
      <c r="B3595" s="408">
        <v>0.57777777777777783</v>
      </c>
      <c r="C3595" s="447">
        <v>-5</v>
      </c>
      <c r="D3595" s="282">
        <f t="shared" si="697"/>
        <v>0.40833333333333338</v>
      </c>
      <c r="E3595" s="283"/>
      <c r="F3595" s="179" t="s">
        <v>456</v>
      </c>
      <c r="G3595" s="91" t="s">
        <v>3126</v>
      </c>
      <c r="H3595" s="239">
        <v>2077</v>
      </c>
      <c r="I3595" s="90" t="s">
        <v>685</v>
      </c>
      <c r="J3595" s="92">
        <v>25</v>
      </c>
      <c r="K3595" s="620">
        <v>14.700000000000001</v>
      </c>
      <c r="L3595" s="620">
        <v>13.333333333333332</v>
      </c>
      <c r="M3595" s="620">
        <v>14.700000000000001</v>
      </c>
      <c r="N3595" s="93" t="s">
        <v>4322</v>
      </c>
      <c r="O3595" s="94">
        <f t="shared" si="694"/>
        <v>14.244444444444445</v>
      </c>
      <c r="P3595" s="95">
        <f t="shared" si="695"/>
        <v>0.39567901234567904</v>
      </c>
      <c r="Q3595" s="96"/>
      <c r="R3595" s="97"/>
      <c r="S3595" s="98"/>
      <c r="T3595" s="620"/>
      <c r="U3595" s="620"/>
      <c r="V3595" s="620"/>
      <c r="W3595" s="93"/>
      <c r="X3595" s="93"/>
      <c r="Y3595" s="93"/>
      <c r="Z3595" s="635"/>
      <c r="AA3595" s="674">
        <f t="shared" si="696"/>
        <v>0.39567901234567904</v>
      </c>
      <c r="AB3595" s="674">
        <f t="shared" si="693"/>
        <v>10.046836419753086</v>
      </c>
    </row>
    <row r="3596" spans="1:28" s="7" customFormat="1" ht="14.45" customHeight="1" thickBot="1" x14ac:dyDescent="0.25">
      <c r="A3596" s="256">
        <v>43070</v>
      </c>
      <c r="B3596" s="408">
        <v>0.64236111111111105</v>
      </c>
      <c r="C3596" s="447">
        <v>-5</v>
      </c>
      <c r="D3596" s="282">
        <f t="shared" si="697"/>
        <v>0.4375</v>
      </c>
      <c r="E3596" s="283"/>
      <c r="F3596" s="179" t="s">
        <v>456</v>
      </c>
      <c r="G3596" s="91" t="s">
        <v>3136</v>
      </c>
      <c r="H3596" s="239">
        <v>2078</v>
      </c>
      <c r="I3596" s="90" t="s">
        <v>685</v>
      </c>
      <c r="J3596" s="92">
        <v>25</v>
      </c>
      <c r="K3596" s="620">
        <v>15.75</v>
      </c>
      <c r="L3596" s="620">
        <v>5.7142857142857144</v>
      </c>
      <c r="M3596" s="620">
        <v>8.4</v>
      </c>
      <c r="N3596" s="93" t="s">
        <v>4249</v>
      </c>
      <c r="O3596" s="94">
        <f t="shared" si="694"/>
        <v>9.954761904761904</v>
      </c>
      <c r="P3596" s="95">
        <f t="shared" si="695"/>
        <v>0.276521164021164</v>
      </c>
      <c r="Q3596" s="96"/>
      <c r="R3596" s="97"/>
      <c r="S3596" s="98"/>
      <c r="T3596" s="620"/>
      <c r="U3596" s="620"/>
      <c r="V3596" s="620"/>
      <c r="W3596" s="93"/>
      <c r="X3596" s="93"/>
      <c r="Y3596" s="93"/>
      <c r="Z3596" s="635"/>
      <c r="AA3596" s="674">
        <f t="shared" si="696"/>
        <v>0.276521164021164</v>
      </c>
      <c r="AB3596" s="674">
        <f t="shared" ref="AB3596:AB3659" si="698">IF(AA3596 &gt;1,0,(((J3596+S3596)*0.95)-((J3596+S3596)*0.95)*AA3596)*0.7)</f>
        <v>12.027835648148148</v>
      </c>
    </row>
    <row r="3597" spans="1:28" s="7" customFormat="1" ht="14.45" customHeight="1" thickBot="1" x14ac:dyDescent="0.25">
      <c r="A3597" s="256">
        <v>43069</v>
      </c>
      <c r="B3597" s="408">
        <v>0.62847222222222221</v>
      </c>
      <c r="C3597" s="447">
        <v>-10</v>
      </c>
      <c r="D3597" s="282">
        <f t="shared" ref="D3597" si="699">(MAX(K3597:M3597))/J3597/1.44</f>
        <v>0.68359375</v>
      </c>
      <c r="E3597" s="283"/>
      <c r="F3597" s="179" t="s">
        <v>456</v>
      </c>
      <c r="G3597" s="91" t="s">
        <v>3136</v>
      </c>
      <c r="H3597" s="239">
        <v>2079</v>
      </c>
      <c r="I3597" s="90" t="s">
        <v>4500</v>
      </c>
      <c r="J3597" s="92">
        <v>16</v>
      </c>
      <c r="K3597" s="620">
        <v>15.75</v>
      </c>
      <c r="L3597" s="620">
        <v>0.95238095238095233</v>
      </c>
      <c r="M3597" s="620">
        <v>2.1</v>
      </c>
      <c r="N3597" s="93" t="s">
        <v>4065</v>
      </c>
      <c r="O3597" s="94">
        <f t="shared" ref="O3597" si="700">(K3597+L3597+M3597)/3</f>
        <v>6.2674603174603183</v>
      </c>
      <c r="P3597" s="95">
        <f t="shared" ref="P3597" si="701">O3597/J3597/1.44</f>
        <v>0.27202518738977077</v>
      </c>
      <c r="Q3597" s="96"/>
      <c r="R3597" s="97"/>
      <c r="S3597" s="98"/>
      <c r="T3597" s="620"/>
      <c r="U3597" s="620"/>
      <c r="V3597" s="620"/>
      <c r="W3597" s="93"/>
      <c r="X3597" s="93"/>
      <c r="Y3597" s="93"/>
      <c r="Z3597" s="635"/>
      <c r="AA3597" s="674">
        <f t="shared" ref="AA3597" si="702">P3597+Y3597</f>
        <v>0.27202518738977077</v>
      </c>
      <c r="AB3597" s="674">
        <f t="shared" si="698"/>
        <v>7.745652006172838</v>
      </c>
    </row>
    <row r="3598" spans="1:28" s="7" customFormat="1" ht="14.45" customHeight="1" thickBot="1" x14ac:dyDescent="0.25">
      <c r="A3598" s="256">
        <v>42747</v>
      </c>
      <c r="B3598" s="408">
        <v>0.39930555555555558</v>
      </c>
      <c r="C3598" s="447">
        <v>-12</v>
      </c>
      <c r="D3598" s="289">
        <f t="shared" si="697"/>
        <v>0.23148148148148148</v>
      </c>
      <c r="E3598" s="306"/>
      <c r="F3598" s="198" t="s">
        <v>456</v>
      </c>
      <c r="G3598" s="173" t="s">
        <v>3126</v>
      </c>
      <c r="H3598" s="239">
        <v>2080</v>
      </c>
      <c r="I3598" s="90" t="s">
        <v>685</v>
      </c>
      <c r="J3598" s="92">
        <v>63</v>
      </c>
      <c r="K3598" s="619">
        <v>21</v>
      </c>
      <c r="L3598" s="619">
        <v>11.428571428571429</v>
      </c>
      <c r="M3598" s="619">
        <v>0</v>
      </c>
      <c r="N3598" s="164" t="s">
        <v>4067</v>
      </c>
      <c r="O3598" s="94">
        <f t="shared" si="694"/>
        <v>10.80952380952381</v>
      </c>
      <c r="P3598" s="95">
        <f t="shared" si="695"/>
        <v>0.11915259931132947</v>
      </c>
      <c r="Q3598" s="165"/>
      <c r="R3598" s="166"/>
      <c r="S3598" s="174"/>
      <c r="T3598" s="619"/>
      <c r="U3598" s="619"/>
      <c r="V3598" s="619"/>
      <c r="W3598" s="164"/>
      <c r="X3598" s="164"/>
      <c r="Y3598" s="164"/>
      <c r="Z3598" s="639"/>
      <c r="AA3598" s="674">
        <f t="shared" si="696"/>
        <v>0.11915259931132947</v>
      </c>
      <c r="AB3598" s="674">
        <f t="shared" si="698"/>
        <v>36.903101851851844</v>
      </c>
    </row>
    <row r="3599" spans="1:28" s="7" customFormat="1" ht="14.45" customHeight="1" x14ac:dyDescent="0.2">
      <c r="A3599" s="270">
        <v>42747</v>
      </c>
      <c r="B3599" s="407">
        <v>0.3923611111111111</v>
      </c>
      <c r="C3599" s="450">
        <v>-12</v>
      </c>
      <c r="D3599" s="271">
        <f t="shared" si="697"/>
        <v>0.31901041666666669</v>
      </c>
      <c r="E3599" s="272"/>
      <c r="F3599" s="193" t="s">
        <v>456</v>
      </c>
      <c r="G3599" s="114" t="s">
        <v>3126</v>
      </c>
      <c r="H3599" s="240">
        <v>2081</v>
      </c>
      <c r="I3599" s="35" t="s">
        <v>685</v>
      </c>
      <c r="J3599" s="34">
        <v>160</v>
      </c>
      <c r="K3599" s="565">
        <v>73.5</v>
      </c>
      <c r="L3599" s="565">
        <v>0.95238095238095233</v>
      </c>
      <c r="M3599" s="565">
        <v>22.05</v>
      </c>
      <c r="N3599" s="116" t="s">
        <v>4069</v>
      </c>
      <c r="O3599" s="37">
        <f t="shared" si="694"/>
        <v>32.167460317460318</v>
      </c>
      <c r="P3599" s="38">
        <f t="shared" si="695"/>
        <v>0.13961571318342153</v>
      </c>
      <c r="Q3599" s="142"/>
      <c r="R3599" s="120"/>
      <c r="S3599" s="130"/>
      <c r="T3599" s="565"/>
      <c r="U3599" s="565"/>
      <c r="V3599" s="565"/>
      <c r="W3599" s="116"/>
      <c r="X3599" s="116"/>
      <c r="Y3599" s="116"/>
      <c r="Z3599" s="636"/>
      <c r="AA3599" s="671">
        <f t="shared" si="696"/>
        <v>0.13961571318342153</v>
      </c>
      <c r="AB3599" s="671">
        <f t="shared" si="698"/>
        <v>91.544888117283946</v>
      </c>
    </row>
    <row r="3600" spans="1:28" s="7" customFormat="1" ht="14.45" customHeight="1" x14ac:dyDescent="0.2">
      <c r="A3600" s="353"/>
      <c r="B3600" s="403"/>
      <c r="C3600" s="465"/>
      <c r="D3600" s="274"/>
      <c r="E3600" s="306"/>
      <c r="F3600" s="187"/>
      <c r="G3600" s="48"/>
      <c r="H3600" s="241">
        <v>2081</v>
      </c>
      <c r="I3600" s="22" t="s">
        <v>2572</v>
      </c>
      <c r="J3600" s="24">
        <v>160</v>
      </c>
      <c r="K3600" s="371">
        <v>0</v>
      </c>
      <c r="L3600" s="371">
        <v>0</v>
      </c>
      <c r="M3600" s="371">
        <v>0</v>
      </c>
      <c r="N3600" s="21"/>
      <c r="O3600" s="25">
        <f t="shared" si="694"/>
        <v>0</v>
      </c>
      <c r="P3600" s="26">
        <f t="shared" si="695"/>
        <v>0</v>
      </c>
      <c r="Q3600" s="68"/>
      <c r="R3600" s="28"/>
      <c r="S3600" s="30"/>
      <c r="T3600" s="371"/>
      <c r="U3600" s="371"/>
      <c r="V3600" s="371"/>
      <c r="W3600" s="21"/>
      <c r="X3600" s="21"/>
      <c r="Y3600" s="21"/>
      <c r="Z3600" s="428"/>
      <c r="AA3600" s="672"/>
      <c r="AB3600" s="672"/>
    </row>
    <row r="3601" spans="1:28" s="7" customFormat="1" ht="14.45" customHeight="1" x14ac:dyDescent="0.2">
      <c r="A3601" s="353"/>
      <c r="B3601" s="403"/>
      <c r="C3601" s="465"/>
      <c r="D3601" s="274"/>
      <c r="E3601" s="306"/>
      <c r="F3601" s="187"/>
      <c r="G3601" s="48"/>
      <c r="H3601" s="241">
        <v>2081</v>
      </c>
      <c r="I3601" s="22" t="s">
        <v>2572</v>
      </c>
      <c r="J3601" s="24">
        <v>160</v>
      </c>
      <c r="K3601" s="371">
        <v>0</v>
      </c>
      <c r="L3601" s="371">
        <v>0</v>
      </c>
      <c r="M3601" s="371">
        <v>0</v>
      </c>
      <c r="N3601" s="21"/>
      <c r="O3601" s="25">
        <f t="shared" si="694"/>
        <v>0</v>
      </c>
      <c r="P3601" s="26">
        <f t="shared" si="695"/>
        <v>0</v>
      </c>
      <c r="Q3601" s="68"/>
      <c r="R3601" s="28"/>
      <c r="S3601" s="30"/>
      <c r="T3601" s="371"/>
      <c r="U3601" s="371"/>
      <c r="V3601" s="371"/>
      <c r="W3601" s="21"/>
      <c r="X3601" s="21"/>
      <c r="Y3601" s="21"/>
      <c r="Z3601" s="428"/>
      <c r="AA3601" s="672"/>
      <c r="AB3601" s="672"/>
    </row>
    <row r="3602" spans="1:28" s="7" customFormat="1" ht="14.45" customHeight="1" thickBot="1" x14ac:dyDescent="0.25">
      <c r="A3602" s="354"/>
      <c r="B3602" s="408"/>
      <c r="C3602" s="466"/>
      <c r="D3602" s="392"/>
      <c r="E3602" s="309"/>
      <c r="F3602" s="189"/>
      <c r="G3602" s="102"/>
      <c r="H3602" s="242">
        <v>2081</v>
      </c>
      <c r="I3602" s="76" t="s">
        <v>2572</v>
      </c>
      <c r="J3602" s="70">
        <v>160</v>
      </c>
      <c r="K3602" s="559">
        <v>0</v>
      </c>
      <c r="L3602" s="559">
        <v>0</v>
      </c>
      <c r="M3602" s="559">
        <v>0</v>
      </c>
      <c r="N3602" s="72"/>
      <c r="O3602" s="73">
        <f t="shared" si="694"/>
        <v>0</v>
      </c>
      <c r="P3602" s="74">
        <f t="shared" si="695"/>
        <v>0</v>
      </c>
      <c r="Q3602" s="103"/>
      <c r="R3602" s="75"/>
      <c r="S3602" s="78"/>
      <c r="T3602" s="559"/>
      <c r="U3602" s="559"/>
      <c r="V3602" s="559"/>
      <c r="W3602" s="72"/>
      <c r="X3602" s="72"/>
      <c r="Y3602" s="72"/>
      <c r="Z3602" s="646"/>
      <c r="AA3602" s="674"/>
      <c r="AB3602" s="674"/>
    </row>
    <row r="3603" spans="1:28" s="7" customFormat="1" ht="14.45" customHeight="1" thickBot="1" x14ac:dyDescent="0.25">
      <c r="A3603" s="256">
        <v>42747</v>
      </c>
      <c r="B3603" s="408">
        <v>0.42708333333333331</v>
      </c>
      <c r="C3603" s="447">
        <v>-12</v>
      </c>
      <c r="D3603" s="282">
        <f t="shared" si="697"/>
        <v>0.40833333333333338</v>
      </c>
      <c r="E3603" s="283"/>
      <c r="F3603" s="191" t="s">
        <v>456</v>
      </c>
      <c r="G3603" s="104" t="s">
        <v>3126</v>
      </c>
      <c r="H3603" s="245">
        <v>2082</v>
      </c>
      <c r="I3603" s="84" t="s">
        <v>685</v>
      </c>
      <c r="J3603" s="83">
        <v>25</v>
      </c>
      <c r="K3603" s="554">
        <v>14.700000000000001</v>
      </c>
      <c r="L3603" s="554">
        <v>13.333333333333332</v>
      </c>
      <c r="M3603" s="554">
        <v>14.700000000000001</v>
      </c>
      <c r="N3603" s="85" t="s">
        <v>5008</v>
      </c>
      <c r="O3603" s="86">
        <f t="shared" si="694"/>
        <v>14.244444444444445</v>
      </c>
      <c r="P3603" s="87">
        <f t="shared" si="695"/>
        <v>0.39567901234567904</v>
      </c>
      <c r="Q3603" s="105"/>
      <c r="R3603" s="89"/>
      <c r="S3603" s="112"/>
      <c r="T3603" s="554"/>
      <c r="U3603" s="554"/>
      <c r="V3603" s="554"/>
      <c r="W3603" s="85"/>
      <c r="X3603" s="85"/>
      <c r="Y3603" s="85"/>
      <c r="Z3603" s="637"/>
      <c r="AA3603" s="672">
        <f t="shared" si="696"/>
        <v>0.39567901234567904</v>
      </c>
      <c r="AB3603" s="672">
        <f t="shared" si="698"/>
        <v>10.046836419753086</v>
      </c>
    </row>
    <row r="3604" spans="1:28" s="7" customFormat="1" ht="14.45" customHeight="1" thickBot="1" x14ac:dyDescent="0.25">
      <c r="A3604" s="256">
        <v>42747</v>
      </c>
      <c r="B3604" s="408">
        <v>0.40625</v>
      </c>
      <c r="C3604" s="447">
        <v>-12</v>
      </c>
      <c r="D3604" s="282">
        <f t="shared" si="697"/>
        <v>7.2916666666666671E-2</v>
      </c>
      <c r="E3604" s="283"/>
      <c r="F3604" s="179" t="s">
        <v>456</v>
      </c>
      <c r="G3604" s="91" t="s">
        <v>3126</v>
      </c>
      <c r="H3604" s="239">
        <v>2083</v>
      </c>
      <c r="I3604" s="90" t="s">
        <v>685</v>
      </c>
      <c r="J3604" s="92">
        <v>100</v>
      </c>
      <c r="K3604" s="620">
        <v>10.5</v>
      </c>
      <c r="L3604" s="620">
        <v>7.6190476190476186</v>
      </c>
      <c r="M3604" s="620">
        <v>3.1500000000000004</v>
      </c>
      <c r="N3604" s="93" t="s">
        <v>4113</v>
      </c>
      <c r="O3604" s="94">
        <f t="shared" si="694"/>
        <v>7.0896825396825394</v>
      </c>
      <c r="P3604" s="95">
        <f t="shared" si="695"/>
        <v>4.923390652557319E-2</v>
      </c>
      <c r="Q3604" s="96"/>
      <c r="R3604" s="97"/>
      <c r="S3604" s="98"/>
      <c r="T3604" s="620"/>
      <c r="U3604" s="620"/>
      <c r="V3604" s="620"/>
      <c r="W3604" s="93"/>
      <c r="X3604" s="93"/>
      <c r="Y3604" s="93"/>
      <c r="Z3604" s="635"/>
      <c r="AA3604" s="671">
        <f t="shared" si="696"/>
        <v>4.923390652557319E-2</v>
      </c>
      <c r="AB3604" s="671">
        <f t="shared" si="698"/>
        <v>63.225945216049375</v>
      </c>
    </row>
    <row r="3605" spans="1:28" s="7" customFormat="1" ht="14.45" customHeight="1" thickBot="1" x14ac:dyDescent="0.25">
      <c r="A3605" s="256">
        <v>42747</v>
      </c>
      <c r="B3605" s="408">
        <v>0.40277777777777773</v>
      </c>
      <c r="C3605" s="447">
        <v>-12</v>
      </c>
      <c r="D3605" s="282">
        <f t="shared" si="697"/>
        <v>0.41666666666666674</v>
      </c>
      <c r="E3605" s="283"/>
      <c r="F3605" s="179" t="s">
        <v>456</v>
      </c>
      <c r="G3605" s="91" t="s">
        <v>3126</v>
      </c>
      <c r="H3605" s="239">
        <v>2084</v>
      </c>
      <c r="I3605" s="90" t="s">
        <v>685</v>
      </c>
      <c r="J3605" s="92">
        <v>63</v>
      </c>
      <c r="K3605" s="620">
        <v>37.800000000000004</v>
      </c>
      <c r="L3605" s="620">
        <v>34.285714285714285</v>
      </c>
      <c r="M3605" s="620">
        <v>37.800000000000004</v>
      </c>
      <c r="N3605" s="93" t="s">
        <v>4085</v>
      </c>
      <c r="O3605" s="94">
        <f t="shared" si="694"/>
        <v>36.628571428571433</v>
      </c>
      <c r="P3605" s="95">
        <f t="shared" si="695"/>
        <v>0.4037540942302848</v>
      </c>
      <c r="Q3605" s="96"/>
      <c r="R3605" s="97"/>
      <c r="S3605" s="98"/>
      <c r="T3605" s="620"/>
      <c r="U3605" s="620"/>
      <c r="V3605" s="620"/>
      <c r="W3605" s="93"/>
      <c r="X3605" s="93"/>
      <c r="Y3605" s="93"/>
      <c r="Z3605" s="635"/>
      <c r="AA3605" s="675">
        <f t="shared" si="696"/>
        <v>0.4037540942302848</v>
      </c>
      <c r="AB3605" s="675">
        <f t="shared" si="698"/>
        <v>24.979722222222215</v>
      </c>
    </row>
    <row r="3606" spans="1:28" s="7" customFormat="1" ht="15" thickBot="1" x14ac:dyDescent="0.25">
      <c r="A3606" s="256"/>
      <c r="B3606" s="408"/>
      <c r="C3606" s="447"/>
      <c r="D3606" s="282">
        <f t="shared" ref="D3606:D3614" si="703">(MAX(K3606:M3606))/J3606/1.44</f>
        <v>0</v>
      </c>
      <c r="E3606" s="283"/>
      <c r="F3606" s="179" t="s">
        <v>456</v>
      </c>
      <c r="G3606" s="91" t="s">
        <v>3126</v>
      </c>
      <c r="H3606" s="340">
        <v>2085</v>
      </c>
      <c r="I3606" s="90" t="s">
        <v>685</v>
      </c>
      <c r="J3606" s="92">
        <v>160</v>
      </c>
      <c r="K3606" s="620">
        <v>0</v>
      </c>
      <c r="L3606" s="620">
        <v>0</v>
      </c>
      <c r="M3606" s="620">
        <v>0</v>
      </c>
      <c r="N3606" s="93"/>
      <c r="O3606" s="94">
        <f t="shared" ref="O3606:O3614" si="704">(K3606+L3606+M3606)/3</f>
        <v>0</v>
      </c>
      <c r="P3606" s="95">
        <f t="shared" ref="P3606:P3614" si="705">O3606/J3606/1.44</f>
        <v>0</v>
      </c>
      <c r="Q3606" s="96"/>
      <c r="R3606" s="97"/>
      <c r="S3606" s="98"/>
      <c r="T3606" s="620"/>
      <c r="U3606" s="620"/>
      <c r="V3606" s="620"/>
      <c r="W3606" s="93"/>
      <c r="X3606" s="93"/>
      <c r="Y3606" s="93"/>
      <c r="Z3606" s="635"/>
      <c r="AA3606" s="674">
        <f t="shared" si="696"/>
        <v>0</v>
      </c>
      <c r="AB3606" s="674">
        <f t="shared" si="698"/>
        <v>106.39999999999999</v>
      </c>
    </row>
    <row r="3607" spans="1:28" s="7" customFormat="1" ht="15" thickBot="1" x14ac:dyDescent="0.25">
      <c r="A3607" s="256">
        <v>43054</v>
      </c>
      <c r="B3607" s="408">
        <v>0.61805555555555558</v>
      </c>
      <c r="C3607" s="447">
        <v>-3</v>
      </c>
      <c r="D3607" s="282">
        <f t="shared" si="703"/>
        <v>0.20833333333333337</v>
      </c>
      <c r="E3607" s="283"/>
      <c r="F3607" s="179" t="s">
        <v>456</v>
      </c>
      <c r="G3607" s="91" t="s">
        <v>3126</v>
      </c>
      <c r="H3607" s="340">
        <v>2086</v>
      </c>
      <c r="I3607" s="90" t="s">
        <v>685</v>
      </c>
      <c r="J3607" s="92">
        <v>63</v>
      </c>
      <c r="K3607" s="620">
        <v>18.900000000000002</v>
      </c>
      <c r="L3607" s="620">
        <v>9.5238095238095237</v>
      </c>
      <c r="M3607" s="620">
        <v>7.3500000000000005</v>
      </c>
      <c r="N3607" s="93" t="s">
        <v>3841</v>
      </c>
      <c r="O3607" s="94">
        <f t="shared" si="704"/>
        <v>11.924603174603176</v>
      </c>
      <c r="P3607" s="95">
        <f t="shared" si="705"/>
        <v>0.13144403852075812</v>
      </c>
      <c r="Q3607" s="96"/>
      <c r="R3607" s="97"/>
      <c r="S3607" s="98"/>
      <c r="T3607" s="620"/>
      <c r="U3607" s="620"/>
      <c r="V3607" s="620"/>
      <c r="W3607" s="93"/>
      <c r="X3607" s="93"/>
      <c r="Y3607" s="93"/>
      <c r="Z3607" s="635"/>
      <c r="AA3607" s="672">
        <f t="shared" si="696"/>
        <v>0.13144403852075812</v>
      </c>
      <c r="AB3607" s="672">
        <f t="shared" si="698"/>
        <v>36.388152006172831</v>
      </c>
    </row>
    <row r="3608" spans="1:28" s="7" customFormat="1" x14ac:dyDescent="0.2">
      <c r="A3608" s="270">
        <v>42747</v>
      </c>
      <c r="B3608" s="407">
        <v>0.56944444444444442</v>
      </c>
      <c r="C3608" s="450">
        <v>-5</v>
      </c>
      <c r="D3608" s="291">
        <f t="shared" si="703"/>
        <v>0.1736111111111111</v>
      </c>
      <c r="E3608" s="272"/>
      <c r="F3608" s="193" t="s">
        <v>456</v>
      </c>
      <c r="G3608" s="114" t="s">
        <v>3136</v>
      </c>
      <c r="H3608" s="532">
        <v>2087</v>
      </c>
      <c r="I3608" s="113" t="s">
        <v>685</v>
      </c>
      <c r="J3608" s="115">
        <v>63</v>
      </c>
      <c r="K3608" s="565">
        <v>7.3500000000000005</v>
      </c>
      <c r="L3608" s="565">
        <v>2.8571428571428572</v>
      </c>
      <c r="M3608" s="565">
        <v>15.75</v>
      </c>
      <c r="N3608" s="116" t="s">
        <v>3832</v>
      </c>
      <c r="O3608" s="117">
        <f t="shared" si="704"/>
        <v>8.6523809523809518</v>
      </c>
      <c r="P3608" s="118">
        <f t="shared" si="705"/>
        <v>9.5374569580918792E-2</v>
      </c>
      <c r="Q3608" s="142"/>
      <c r="R3608" s="120"/>
      <c r="S3608" s="130"/>
      <c r="T3608" s="565"/>
      <c r="U3608" s="565"/>
      <c r="V3608" s="565"/>
      <c r="W3608" s="116"/>
      <c r="X3608" s="116"/>
      <c r="Y3608" s="116"/>
      <c r="Z3608" s="636"/>
      <c r="AA3608" s="671">
        <f t="shared" si="696"/>
        <v>9.5374569580918792E-2</v>
      </c>
      <c r="AB3608" s="671">
        <f t="shared" si="698"/>
        <v>37.899282407407405</v>
      </c>
    </row>
    <row r="3609" spans="1:28" s="7" customFormat="1" ht="14.45" customHeight="1" x14ac:dyDescent="0.2">
      <c r="A3609" s="353"/>
      <c r="B3609" s="403"/>
      <c r="C3609" s="465"/>
      <c r="D3609" s="274">
        <f t="shared" si="703"/>
        <v>3.4722222222222224E-2</v>
      </c>
      <c r="E3609" s="306"/>
      <c r="F3609" s="181"/>
      <c r="G3609" s="69"/>
      <c r="H3609" s="240">
        <v>2087</v>
      </c>
      <c r="I3609" s="35" t="s">
        <v>5012</v>
      </c>
      <c r="J3609" s="34">
        <v>63</v>
      </c>
      <c r="K3609" s="367">
        <v>1.05</v>
      </c>
      <c r="L3609" s="367">
        <v>1.9047619047619047</v>
      </c>
      <c r="M3609" s="367">
        <v>3.1500000000000004</v>
      </c>
      <c r="N3609" s="36"/>
      <c r="O3609" s="37">
        <f t="shared" si="704"/>
        <v>2.0349206349206352</v>
      </c>
      <c r="P3609" s="38">
        <f t="shared" si="705"/>
        <v>2.2430783012793599E-2</v>
      </c>
      <c r="Q3609" s="77"/>
      <c r="R3609" s="40"/>
      <c r="S3609" s="81"/>
      <c r="T3609" s="367"/>
      <c r="U3609" s="367"/>
      <c r="V3609" s="367"/>
      <c r="W3609" s="36"/>
      <c r="X3609" s="36"/>
      <c r="Y3609" s="36"/>
      <c r="Z3609" s="645"/>
      <c r="AA3609" s="672"/>
      <c r="AB3609" s="672"/>
    </row>
    <row r="3610" spans="1:28" s="7" customFormat="1" ht="14.45" customHeight="1" thickBot="1" x14ac:dyDescent="0.25">
      <c r="A3610" s="353"/>
      <c r="B3610" s="403"/>
      <c r="C3610" s="465"/>
      <c r="D3610" s="276">
        <f t="shared" si="703"/>
        <v>0.1388888888888889</v>
      </c>
      <c r="E3610" s="283"/>
      <c r="F3610" s="187"/>
      <c r="G3610" s="48"/>
      <c r="H3610" s="241">
        <v>2087</v>
      </c>
      <c r="I3610" s="22" t="s">
        <v>5013</v>
      </c>
      <c r="J3610" s="24">
        <v>63</v>
      </c>
      <c r="K3610" s="371">
        <v>5.25</v>
      </c>
      <c r="L3610" s="371">
        <v>0.95238095238095233</v>
      </c>
      <c r="M3610" s="371">
        <v>12.600000000000001</v>
      </c>
      <c r="N3610" s="21"/>
      <c r="O3610" s="25">
        <f t="shared" si="704"/>
        <v>6.2674603174603183</v>
      </c>
      <c r="P3610" s="26">
        <f t="shared" si="705"/>
        <v>6.9085761876767182E-2</v>
      </c>
      <c r="Q3610" s="68"/>
      <c r="R3610" s="28"/>
      <c r="S3610" s="30"/>
      <c r="T3610" s="371"/>
      <c r="U3610" s="371"/>
      <c r="V3610" s="371"/>
      <c r="W3610" s="21"/>
      <c r="X3610" s="21"/>
      <c r="Y3610" s="21"/>
      <c r="Z3610" s="428"/>
      <c r="AA3610" s="674"/>
      <c r="AB3610" s="674"/>
    </row>
    <row r="3611" spans="1:28" s="7" customFormat="1" ht="15" thickBot="1" x14ac:dyDescent="0.25">
      <c r="A3611" s="304">
        <v>43057</v>
      </c>
      <c r="B3611" s="404">
        <v>0.46527777777777773</v>
      </c>
      <c r="C3611" s="460">
        <v>-2</v>
      </c>
      <c r="D3611" s="282">
        <f t="shared" si="703"/>
        <v>0</v>
      </c>
      <c r="E3611" s="283"/>
      <c r="F3611" s="179" t="s">
        <v>456</v>
      </c>
      <c r="G3611" s="91" t="s">
        <v>3126</v>
      </c>
      <c r="H3611" s="340">
        <v>2088</v>
      </c>
      <c r="I3611" s="90" t="s">
        <v>685</v>
      </c>
      <c r="J3611" s="92">
        <v>16</v>
      </c>
      <c r="K3611" s="620">
        <v>0</v>
      </c>
      <c r="L3611" s="620">
        <v>0</v>
      </c>
      <c r="M3611" s="620">
        <v>0</v>
      </c>
      <c r="N3611" s="93" t="s">
        <v>3953</v>
      </c>
      <c r="O3611" s="94">
        <f t="shared" si="704"/>
        <v>0</v>
      </c>
      <c r="P3611" s="95">
        <f t="shared" si="705"/>
        <v>0</v>
      </c>
      <c r="Q3611" s="96"/>
      <c r="R3611" s="97"/>
      <c r="S3611" s="98"/>
      <c r="T3611" s="620"/>
      <c r="U3611" s="620"/>
      <c r="V3611" s="620"/>
      <c r="W3611" s="93"/>
      <c r="X3611" s="93"/>
      <c r="Y3611" s="93"/>
      <c r="Z3611" s="635"/>
      <c r="AA3611" s="672">
        <f t="shared" si="696"/>
        <v>0</v>
      </c>
      <c r="AB3611" s="672">
        <f t="shared" si="698"/>
        <v>10.639999999999999</v>
      </c>
    </row>
    <row r="3612" spans="1:28" s="7" customFormat="1" ht="15" thickBot="1" x14ac:dyDescent="0.25">
      <c r="A3612" s="256">
        <v>43056</v>
      </c>
      <c r="B3612" s="408">
        <v>0.63194444444444442</v>
      </c>
      <c r="C3612" s="447">
        <v>-3</v>
      </c>
      <c r="D3612" s="282">
        <f t="shared" si="703"/>
        <v>0.41015625000000006</v>
      </c>
      <c r="E3612" s="283"/>
      <c r="F3612" s="179" t="s">
        <v>456</v>
      </c>
      <c r="G3612" s="91" t="s">
        <v>3126</v>
      </c>
      <c r="H3612" s="340">
        <v>2089</v>
      </c>
      <c r="I3612" s="90" t="s">
        <v>685</v>
      </c>
      <c r="J3612" s="92">
        <v>16</v>
      </c>
      <c r="K3612" s="620">
        <v>9.4500000000000011</v>
      </c>
      <c r="L3612" s="620">
        <v>8.5714285714285712</v>
      </c>
      <c r="M3612" s="620">
        <v>9.4500000000000011</v>
      </c>
      <c r="N3612" s="93" t="s">
        <v>3868</v>
      </c>
      <c r="O3612" s="94">
        <f t="shared" si="704"/>
        <v>9.1571428571428584</v>
      </c>
      <c r="P3612" s="95">
        <f t="shared" si="705"/>
        <v>0.39744543650793657</v>
      </c>
      <c r="Q3612" s="96"/>
      <c r="R3612" s="97"/>
      <c r="S3612" s="98"/>
      <c r="T3612" s="620"/>
      <c r="U3612" s="620"/>
      <c r="V3612" s="620"/>
      <c r="W3612" s="93"/>
      <c r="X3612" s="93"/>
      <c r="Y3612" s="93"/>
      <c r="Z3612" s="635"/>
      <c r="AA3612" s="671">
        <f t="shared" si="696"/>
        <v>0.39744543650793657</v>
      </c>
      <c r="AB3612" s="671">
        <f t="shared" si="698"/>
        <v>6.4111805555555534</v>
      </c>
    </row>
    <row r="3613" spans="1:28" s="7" customFormat="1" ht="15" thickBot="1" x14ac:dyDescent="0.25">
      <c r="A3613" s="256">
        <v>43056</v>
      </c>
      <c r="B3613" s="408">
        <v>0.64583333333333337</v>
      </c>
      <c r="C3613" s="447">
        <v>-3</v>
      </c>
      <c r="D3613" s="282">
        <f t="shared" si="703"/>
        <v>0.36375661375661378</v>
      </c>
      <c r="E3613" s="283"/>
      <c r="F3613" s="179" t="s">
        <v>456</v>
      </c>
      <c r="G3613" s="91" t="s">
        <v>3126</v>
      </c>
      <c r="H3613" s="340">
        <v>2090</v>
      </c>
      <c r="I3613" s="90" t="s">
        <v>685</v>
      </c>
      <c r="J3613" s="92">
        <v>40</v>
      </c>
      <c r="K3613" s="620">
        <v>6.3000000000000007</v>
      </c>
      <c r="L3613" s="620">
        <v>20.952380952380953</v>
      </c>
      <c r="M3613" s="620">
        <v>6.3000000000000007</v>
      </c>
      <c r="N3613" s="93" t="s">
        <v>4116</v>
      </c>
      <c r="O3613" s="94">
        <f t="shared" si="704"/>
        <v>11.184126984126985</v>
      </c>
      <c r="P3613" s="95">
        <f t="shared" si="705"/>
        <v>0.19416887125220461</v>
      </c>
      <c r="Q3613" s="96"/>
      <c r="R3613" s="97"/>
      <c r="S3613" s="98"/>
      <c r="T3613" s="620"/>
      <c r="U3613" s="620"/>
      <c r="V3613" s="620"/>
      <c r="W3613" s="93"/>
      <c r="X3613" s="93"/>
      <c r="Y3613" s="93"/>
      <c r="Z3613" s="635"/>
      <c r="AA3613" s="671">
        <f t="shared" si="696"/>
        <v>0.19416887125220461</v>
      </c>
      <c r="AB3613" s="671">
        <f t="shared" si="698"/>
        <v>21.435108024691356</v>
      </c>
    </row>
    <row r="3614" spans="1:28" s="7" customFormat="1" ht="15" thickBot="1" x14ac:dyDescent="0.25">
      <c r="A3614" s="304">
        <v>43026</v>
      </c>
      <c r="B3614" s="404">
        <v>0.4861111111111111</v>
      </c>
      <c r="C3614" s="460">
        <v>5</v>
      </c>
      <c r="D3614" s="282">
        <f t="shared" si="703"/>
        <v>0.24062499999999998</v>
      </c>
      <c r="E3614" s="283"/>
      <c r="F3614" s="179" t="s">
        <v>456</v>
      </c>
      <c r="G3614" s="91" t="s">
        <v>3126</v>
      </c>
      <c r="H3614" s="340">
        <v>2091</v>
      </c>
      <c r="I3614" s="90" t="s">
        <v>685</v>
      </c>
      <c r="J3614" s="92">
        <v>100</v>
      </c>
      <c r="K3614" s="620">
        <v>34.65</v>
      </c>
      <c r="L3614" s="620">
        <v>20.952380952380953</v>
      </c>
      <c r="M3614" s="620">
        <v>31.5</v>
      </c>
      <c r="N3614" s="93" t="s">
        <v>4079</v>
      </c>
      <c r="O3614" s="94">
        <f t="shared" si="704"/>
        <v>29.034126984126985</v>
      </c>
      <c r="P3614" s="95">
        <f t="shared" si="705"/>
        <v>0.20162588183421518</v>
      </c>
      <c r="Q3614" s="96"/>
      <c r="R3614" s="97"/>
      <c r="S3614" s="98"/>
      <c r="T3614" s="620"/>
      <c r="U3614" s="620"/>
      <c r="V3614" s="620"/>
      <c r="W3614" s="93"/>
      <c r="X3614" s="93"/>
      <c r="Y3614" s="93"/>
      <c r="Z3614" s="635"/>
      <c r="AA3614" s="671">
        <f t="shared" si="696"/>
        <v>0.20162588183421518</v>
      </c>
      <c r="AB3614" s="671">
        <f t="shared" si="698"/>
        <v>53.091878858024685</v>
      </c>
    </row>
    <row r="3615" spans="1:28" s="7" customFormat="1" ht="15" thickBot="1" x14ac:dyDescent="0.25">
      <c r="A3615" s="256">
        <v>42747</v>
      </c>
      <c r="B3615" s="408">
        <v>0.4201388888888889</v>
      </c>
      <c r="C3615" s="447">
        <v>-12</v>
      </c>
      <c r="D3615" s="282">
        <f t="shared" ref="D3615:D3624" si="706">(MAX(K3615:M3615))/J3615/1.44</f>
        <v>0.41015625000000006</v>
      </c>
      <c r="E3615" s="283"/>
      <c r="F3615" s="179" t="s">
        <v>456</v>
      </c>
      <c r="G3615" s="91" t="s">
        <v>3126</v>
      </c>
      <c r="H3615" s="340">
        <v>2092</v>
      </c>
      <c r="I3615" s="90" t="s">
        <v>685</v>
      </c>
      <c r="J3615" s="92">
        <v>16</v>
      </c>
      <c r="K3615" s="620">
        <v>9.4500000000000011</v>
      </c>
      <c r="L3615" s="620">
        <v>8.5714285714285712</v>
      </c>
      <c r="M3615" s="620">
        <v>9.4500000000000011</v>
      </c>
      <c r="N3615" s="93" t="s">
        <v>5009</v>
      </c>
      <c r="O3615" s="94">
        <f t="shared" ref="O3615:O3624" si="707">(K3615+L3615+M3615)/3</f>
        <v>9.1571428571428584</v>
      </c>
      <c r="P3615" s="95">
        <f t="shared" ref="P3615:P3624" si="708">O3615/J3615/1.44</f>
        <v>0.39744543650793657</v>
      </c>
      <c r="Q3615" s="96"/>
      <c r="R3615" s="97"/>
      <c r="S3615" s="98"/>
      <c r="T3615" s="620"/>
      <c r="U3615" s="620"/>
      <c r="V3615" s="620"/>
      <c r="W3615" s="93"/>
      <c r="X3615" s="93"/>
      <c r="Y3615" s="93"/>
      <c r="Z3615" s="635"/>
      <c r="AA3615" s="671">
        <f t="shared" ref="AA3615:AA3624" si="709">P3615+Y3615</f>
        <v>0.39744543650793657</v>
      </c>
      <c r="AB3615" s="671">
        <f t="shared" si="698"/>
        <v>6.4111805555555534</v>
      </c>
    </row>
    <row r="3616" spans="1:28" s="7" customFormat="1" ht="15" thickBot="1" x14ac:dyDescent="0.25">
      <c r="A3616" s="256">
        <v>42747</v>
      </c>
      <c r="B3616" s="408">
        <v>0.59027777777777779</v>
      </c>
      <c r="C3616" s="447">
        <v>-5</v>
      </c>
      <c r="D3616" s="282">
        <f t="shared" si="706"/>
        <v>0.36458333333333337</v>
      </c>
      <c r="E3616" s="283"/>
      <c r="F3616" s="179" t="s">
        <v>456</v>
      </c>
      <c r="G3616" s="91" t="s">
        <v>3136</v>
      </c>
      <c r="H3616" s="340">
        <v>2093</v>
      </c>
      <c r="I3616" s="90" t="s">
        <v>5014</v>
      </c>
      <c r="J3616" s="92">
        <v>16</v>
      </c>
      <c r="K3616" s="620">
        <v>8.4</v>
      </c>
      <c r="L3616" s="620">
        <v>0</v>
      </c>
      <c r="M3616" s="620">
        <v>0</v>
      </c>
      <c r="N3616" s="93">
        <v>230</v>
      </c>
      <c r="O3616" s="94">
        <f t="shared" si="707"/>
        <v>2.8000000000000003</v>
      </c>
      <c r="P3616" s="95">
        <f t="shared" si="708"/>
        <v>0.12152777777777779</v>
      </c>
      <c r="Q3616" s="96"/>
      <c r="R3616" s="97"/>
      <c r="S3616" s="98"/>
      <c r="T3616" s="620"/>
      <c r="U3616" s="620"/>
      <c r="V3616" s="620"/>
      <c r="W3616" s="93"/>
      <c r="X3616" s="93"/>
      <c r="Y3616" s="93"/>
      <c r="Z3616" s="635"/>
      <c r="AA3616" s="671">
        <f t="shared" si="709"/>
        <v>0.12152777777777779</v>
      </c>
      <c r="AB3616" s="671">
        <f t="shared" si="698"/>
        <v>9.3469444444444445</v>
      </c>
    </row>
    <row r="3617" spans="1:28" s="7" customFormat="1" ht="15" thickBot="1" x14ac:dyDescent="0.25">
      <c r="A3617" s="256">
        <v>43056</v>
      </c>
      <c r="B3617" s="408">
        <v>0.60416666666666663</v>
      </c>
      <c r="C3617" s="447">
        <v>-3</v>
      </c>
      <c r="D3617" s="282">
        <f t="shared" si="706"/>
        <v>0.41562500000000002</v>
      </c>
      <c r="E3617" s="283"/>
      <c r="F3617" s="179" t="s">
        <v>456</v>
      </c>
      <c r="G3617" s="91" t="s">
        <v>3126</v>
      </c>
      <c r="H3617" s="340">
        <v>2094</v>
      </c>
      <c r="I3617" s="90" t="s">
        <v>685</v>
      </c>
      <c r="J3617" s="92">
        <v>100</v>
      </c>
      <c r="K3617" s="620">
        <v>59.85</v>
      </c>
      <c r="L3617" s="620">
        <v>54.285714285714285</v>
      </c>
      <c r="M3617" s="620">
        <v>59.85</v>
      </c>
      <c r="N3617" s="93" t="s">
        <v>4182</v>
      </c>
      <c r="O3617" s="94">
        <f t="shared" si="707"/>
        <v>57.995238095238101</v>
      </c>
      <c r="P3617" s="95">
        <f t="shared" si="708"/>
        <v>0.40274470899470904</v>
      </c>
      <c r="Q3617" s="96"/>
      <c r="R3617" s="97"/>
      <c r="S3617" s="98"/>
      <c r="T3617" s="620"/>
      <c r="U3617" s="620"/>
      <c r="V3617" s="620"/>
      <c r="W3617" s="93"/>
      <c r="X3617" s="93"/>
      <c r="Y3617" s="93"/>
      <c r="Z3617" s="635"/>
      <c r="AA3617" s="671">
        <f t="shared" si="709"/>
        <v>0.40274470899470904</v>
      </c>
      <c r="AB3617" s="671">
        <f t="shared" si="698"/>
        <v>39.717476851851842</v>
      </c>
    </row>
    <row r="3618" spans="1:28" s="7" customFormat="1" ht="15" thickBot="1" x14ac:dyDescent="0.25">
      <c r="A3618" s="304">
        <v>43057</v>
      </c>
      <c r="B3618" s="404">
        <v>0.4375</v>
      </c>
      <c r="C3618" s="460">
        <v>-1</v>
      </c>
      <c r="D3618" s="282">
        <f t="shared" si="706"/>
        <v>0.3306878306878307</v>
      </c>
      <c r="E3618" s="283"/>
      <c r="F3618" s="179" t="s">
        <v>456</v>
      </c>
      <c r="G3618" s="91" t="s">
        <v>3126</v>
      </c>
      <c r="H3618" s="340">
        <v>2095</v>
      </c>
      <c r="I3618" s="90" t="s">
        <v>685</v>
      </c>
      <c r="J3618" s="92">
        <v>16</v>
      </c>
      <c r="K3618" s="620">
        <v>0</v>
      </c>
      <c r="L3618" s="620">
        <v>7.6190476190476186</v>
      </c>
      <c r="M3618" s="620">
        <v>3.1500000000000004</v>
      </c>
      <c r="N3618" s="93" t="s">
        <v>3828</v>
      </c>
      <c r="O3618" s="94">
        <f t="shared" si="707"/>
        <v>3.5896825396825398</v>
      </c>
      <c r="P3618" s="95">
        <f t="shared" si="708"/>
        <v>0.15580219356261024</v>
      </c>
      <c r="Q3618" s="96"/>
      <c r="R3618" s="97"/>
      <c r="S3618" s="98"/>
      <c r="T3618" s="620"/>
      <c r="U3618" s="620"/>
      <c r="V3618" s="620"/>
      <c r="W3618" s="93"/>
      <c r="X3618" s="93"/>
      <c r="Y3618" s="93"/>
      <c r="Z3618" s="635"/>
      <c r="AA3618" s="675">
        <f t="shared" si="709"/>
        <v>0.15580219356261024</v>
      </c>
      <c r="AB3618" s="675">
        <f t="shared" si="698"/>
        <v>8.9822646604938257</v>
      </c>
    </row>
    <row r="3619" spans="1:28" s="7" customFormat="1" ht="15" thickBot="1" x14ac:dyDescent="0.25">
      <c r="A3619" s="256">
        <v>43054</v>
      </c>
      <c r="B3619" s="408">
        <v>0.62847222222222221</v>
      </c>
      <c r="C3619" s="447">
        <v>-3</v>
      </c>
      <c r="D3619" s="282">
        <f t="shared" si="706"/>
        <v>0.42291666666666677</v>
      </c>
      <c r="E3619" s="283"/>
      <c r="F3619" s="179" t="s">
        <v>456</v>
      </c>
      <c r="G3619" s="91" t="s">
        <v>3126</v>
      </c>
      <c r="H3619" s="340">
        <v>2096</v>
      </c>
      <c r="I3619" s="90" t="s">
        <v>685</v>
      </c>
      <c r="J3619" s="92">
        <v>100</v>
      </c>
      <c r="K3619" s="620">
        <v>60.900000000000006</v>
      </c>
      <c r="L3619" s="620">
        <v>55.238095238095234</v>
      </c>
      <c r="M3619" s="620">
        <v>60.900000000000006</v>
      </c>
      <c r="N3619" s="93" t="s">
        <v>3984</v>
      </c>
      <c r="O3619" s="94">
        <f t="shared" si="707"/>
        <v>59.01269841269842</v>
      </c>
      <c r="P3619" s="95">
        <f t="shared" si="708"/>
        <v>0.409810405643739</v>
      </c>
      <c r="Q3619" s="96"/>
      <c r="R3619" s="97"/>
      <c r="S3619" s="98"/>
      <c r="T3619" s="620"/>
      <c r="U3619" s="620"/>
      <c r="V3619" s="620"/>
      <c r="W3619" s="93"/>
      <c r="X3619" s="93"/>
      <c r="Y3619" s="93"/>
      <c r="Z3619" s="635"/>
      <c r="AA3619" s="674">
        <f t="shared" si="709"/>
        <v>0.409810405643739</v>
      </c>
      <c r="AB3619" s="674">
        <f t="shared" si="698"/>
        <v>39.247608024691353</v>
      </c>
    </row>
    <row r="3620" spans="1:28" s="7" customFormat="1" ht="15" thickBot="1" x14ac:dyDescent="0.25">
      <c r="A3620" s="256">
        <v>43055</v>
      </c>
      <c r="B3620" s="408">
        <v>0.63888888888888895</v>
      </c>
      <c r="C3620" s="447">
        <v>-3</v>
      </c>
      <c r="D3620" s="282">
        <f t="shared" si="706"/>
        <v>0.40833333333333338</v>
      </c>
      <c r="E3620" s="283"/>
      <c r="F3620" s="179" t="s">
        <v>456</v>
      </c>
      <c r="G3620" s="91" t="s">
        <v>3136</v>
      </c>
      <c r="H3620" s="340">
        <v>2097</v>
      </c>
      <c r="I3620" s="90" t="s">
        <v>685</v>
      </c>
      <c r="J3620" s="92">
        <v>25</v>
      </c>
      <c r="K3620" s="620">
        <v>14.700000000000001</v>
      </c>
      <c r="L3620" s="620">
        <v>13.333333333333332</v>
      </c>
      <c r="M3620" s="620">
        <v>14.700000000000001</v>
      </c>
      <c r="N3620" s="93" t="s">
        <v>4030</v>
      </c>
      <c r="O3620" s="94">
        <f t="shared" si="707"/>
        <v>14.244444444444445</v>
      </c>
      <c r="P3620" s="95">
        <f t="shared" si="708"/>
        <v>0.39567901234567904</v>
      </c>
      <c r="Q3620" s="96"/>
      <c r="R3620" s="97"/>
      <c r="S3620" s="98"/>
      <c r="T3620" s="620"/>
      <c r="U3620" s="620"/>
      <c r="V3620" s="620"/>
      <c r="W3620" s="93"/>
      <c r="X3620" s="93"/>
      <c r="Y3620" s="93"/>
      <c r="Z3620" s="635"/>
      <c r="AA3620" s="674">
        <f t="shared" si="709"/>
        <v>0.39567901234567904</v>
      </c>
      <c r="AB3620" s="674">
        <f t="shared" si="698"/>
        <v>10.046836419753086</v>
      </c>
    </row>
    <row r="3621" spans="1:28" s="7" customFormat="1" ht="15" thickBot="1" x14ac:dyDescent="0.25">
      <c r="A3621" s="256">
        <v>43055</v>
      </c>
      <c r="B3621" s="408">
        <v>0.64930555555555558</v>
      </c>
      <c r="C3621" s="447">
        <v>-3</v>
      </c>
      <c r="D3621" s="282">
        <f t="shared" si="706"/>
        <v>0.41927083333333337</v>
      </c>
      <c r="E3621" s="283"/>
      <c r="F3621" s="179" t="s">
        <v>456</v>
      </c>
      <c r="G3621" s="91" t="s">
        <v>3136</v>
      </c>
      <c r="H3621" s="340">
        <v>2098</v>
      </c>
      <c r="I3621" s="90" t="s">
        <v>685</v>
      </c>
      <c r="J3621" s="92">
        <v>40</v>
      </c>
      <c r="K3621" s="620">
        <v>24.150000000000002</v>
      </c>
      <c r="L3621" s="620">
        <v>21.904761904761905</v>
      </c>
      <c r="M3621" s="620">
        <v>24.150000000000002</v>
      </c>
      <c r="N3621" s="93"/>
      <c r="O3621" s="94">
        <f t="shared" si="707"/>
        <v>23.401587301587302</v>
      </c>
      <c r="P3621" s="95">
        <f t="shared" si="708"/>
        <v>0.40627755731922399</v>
      </c>
      <c r="Q3621" s="96"/>
      <c r="R3621" s="97"/>
      <c r="S3621" s="98"/>
      <c r="T3621" s="620"/>
      <c r="U3621" s="620"/>
      <c r="V3621" s="620"/>
      <c r="W3621" s="93"/>
      <c r="X3621" s="93"/>
      <c r="Y3621" s="93"/>
      <c r="Z3621" s="635"/>
      <c r="AA3621" s="674">
        <f t="shared" si="709"/>
        <v>0.40627755731922399</v>
      </c>
      <c r="AB3621" s="674">
        <f t="shared" si="698"/>
        <v>15.793016975308641</v>
      </c>
    </row>
    <row r="3622" spans="1:28" s="7" customFormat="1" ht="15" thickBot="1" x14ac:dyDescent="0.25">
      <c r="A3622" s="256">
        <v>43055</v>
      </c>
      <c r="B3622" s="408">
        <v>0.63888888888888895</v>
      </c>
      <c r="C3622" s="447">
        <v>-3</v>
      </c>
      <c r="D3622" s="282">
        <f t="shared" si="706"/>
        <v>0.41015625000000006</v>
      </c>
      <c r="E3622" s="283"/>
      <c r="F3622" s="179" t="s">
        <v>456</v>
      </c>
      <c r="G3622" s="91" t="s">
        <v>3136</v>
      </c>
      <c r="H3622" s="340">
        <v>2099</v>
      </c>
      <c r="I3622" s="90" t="s">
        <v>685</v>
      </c>
      <c r="J3622" s="92">
        <v>16</v>
      </c>
      <c r="K3622" s="620">
        <v>9.4500000000000011</v>
      </c>
      <c r="L3622" s="620">
        <v>8.5714285714285712</v>
      </c>
      <c r="M3622" s="620">
        <v>9.4500000000000011</v>
      </c>
      <c r="N3622" s="93">
        <v>235</v>
      </c>
      <c r="O3622" s="94">
        <f t="shared" si="707"/>
        <v>9.1571428571428584</v>
      </c>
      <c r="P3622" s="95">
        <f t="shared" si="708"/>
        <v>0.39744543650793657</v>
      </c>
      <c r="Q3622" s="96"/>
      <c r="R3622" s="97"/>
      <c r="S3622" s="98"/>
      <c r="T3622" s="620"/>
      <c r="U3622" s="620"/>
      <c r="V3622" s="620"/>
      <c r="W3622" s="93"/>
      <c r="X3622" s="93"/>
      <c r="Y3622" s="93"/>
      <c r="Z3622" s="635"/>
      <c r="AA3622" s="674">
        <f t="shared" si="709"/>
        <v>0.39744543650793657</v>
      </c>
      <c r="AB3622" s="674">
        <f t="shared" si="698"/>
        <v>6.4111805555555534</v>
      </c>
    </row>
    <row r="3623" spans="1:28" s="7" customFormat="1" ht="15" thickBot="1" x14ac:dyDescent="0.25">
      <c r="A3623" s="304">
        <v>43057</v>
      </c>
      <c r="B3623" s="404">
        <v>0.5</v>
      </c>
      <c r="C3623" s="460">
        <v>-2</v>
      </c>
      <c r="D3623" s="282">
        <f t="shared" si="706"/>
        <v>6.9444444444444448E-2</v>
      </c>
      <c r="E3623" s="283"/>
      <c r="F3623" s="179" t="s">
        <v>456</v>
      </c>
      <c r="G3623" s="91" t="s">
        <v>3126</v>
      </c>
      <c r="H3623" s="340">
        <v>2100</v>
      </c>
      <c r="I3623" s="90" t="s">
        <v>685</v>
      </c>
      <c r="J3623" s="92">
        <v>63</v>
      </c>
      <c r="K3623" s="620">
        <v>6.3000000000000007</v>
      </c>
      <c r="L3623" s="620">
        <v>0</v>
      </c>
      <c r="M3623" s="620">
        <v>0</v>
      </c>
      <c r="N3623" s="93" t="s">
        <v>4294</v>
      </c>
      <c r="O3623" s="94">
        <f t="shared" si="707"/>
        <v>2.1</v>
      </c>
      <c r="P3623" s="95">
        <f t="shared" si="708"/>
        <v>2.314814814814815E-2</v>
      </c>
      <c r="Q3623" s="96"/>
      <c r="R3623" s="97"/>
      <c r="S3623" s="98"/>
      <c r="T3623" s="620"/>
      <c r="U3623" s="620"/>
      <c r="V3623" s="620"/>
      <c r="W3623" s="93"/>
      <c r="X3623" s="93"/>
      <c r="Y3623" s="93"/>
      <c r="Z3623" s="635"/>
      <c r="AA3623" s="674">
        <f t="shared" si="709"/>
        <v>2.314814814814815E-2</v>
      </c>
      <c r="AB3623" s="674">
        <f t="shared" si="698"/>
        <v>40.92520833333333</v>
      </c>
    </row>
    <row r="3624" spans="1:28" s="7" customFormat="1" ht="15" thickBot="1" x14ac:dyDescent="0.25">
      <c r="A3624" s="256">
        <v>43054</v>
      </c>
      <c r="B3624" s="408">
        <v>0.67013888888888884</v>
      </c>
      <c r="C3624" s="447">
        <v>-3</v>
      </c>
      <c r="D3624" s="282">
        <f t="shared" si="706"/>
        <v>0.16770833333333335</v>
      </c>
      <c r="E3624" s="283"/>
      <c r="F3624" s="179" t="s">
        <v>456</v>
      </c>
      <c r="G3624" s="91" t="s">
        <v>3126</v>
      </c>
      <c r="H3624" s="340">
        <v>2101</v>
      </c>
      <c r="I3624" s="90" t="s">
        <v>685</v>
      </c>
      <c r="J3624" s="92">
        <v>100</v>
      </c>
      <c r="K3624" s="620">
        <v>13.65</v>
      </c>
      <c r="L3624" s="620">
        <v>4.7619047619047619</v>
      </c>
      <c r="M3624" s="620">
        <v>24.150000000000002</v>
      </c>
      <c r="N3624" s="93" t="s">
        <v>3830</v>
      </c>
      <c r="O3624" s="94">
        <f t="shared" si="707"/>
        <v>14.187301587301588</v>
      </c>
      <c r="P3624" s="95">
        <f t="shared" si="708"/>
        <v>9.8522927689594364E-2</v>
      </c>
      <c r="Q3624" s="96"/>
      <c r="R3624" s="97"/>
      <c r="S3624" s="98"/>
      <c r="T3624" s="620"/>
      <c r="U3624" s="620"/>
      <c r="V3624" s="620"/>
      <c r="W3624" s="93"/>
      <c r="X3624" s="93"/>
      <c r="Y3624" s="93"/>
      <c r="Z3624" s="635"/>
      <c r="AA3624" s="674">
        <f t="shared" si="709"/>
        <v>9.8522927689594364E-2</v>
      </c>
      <c r="AB3624" s="674">
        <f t="shared" si="698"/>
        <v>59.948225308641966</v>
      </c>
    </row>
    <row r="3625" spans="1:28" s="7" customFormat="1" ht="15" thickBot="1" x14ac:dyDescent="0.25">
      <c r="A3625" s="256"/>
      <c r="B3625" s="408"/>
      <c r="C3625" s="447"/>
      <c r="D3625" s="282">
        <f>(MAX(K3625:M3625))/J3625/1.44</f>
        <v>0</v>
      </c>
      <c r="E3625" s="283"/>
      <c r="F3625" s="179" t="s">
        <v>456</v>
      </c>
      <c r="G3625" s="91" t="s">
        <v>3126</v>
      </c>
      <c r="H3625" s="340">
        <v>2102</v>
      </c>
      <c r="I3625" s="90" t="s">
        <v>685</v>
      </c>
      <c r="J3625" s="92">
        <v>16</v>
      </c>
      <c r="K3625" s="620">
        <v>0</v>
      </c>
      <c r="L3625" s="620">
        <v>0</v>
      </c>
      <c r="M3625" s="620">
        <v>0</v>
      </c>
      <c r="N3625" s="93"/>
      <c r="O3625" s="94">
        <f>(K3625+L3625+M3625)/3</f>
        <v>0</v>
      </c>
      <c r="P3625" s="95">
        <f>O3625/J3625/1.44</f>
        <v>0</v>
      </c>
      <c r="Q3625" s="96"/>
      <c r="R3625" s="97"/>
      <c r="S3625" s="98"/>
      <c r="T3625" s="620"/>
      <c r="U3625" s="620"/>
      <c r="V3625" s="620"/>
      <c r="W3625" s="93"/>
      <c r="X3625" s="93"/>
      <c r="Y3625" s="93"/>
      <c r="Z3625" s="635"/>
      <c r="AA3625" s="674">
        <f t="shared" si="696"/>
        <v>0</v>
      </c>
      <c r="AB3625" s="674">
        <f t="shared" si="698"/>
        <v>10.639999999999999</v>
      </c>
    </row>
    <row r="3626" spans="1:28" s="7" customFormat="1" x14ac:dyDescent="0.2">
      <c r="A3626" s="233"/>
      <c r="B3626" s="224"/>
      <c r="C3626" s="469"/>
      <c r="D3626" s="605"/>
      <c r="E3626" s="605"/>
      <c r="F3626" s="9"/>
      <c r="G3626" s="51"/>
      <c r="H3626" s="238"/>
      <c r="I3626" s="9"/>
      <c r="K3626" s="572"/>
      <c r="L3626" s="572"/>
      <c r="M3626" s="572"/>
      <c r="N3626" s="6"/>
      <c r="O3626" s="10"/>
      <c r="P3626" s="11"/>
      <c r="Q3626" s="155"/>
      <c r="R3626" s="12"/>
      <c r="T3626" s="572"/>
      <c r="U3626" s="572"/>
      <c r="V3626" s="572"/>
      <c r="W3626" s="6"/>
      <c r="X3626" s="6"/>
      <c r="Y3626" s="6"/>
      <c r="Z3626" s="155"/>
      <c r="AA3626" s="616"/>
      <c r="AB3626" s="616"/>
    </row>
    <row r="3627" spans="1:28" s="7" customFormat="1" ht="15" customHeight="1" x14ac:dyDescent="0.2">
      <c r="A3627" s="233"/>
      <c r="B3627" s="224"/>
      <c r="C3627" s="469"/>
      <c r="D3627" s="605"/>
      <c r="E3627" s="605"/>
      <c r="F3627" s="9"/>
      <c r="G3627" s="51"/>
      <c r="H3627" s="238"/>
      <c r="I3627" s="338" t="s">
        <v>5026</v>
      </c>
      <c r="J3627" s="338"/>
      <c r="K3627" s="624"/>
      <c r="L3627" s="624"/>
      <c r="M3627" s="624"/>
      <c r="N3627" s="338"/>
      <c r="O3627" s="338"/>
      <c r="P3627" s="338"/>
      <c r="Q3627" s="339"/>
      <c r="R3627" s="338"/>
      <c r="S3627" s="338"/>
      <c r="T3627" s="624"/>
      <c r="U3627" s="624"/>
      <c r="V3627" s="624"/>
      <c r="W3627" s="338"/>
      <c r="X3627" s="338"/>
      <c r="Y3627" s="338"/>
      <c r="Z3627" s="339"/>
      <c r="AA3627" s="616"/>
      <c r="AB3627" s="616"/>
    </row>
    <row r="3628" spans="1:28" s="7" customFormat="1" ht="15" customHeight="1" x14ac:dyDescent="0.2">
      <c r="A3628" s="233"/>
      <c r="B3628" s="224"/>
      <c r="C3628" s="469"/>
      <c r="D3628" s="605"/>
      <c r="E3628" s="605"/>
      <c r="F3628" s="9"/>
      <c r="G3628" s="51"/>
      <c r="H3628" s="238"/>
      <c r="I3628" s="338"/>
      <c r="J3628" s="338"/>
      <c r="K3628" s="624"/>
      <c r="L3628" s="624"/>
      <c r="M3628" s="624"/>
      <c r="N3628" s="338"/>
      <c r="O3628" s="338"/>
      <c r="P3628" s="338"/>
      <c r="Q3628" s="339"/>
      <c r="R3628" s="338"/>
      <c r="S3628" s="338"/>
      <c r="T3628" s="624"/>
      <c r="U3628" s="624"/>
      <c r="V3628" s="624"/>
      <c r="W3628" s="338"/>
      <c r="X3628" s="338"/>
      <c r="Y3628" s="338"/>
      <c r="Z3628" s="339"/>
      <c r="AA3628" s="616"/>
      <c r="AB3628" s="616"/>
    </row>
    <row r="3629" spans="1:28" s="7" customFormat="1" x14ac:dyDescent="0.2">
      <c r="A3629" s="233"/>
      <c r="B3629" s="224"/>
      <c r="C3629" s="469"/>
      <c r="D3629" s="605"/>
      <c r="E3629" s="605"/>
      <c r="F3629" s="9"/>
      <c r="G3629" s="51"/>
      <c r="H3629" s="238"/>
      <c r="I3629" s="9"/>
      <c r="K3629" s="572"/>
      <c r="L3629" s="572"/>
      <c r="M3629" s="572"/>
      <c r="N3629" s="6"/>
      <c r="O3629" s="10"/>
      <c r="P3629" s="11"/>
      <c r="Q3629" s="155"/>
      <c r="R3629" s="12"/>
      <c r="T3629" s="572"/>
      <c r="U3629" s="572"/>
      <c r="V3629" s="572"/>
      <c r="W3629" s="6"/>
      <c r="X3629" s="6"/>
      <c r="Y3629" s="6"/>
      <c r="Z3629" s="155"/>
      <c r="AA3629" s="616"/>
      <c r="AB3629" s="616"/>
    </row>
    <row r="3630" spans="1:28" s="7" customFormat="1" ht="15" customHeight="1" x14ac:dyDescent="0.25">
      <c r="A3630" s="233"/>
      <c r="B3630" s="224"/>
      <c r="C3630" s="469"/>
      <c r="D3630" s="605"/>
      <c r="E3630" s="605"/>
      <c r="F3630" s="9"/>
      <c r="G3630" s="51"/>
      <c r="H3630" s="238"/>
      <c r="I3630" s="531" t="s">
        <v>4575</v>
      </c>
      <c r="J3630" s="338"/>
      <c r="K3630" s="624"/>
      <c r="L3630" s="624"/>
      <c r="M3630" s="624"/>
      <c r="N3630" s="338"/>
      <c r="O3630" s="338"/>
      <c r="P3630" s="338"/>
      <c r="Q3630" s="339"/>
      <c r="R3630" s="338"/>
      <c r="S3630" s="338"/>
      <c r="T3630" s="624"/>
      <c r="U3630" s="624"/>
      <c r="V3630" s="624"/>
      <c r="W3630" s="338"/>
      <c r="X3630" s="338"/>
      <c r="Y3630" s="338"/>
      <c r="Z3630" s="339"/>
      <c r="AA3630" s="616"/>
      <c r="AB3630" s="616"/>
    </row>
    <row r="3631" spans="1:28" s="7" customFormat="1" ht="15" customHeight="1" x14ac:dyDescent="0.25">
      <c r="A3631" s="233"/>
      <c r="B3631" s="224"/>
      <c r="C3631" s="469"/>
      <c r="D3631" s="605"/>
      <c r="E3631" s="605"/>
      <c r="F3631" s="9"/>
      <c r="G3631" s="51"/>
      <c r="H3631" s="238"/>
      <c r="I3631" s="421"/>
      <c r="J3631" s="338"/>
      <c r="K3631" s="624"/>
      <c r="L3631" s="624"/>
      <c r="M3631" s="624"/>
      <c r="N3631" s="338"/>
      <c r="O3631" s="338"/>
      <c r="P3631" s="338"/>
      <c r="Q3631" s="339"/>
      <c r="R3631" s="338"/>
      <c r="S3631" s="338"/>
      <c r="T3631" s="624"/>
      <c r="U3631" s="624"/>
      <c r="V3631" s="624"/>
      <c r="W3631" s="338"/>
      <c r="X3631" s="338"/>
      <c r="Y3631" s="338"/>
      <c r="Z3631" s="339"/>
      <c r="AA3631" s="616"/>
      <c r="AB3631" s="616"/>
    </row>
    <row r="3632" spans="1:28" s="7" customFormat="1" ht="15" customHeight="1" thickBot="1" x14ac:dyDescent="0.3">
      <c r="A3632" s="233"/>
      <c r="B3632" s="224"/>
      <c r="C3632" s="469"/>
      <c r="D3632" s="605"/>
      <c r="E3632" s="605"/>
      <c r="F3632" s="9"/>
      <c r="G3632" s="51"/>
      <c r="H3632" s="238"/>
      <c r="I3632" s="421"/>
      <c r="J3632" s="338"/>
      <c r="K3632" s="624"/>
      <c r="L3632" s="624"/>
      <c r="M3632" s="624"/>
      <c r="N3632" s="338"/>
      <c r="O3632" s="338"/>
      <c r="P3632" s="338"/>
      <c r="Q3632" s="339"/>
      <c r="R3632" s="338"/>
      <c r="S3632" s="338"/>
      <c r="T3632" s="624"/>
      <c r="U3632" s="624"/>
      <c r="V3632" s="624"/>
      <c r="W3632" s="338"/>
      <c r="X3632" s="338"/>
      <c r="Y3632" s="338"/>
      <c r="Z3632" s="339"/>
      <c r="AA3632" s="616"/>
      <c r="AB3632" s="616"/>
    </row>
    <row r="3633" spans="1:28" s="7" customFormat="1" ht="13.9" customHeight="1" x14ac:dyDescent="0.2">
      <c r="A3633" s="270">
        <v>43048</v>
      </c>
      <c r="B3633" s="407">
        <v>0.80208333333333337</v>
      </c>
      <c r="C3633" s="450">
        <v>-1</v>
      </c>
      <c r="D3633" s="291">
        <f>(MAX(K3633:M3633))/J3633/1.44</f>
        <v>0.25520833333333331</v>
      </c>
      <c r="E3633" s="272">
        <f>(MAX(T3633:V3633))/S3633/1.44</f>
        <v>0</v>
      </c>
      <c r="F3633" s="193" t="s">
        <v>4576</v>
      </c>
      <c r="G3633" s="114" t="s">
        <v>3136</v>
      </c>
      <c r="H3633" s="243">
        <v>1</v>
      </c>
      <c r="I3633" s="113" t="s">
        <v>685</v>
      </c>
      <c r="J3633" s="115">
        <v>1000</v>
      </c>
      <c r="K3633" s="565">
        <v>367.5</v>
      </c>
      <c r="L3633" s="627">
        <v>291.42857142857139</v>
      </c>
      <c r="M3633" s="627">
        <v>309.75</v>
      </c>
      <c r="N3633" s="116" t="s">
        <v>3864</v>
      </c>
      <c r="O3633" s="117">
        <f>(K3633+L3633+M3633)/3</f>
        <v>322.89285714285711</v>
      </c>
      <c r="P3633" s="118">
        <f t="shared" ref="P3633:P3641" si="710">O3633/J3633/1.44</f>
        <v>0.22423115079365077</v>
      </c>
      <c r="Q3633" s="119" t="s">
        <v>494</v>
      </c>
      <c r="R3633" s="120" t="s">
        <v>3817</v>
      </c>
      <c r="S3633" s="115">
        <v>1000</v>
      </c>
      <c r="T3633" s="565">
        <v>0</v>
      </c>
      <c r="U3633" s="565">
        <v>0</v>
      </c>
      <c r="V3633" s="565">
        <v>0</v>
      </c>
      <c r="W3633" s="116"/>
      <c r="X3633" s="117">
        <f t="shared" ref="X3633:X3640" si="711">(T3633+U3633+V3633)/3</f>
        <v>0</v>
      </c>
      <c r="Y3633" s="118">
        <f t="shared" ref="Y3633:Y3640" si="712">X3633/S3633/1.44</f>
        <v>0</v>
      </c>
      <c r="Z3633" s="199" t="s">
        <v>494</v>
      </c>
      <c r="AA3633" s="677">
        <f>P3633+Y3633</f>
        <v>0.22423115079365077</v>
      </c>
      <c r="AB3633" s="671">
        <f t="shared" si="698"/>
        <v>1031.7725694444446</v>
      </c>
    </row>
    <row r="3634" spans="1:28" ht="13.9" customHeight="1" x14ac:dyDescent="0.2">
      <c r="A3634" s="588"/>
      <c r="B3634" s="415"/>
      <c r="C3634" s="454"/>
      <c r="D3634" s="589"/>
      <c r="E3634" s="589"/>
      <c r="F3634" s="202" t="s">
        <v>684</v>
      </c>
      <c r="G3634" s="43"/>
      <c r="H3634" s="241">
        <v>1</v>
      </c>
      <c r="I3634" s="23" t="s">
        <v>4577</v>
      </c>
      <c r="J3634" s="24">
        <v>1000</v>
      </c>
      <c r="K3634" s="371">
        <v>66.150000000000006</v>
      </c>
      <c r="L3634" s="371">
        <v>65.714285714285708</v>
      </c>
      <c r="M3634" s="371">
        <v>47.25</v>
      </c>
      <c r="N3634" s="21"/>
      <c r="O3634" s="25">
        <f>SUM(K3634,L3634,M3634)/3</f>
        <v>59.704761904761902</v>
      </c>
      <c r="P3634" s="26">
        <f t="shared" si="710"/>
        <v>4.1461640211640206E-2</v>
      </c>
      <c r="Q3634" s="26"/>
      <c r="R3634" s="23" t="s">
        <v>4585</v>
      </c>
      <c r="S3634" s="24">
        <v>1000</v>
      </c>
      <c r="T3634" s="371">
        <v>0</v>
      </c>
      <c r="U3634" s="371">
        <v>0</v>
      </c>
      <c r="V3634" s="371">
        <v>3.1500000000000004</v>
      </c>
      <c r="W3634" s="21"/>
      <c r="X3634" s="25">
        <f t="shared" si="711"/>
        <v>1.05</v>
      </c>
      <c r="Y3634" s="26">
        <f t="shared" si="712"/>
        <v>7.2916666666666681E-4</v>
      </c>
      <c r="Z3634" s="183"/>
      <c r="AA3634" s="678"/>
      <c r="AB3634" s="672"/>
    </row>
    <row r="3635" spans="1:28" ht="13.9" customHeight="1" x14ac:dyDescent="0.2">
      <c r="A3635" s="588"/>
      <c r="B3635" s="415"/>
      <c r="C3635" s="454"/>
      <c r="D3635" s="589"/>
      <c r="E3635" s="589"/>
      <c r="F3635" s="202"/>
      <c r="G3635" s="43"/>
      <c r="H3635" s="241">
        <v>1</v>
      </c>
      <c r="I3635" s="22" t="s">
        <v>4578</v>
      </c>
      <c r="J3635" s="24">
        <v>1000</v>
      </c>
      <c r="K3635" s="371">
        <v>48.300000000000004</v>
      </c>
      <c r="L3635" s="371">
        <v>43.80952380952381</v>
      </c>
      <c r="M3635" s="371">
        <v>28.35</v>
      </c>
      <c r="N3635" s="21"/>
      <c r="O3635" s="25">
        <f t="shared" ref="O3635:O3639" si="713">SUM(K3635,L3635,M3635)/3</f>
        <v>40.153174603174598</v>
      </c>
      <c r="P3635" s="26">
        <f t="shared" ref="P3635:P3639" si="714">O3635/J3635/1.44</f>
        <v>2.7884149029982361E-2</v>
      </c>
      <c r="Q3635" s="26"/>
      <c r="R3635" s="22" t="s">
        <v>4586</v>
      </c>
      <c r="S3635" s="24">
        <v>1000</v>
      </c>
      <c r="T3635" s="371">
        <v>7.6190476190476186</v>
      </c>
      <c r="U3635" s="371">
        <v>10.5</v>
      </c>
      <c r="V3635" s="371">
        <v>11.55</v>
      </c>
      <c r="W3635" s="21"/>
      <c r="X3635" s="25">
        <f t="shared" ref="X3635:X3639" si="715">(T3635+U3635+V3635)/3</f>
        <v>9.889682539682541</v>
      </c>
      <c r="Y3635" s="26">
        <f t="shared" ref="Y3635:Y3639" si="716">X3635/S3635/1.44</f>
        <v>6.8678350970017643E-3</v>
      </c>
      <c r="Z3635" s="183"/>
      <c r="AA3635" s="678"/>
      <c r="AB3635" s="672"/>
    </row>
    <row r="3636" spans="1:28" ht="13.9" customHeight="1" x14ac:dyDescent="0.2">
      <c r="A3636" s="588"/>
      <c r="B3636" s="415"/>
      <c r="C3636" s="454"/>
      <c r="D3636" s="589"/>
      <c r="E3636" s="589"/>
      <c r="F3636" s="202"/>
      <c r="G3636" s="43"/>
      <c r="H3636" s="241">
        <v>1</v>
      </c>
      <c r="I3636" s="22" t="s">
        <v>4579</v>
      </c>
      <c r="J3636" s="24">
        <v>1000</v>
      </c>
      <c r="K3636" s="371">
        <v>0</v>
      </c>
      <c r="L3636" s="371">
        <v>0</v>
      </c>
      <c r="M3636" s="371">
        <v>0</v>
      </c>
      <c r="N3636" s="21"/>
      <c r="O3636" s="25">
        <f t="shared" si="713"/>
        <v>0</v>
      </c>
      <c r="P3636" s="26">
        <f t="shared" si="714"/>
        <v>0</v>
      </c>
      <c r="Q3636" s="26"/>
      <c r="R3636" s="22" t="s">
        <v>4587</v>
      </c>
      <c r="S3636" s="24">
        <v>1000</v>
      </c>
      <c r="T3636" s="371">
        <v>0</v>
      </c>
      <c r="U3636" s="371">
        <v>0</v>
      </c>
      <c r="V3636" s="371">
        <v>0</v>
      </c>
      <c r="W3636" s="21"/>
      <c r="X3636" s="25">
        <f t="shared" si="715"/>
        <v>0</v>
      </c>
      <c r="Y3636" s="26">
        <f t="shared" si="716"/>
        <v>0</v>
      </c>
      <c r="Z3636" s="183"/>
      <c r="AA3636" s="678"/>
      <c r="AB3636" s="672"/>
    </row>
    <row r="3637" spans="1:28" ht="13.9" customHeight="1" x14ac:dyDescent="0.2">
      <c r="A3637" s="588"/>
      <c r="B3637" s="415"/>
      <c r="C3637" s="454"/>
      <c r="D3637" s="589"/>
      <c r="E3637" s="589"/>
      <c r="F3637" s="202"/>
      <c r="G3637" s="43"/>
      <c r="H3637" s="241">
        <v>1</v>
      </c>
      <c r="I3637" s="22" t="s">
        <v>4580</v>
      </c>
      <c r="J3637" s="24">
        <v>1000</v>
      </c>
      <c r="K3637" s="371">
        <v>0</v>
      </c>
      <c r="L3637" s="371">
        <v>0</v>
      </c>
      <c r="M3637" s="371">
        <v>0</v>
      </c>
      <c r="N3637" s="21"/>
      <c r="O3637" s="25">
        <f t="shared" si="713"/>
        <v>0</v>
      </c>
      <c r="P3637" s="26">
        <f t="shared" si="714"/>
        <v>0</v>
      </c>
      <c r="Q3637" s="26"/>
      <c r="R3637" s="22" t="s">
        <v>4588</v>
      </c>
      <c r="S3637" s="24">
        <v>1000</v>
      </c>
      <c r="T3637" s="371">
        <v>0</v>
      </c>
      <c r="U3637" s="371">
        <v>0</v>
      </c>
      <c r="V3637" s="371">
        <v>0</v>
      </c>
      <c r="W3637" s="21"/>
      <c r="X3637" s="25">
        <f t="shared" si="715"/>
        <v>0</v>
      </c>
      <c r="Y3637" s="26">
        <f t="shared" si="716"/>
        <v>0</v>
      </c>
      <c r="Z3637" s="183"/>
      <c r="AA3637" s="678"/>
      <c r="AB3637" s="672"/>
    </row>
    <row r="3638" spans="1:28" ht="13.9" customHeight="1" x14ac:dyDescent="0.2">
      <c r="A3638" s="588"/>
      <c r="B3638" s="415"/>
      <c r="C3638" s="454"/>
      <c r="D3638" s="589"/>
      <c r="E3638" s="589"/>
      <c r="F3638" s="202"/>
      <c r="G3638" s="43"/>
      <c r="H3638" s="241">
        <v>1</v>
      </c>
      <c r="I3638" s="22" t="s">
        <v>4581</v>
      </c>
      <c r="J3638" s="24">
        <v>1000</v>
      </c>
      <c r="K3638" s="371">
        <v>115.5</v>
      </c>
      <c r="L3638" s="371">
        <v>97.142857142857139</v>
      </c>
      <c r="M3638" s="371">
        <v>95.55</v>
      </c>
      <c r="N3638" s="21"/>
      <c r="O3638" s="25">
        <f t="shared" si="713"/>
        <v>102.73095238095237</v>
      </c>
      <c r="P3638" s="26">
        <f t="shared" si="714"/>
        <v>7.1340939153439142E-2</v>
      </c>
      <c r="Q3638" s="26"/>
      <c r="R3638" s="22" t="s">
        <v>4589</v>
      </c>
      <c r="S3638" s="24">
        <v>1000</v>
      </c>
      <c r="T3638" s="371">
        <v>0</v>
      </c>
      <c r="U3638" s="371">
        <v>0</v>
      </c>
      <c r="V3638" s="371">
        <v>0</v>
      </c>
      <c r="W3638" s="21"/>
      <c r="X3638" s="25">
        <f t="shared" si="715"/>
        <v>0</v>
      </c>
      <c r="Y3638" s="26">
        <f t="shared" si="716"/>
        <v>0</v>
      </c>
      <c r="Z3638" s="183"/>
      <c r="AA3638" s="678"/>
      <c r="AB3638" s="672"/>
    </row>
    <row r="3639" spans="1:28" ht="13.9" customHeight="1" x14ac:dyDescent="0.2">
      <c r="A3639" s="588"/>
      <c r="B3639" s="415"/>
      <c r="C3639" s="454"/>
      <c r="D3639" s="589"/>
      <c r="E3639" s="589"/>
      <c r="F3639" s="202"/>
      <c r="G3639" s="43"/>
      <c r="H3639" s="241">
        <v>1</v>
      </c>
      <c r="I3639" s="22" t="s">
        <v>4582</v>
      </c>
      <c r="J3639" s="24">
        <v>1000</v>
      </c>
      <c r="K3639" s="371">
        <v>0</v>
      </c>
      <c r="L3639" s="371">
        <v>0</v>
      </c>
      <c r="M3639" s="371">
        <v>0</v>
      </c>
      <c r="N3639" s="21"/>
      <c r="O3639" s="25">
        <f t="shared" si="713"/>
        <v>0</v>
      </c>
      <c r="P3639" s="26">
        <f t="shared" si="714"/>
        <v>0</v>
      </c>
      <c r="Q3639" s="26"/>
      <c r="R3639" s="22" t="s">
        <v>4590</v>
      </c>
      <c r="S3639" s="24">
        <v>1000</v>
      </c>
      <c r="T3639" s="371">
        <v>73.333333333333329</v>
      </c>
      <c r="U3639" s="371">
        <v>69.3</v>
      </c>
      <c r="V3639" s="371">
        <v>100.80000000000001</v>
      </c>
      <c r="W3639" s="21"/>
      <c r="X3639" s="25">
        <f t="shared" si="715"/>
        <v>81.144444444444446</v>
      </c>
      <c r="Y3639" s="26">
        <f t="shared" si="716"/>
        <v>5.6350308641975315E-2</v>
      </c>
      <c r="Z3639" s="183"/>
      <c r="AA3639" s="678"/>
      <c r="AB3639" s="672"/>
    </row>
    <row r="3640" spans="1:28" ht="13.9" customHeight="1" x14ac:dyDescent="0.2">
      <c r="A3640" s="588"/>
      <c r="B3640" s="415"/>
      <c r="C3640" s="454"/>
      <c r="D3640" s="589"/>
      <c r="E3640" s="589"/>
      <c r="F3640" s="203"/>
      <c r="G3640" s="21"/>
      <c r="H3640" s="241">
        <v>1</v>
      </c>
      <c r="I3640" s="23" t="s">
        <v>4583</v>
      </c>
      <c r="J3640" s="24">
        <v>1000</v>
      </c>
      <c r="K3640" s="371">
        <v>0</v>
      </c>
      <c r="L3640" s="371">
        <v>0</v>
      </c>
      <c r="M3640" s="371">
        <v>0</v>
      </c>
      <c r="N3640" s="21"/>
      <c r="O3640" s="25">
        <f>SUM(K3640,L3640,M3640)/3</f>
        <v>0</v>
      </c>
      <c r="P3640" s="26">
        <f t="shared" si="710"/>
        <v>0</v>
      </c>
      <c r="Q3640" s="26"/>
      <c r="R3640" s="23" t="s">
        <v>4591</v>
      </c>
      <c r="S3640" s="24">
        <v>1000</v>
      </c>
      <c r="T3640" s="371">
        <v>89.523809523809518</v>
      </c>
      <c r="U3640" s="371">
        <v>61.95</v>
      </c>
      <c r="V3640" s="371">
        <v>113.4</v>
      </c>
      <c r="W3640" s="21"/>
      <c r="X3640" s="25">
        <f t="shared" si="711"/>
        <v>88.291269841269852</v>
      </c>
      <c r="Y3640" s="26">
        <f t="shared" si="712"/>
        <v>6.1313381834215176E-2</v>
      </c>
      <c r="Z3640" s="183"/>
      <c r="AA3640" s="678"/>
      <c r="AB3640" s="672"/>
    </row>
    <row r="3641" spans="1:28" ht="13.9" customHeight="1" thickBot="1" x14ac:dyDescent="0.25">
      <c r="A3641" s="588"/>
      <c r="B3641" s="415"/>
      <c r="C3641" s="454"/>
      <c r="D3641" s="589"/>
      <c r="E3641" s="589"/>
      <c r="F3641" s="182"/>
      <c r="G3641" s="24"/>
      <c r="H3641" s="241">
        <v>1</v>
      </c>
      <c r="I3641" s="22" t="s">
        <v>4584</v>
      </c>
      <c r="J3641" s="24">
        <v>1000</v>
      </c>
      <c r="K3641" s="371">
        <v>0</v>
      </c>
      <c r="L3641" s="371">
        <v>0</v>
      </c>
      <c r="M3641" s="371">
        <v>0</v>
      </c>
      <c r="N3641" s="21"/>
      <c r="O3641" s="25">
        <f>SUM(K3641,L3641,M3641)/3</f>
        <v>0</v>
      </c>
      <c r="P3641" s="26">
        <f t="shared" si="710"/>
        <v>0</v>
      </c>
      <c r="Q3641" s="26"/>
      <c r="R3641" s="22"/>
      <c r="S3641" s="24"/>
      <c r="T3641" s="371"/>
      <c r="U3641" s="371"/>
      <c r="V3641" s="371"/>
      <c r="W3641" s="21"/>
      <c r="X3641" s="37"/>
      <c r="Y3641" s="26"/>
      <c r="Z3641" s="183"/>
      <c r="AA3641" s="681"/>
      <c r="AB3641" s="674"/>
    </row>
    <row r="3642" spans="1:28" s="7" customFormat="1" ht="13.9" customHeight="1" x14ac:dyDescent="0.2">
      <c r="A3642" s="270">
        <v>43048</v>
      </c>
      <c r="B3642" s="407">
        <v>0.74652777777777779</v>
      </c>
      <c r="C3642" s="450">
        <v>0</v>
      </c>
      <c r="D3642" s="291">
        <f>(MAX(K3642:M3642))/J3642/1.44</f>
        <v>0.18229166666666669</v>
      </c>
      <c r="E3642" s="272">
        <f>(MAX(T3642:V3642))/S3642/1.44</f>
        <v>5.3958333333333337E-2</v>
      </c>
      <c r="F3642" s="193" t="s">
        <v>4576</v>
      </c>
      <c r="G3642" s="114" t="s">
        <v>3136</v>
      </c>
      <c r="H3642" s="243">
        <v>2</v>
      </c>
      <c r="I3642" s="113" t="s">
        <v>685</v>
      </c>
      <c r="J3642" s="115">
        <v>1000</v>
      </c>
      <c r="K3642" s="565">
        <v>215.25</v>
      </c>
      <c r="L3642" s="627">
        <v>261.90476190476187</v>
      </c>
      <c r="M3642" s="627">
        <v>262.5</v>
      </c>
      <c r="N3642" s="116" t="s">
        <v>4025</v>
      </c>
      <c r="O3642" s="117">
        <f>(K3642+L3642+M3642)/3</f>
        <v>246.55158730158732</v>
      </c>
      <c r="P3642" s="118">
        <f t="shared" ref="P3642:P3651" si="717">O3642/J3642/1.44</f>
        <v>0.17121638007054676</v>
      </c>
      <c r="Q3642" s="119" t="s">
        <v>494</v>
      </c>
      <c r="R3642" s="120" t="s">
        <v>4592</v>
      </c>
      <c r="S3642" s="115">
        <v>1000</v>
      </c>
      <c r="T3642" s="565">
        <v>53.333333333333329</v>
      </c>
      <c r="U3642" s="565">
        <v>56.7</v>
      </c>
      <c r="V3642" s="565">
        <v>77.7</v>
      </c>
      <c r="W3642" s="116" t="s">
        <v>4357</v>
      </c>
      <c r="X3642" s="117">
        <f t="shared" ref="X3642:X3651" si="718">(T3642+U3642+V3642)/3</f>
        <v>62.577777777777783</v>
      </c>
      <c r="Y3642" s="118">
        <f t="shared" ref="Y3642:Y3651" si="719">X3642/S3642/1.44</f>
        <v>4.3456790123456795E-2</v>
      </c>
      <c r="Z3642" s="199" t="s">
        <v>494</v>
      </c>
      <c r="AA3642" s="679">
        <f>P3642+Y3642</f>
        <v>0.21467317019400356</v>
      </c>
      <c r="AB3642" s="672">
        <f t="shared" si="698"/>
        <v>1044.4846836419752</v>
      </c>
    </row>
    <row r="3643" spans="1:28" ht="13.9" customHeight="1" x14ac:dyDescent="0.2">
      <c r="A3643" s="588"/>
      <c r="B3643" s="415"/>
      <c r="C3643" s="454"/>
      <c r="D3643" s="589"/>
      <c r="E3643" s="589"/>
      <c r="F3643" s="202" t="s">
        <v>684</v>
      </c>
      <c r="G3643" s="43"/>
      <c r="H3643" s="241">
        <v>2</v>
      </c>
      <c r="I3643" s="23" t="s">
        <v>4593</v>
      </c>
      <c r="J3643" s="24">
        <v>1000</v>
      </c>
      <c r="K3643" s="371">
        <v>0</v>
      </c>
      <c r="L3643" s="371">
        <v>0</v>
      </c>
      <c r="M3643" s="371">
        <v>0</v>
      </c>
      <c r="N3643" s="21"/>
      <c r="O3643" s="25">
        <f>SUM(K3643,L3643,M3643)/3</f>
        <v>0</v>
      </c>
      <c r="P3643" s="26">
        <f t="shared" si="717"/>
        <v>0</v>
      </c>
      <c r="Q3643" s="26"/>
      <c r="R3643" s="23" t="s">
        <v>4600</v>
      </c>
      <c r="S3643" s="24">
        <v>1000</v>
      </c>
      <c r="T3643" s="371">
        <v>0</v>
      </c>
      <c r="U3643" s="371">
        <v>0</v>
      </c>
      <c r="V3643" s="371">
        <v>0</v>
      </c>
      <c r="W3643" s="21"/>
      <c r="X3643" s="25">
        <f t="shared" si="718"/>
        <v>0</v>
      </c>
      <c r="Y3643" s="26">
        <f t="shared" si="719"/>
        <v>0</v>
      </c>
      <c r="Z3643" s="183"/>
      <c r="AA3643" s="678"/>
      <c r="AB3643" s="672"/>
    </row>
    <row r="3644" spans="1:28" ht="13.9" customHeight="1" x14ac:dyDescent="0.2">
      <c r="A3644" s="588"/>
      <c r="B3644" s="415"/>
      <c r="C3644" s="454"/>
      <c r="D3644" s="589"/>
      <c r="E3644" s="589"/>
      <c r="F3644" s="202"/>
      <c r="G3644" s="43"/>
      <c r="H3644" s="241">
        <v>2</v>
      </c>
      <c r="I3644" s="22" t="s">
        <v>4594</v>
      </c>
      <c r="J3644" s="24">
        <v>1000</v>
      </c>
      <c r="K3644" s="371">
        <v>0</v>
      </c>
      <c r="L3644" s="371">
        <v>4.7619047619047619</v>
      </c>
      <c r="M3644" s="371">
        <v>3.1500000000000004</v>
      </c>
      <c r="N3644" s="21"/>
      <c r="O3644" s="25">
        <f t="shared" ref="O3644:O3648" si="720">SUM(K3644,L3644,M3644)/3</f>
        <v>2.6373015873015873</v>
      </c>
      <c r="P3644" s="26">
        <f t="shared" si="717"/>
        <v>1.8314594356261024E-3</v>
      </c>
      <c r="Q3644" s="26"/>
      <c r="R3644" s="22" t="s">
        <v>4601</v>
      </c>
      <c r="S3644" s="24">
        <v>1000</v>
      </c>
      <c r="T3644" s="371">
        <v>0</v>
      </c>
      <c r="U3644" s="371">
        <v>0</v>
      </c>
      <c r="V3644" s="371">
        <v>0</v>
      </c>
      <c r="W3644" s="21"/>
      <c r="X3644" s="25">
        <f t="shared" si="718"/>
        <v>0</v>
      </c>
      <c r="Y3644" s="26">
        <f t="shared" si="719"/>
        <v>0</v>
      </c>
      <c r="Z3644" s="183"/>
      <c r="AA3644" s="678"/>
      <c r="AB3644" s="672"/>
    </row>
    <row r="3645" spans="1:28" ht="13.9" customHeight="1" x14ac:dyDescent="0.2">
      <c r="A3645" s="588"/>
      <c r="B3645" s="415"/>
      <c r="C3645" s="454"/>
      <c r="D3645" s="589"/>
      <c r="E3645" s="589"/>
      <c r="F3645" s="202"/>
      <c r="G3645" s="43"/>
      <c r="H3645" s="241">
        <v>2</v>
      </c>
      <c r="I3645" s="22" t="s">
        <v>4595</v>
      </c>
      <c r="J3645" s="24">
        <v>1000</v>
      </c>
      <c r="K3645" s="371">
        <v>38.85</v>
      </c>
      <c r="L3645" s="371">
        <v>40.952380952380949</v>
      </c>
      <c r="M3645" s="371">
        <v>30.450000000000003</v>
      </c>
      <c r="N3645" s="21"/>
      <c r="O3645" s="25">
        <f t="shared" si="720"/>
        <v>36.750793650793653</v>
      </c>
      <c r="P3645" s="26">
        <f t="shared" si="717"/>
        <v>2.5521384479717815E-2</v>
      </c>
      <c r="Q3645" s="26"/>
      <c r="R3645" s="22" t="s">
        <v>4602</v>
      </c>
      <c r="S3645" s="24">
        <v>1000</v>
      </c>
      <c r="T3645" s="371">
        <v>0</v>
      </c>
      <c r="U3645" s="371">
        <v>0</v>
      </c>
      <c r="V3645" s="371">
        <v>0</v>
      </c>
      <c r="W3645" s="21"/>
      <c r="X3645" s="25">
        <f t="shared" si="718"/>
        <v>0</v>
      </c>
      <c r="Y3645" s="26">
        <f t="shared" si="719"/>
        <v>0</v>
      </c>
      <c r="Z3645" s="183"/>
      <c r="AA3645" s="678"/>
      <c r="AB3645" s="672"/>
    </row>
    <row r="3646" spans="1:28" ht="13.9" customHeight="1" x14ac:dyDescent="0.2">
      <c r="A3646" s="588"/>
      <c r="B3646" s="415"/>
      <c r="C3646" s="454"/>
      <c r="D3646" s="589"/>
      <c r="E3646" s="589"/>
      <c r="F3646" s="202"/>
      <c r="G3646" s="43"/>
      <c r="H3646" s="241">
        <v>2</v>
      </c>
      <c r="I3646" s="22" t="s">
        <v>4596</v>
      </c>
      <c r="J3646" s="24">
        <v>1000</v>
      </c>
      <c r="K3646" s="371">
        <v>11.55</v>
      </c>
      <c r="L3646" s="371">
        <v>20.952380952380953</v>
      </c>
      <c r="M3646" s="371">
        <v>53.550000000000004</v>
      </c>
      <c r="N3646" s="21"/>
      <c r="O3646" s="25">
        <f t="shared" si="720"/>
        <v>28.684126984126987</v>
      </c>
      <c r="P3646" s="26">
        <f t="shared" si="717"/>
        <v>1.9919532627865964E-2</v>
      </c>
      <c r="Q3646" s="26"/>
      <c r="R3646" s="22" t="s">
        <v>4603</v>
      </c>
      <c r="S3646" s="24">
        <v>1000</v>
      </c>
      <c r="T3646" s="371">
        <v>0</v>
      </c>
      <c r="U3646" s="371">
        <v>0</v>
      </c>
      <c r="V3646" s="371">
        <v>0</v>
      </c>
      <c r="W3646" s="21"/>
      <c r="X3646" s="25">
        <f t="shared" si="718"/>
        <v>0</v>
      </c>
      <c r="Y3646" s="26">
        <f t="shared" si="719"/>
        <v>0</v>
      </c>
      <c r="Z3646" s="183"/>
      <c r="AA3646" s="678"/>
      <c r="AB3646" s="672"/>
    </row>
    <row r="3647" spans="1:28" ht="13.9" customHeight="1" x14ac:dyDescent="0.2">
      <c r="A3647" s="588"/>
      <c r="B3647" s="415"/>
      <c r="C3647" s="454"/>
      <c r="D3647" s="589"/>
      <c r="E3647" s="589"/>
      <c r="F3647" s="202"/>
      <c r="G3647" s="43"/>
      <c r="H3647" s="241">
        <v>2</v>
      </c>
      <c r="I3647" s="22" t="s">
        <v>4597</v>
      </c>
      <c r="J3647" s="24">
        <v>1000</v>
      </c>
      <c r="K3647" s="371">
        <v>1.05</v>
      </c>
      <c r="L3647" s="371">
        <v>5.7142857142857144</v>
      </c>
      <c r="M3647" s="371">
        <v>0</v>
      </c>
      <c r="N3647" s="21"/>
      <c r="O3647" s="25">
        <f t="shared" si="720"/>
        <v>2.2547619047619047</v>
      </c>
      <c r="P3647" s="26">
        <f t="shared" si="717"/>
        <v>1.5658068783068785E-3</v>
      </c>
      <c r="Q3647" s="26"/>
      <c r="R3647" s="22" t="s">
        <v>4604</v>
      </c>
      <c r="S3647" s="24">
        <v>1000</v>
      </c>
      <c r="T3647" s="371">
        <v>20.952380952380953</v>
      </c>
      <c r="U3647" s="371">
        <v>29.400000000000002</v>
      </c>
      <c r="V3647" s="371">
        <v>39.9</v>
      </c>
      <c r="W3647" s="21"/>
      <c r="X3647" s="25">
        <f t="shared" si="718"/>
        <v>30.084126984126982</v>
      </c>
      <c r="Y3647" s="26">
        <f t="shared" si="719"/>
        <v>2.0891754850088182E-2</v>
      </c>
      <c r="Z3647" s="183"/>
      <c r="AA3647" s="678"/>
      <c r="AB3647" s="672"/>
    </row>
    <row r="3648" spans="1:28" ht="13.9" customHeight="1" x14ac:dyDescent="0.2">
      <c r="A3648" s="588"/>
      <c r="B3648" s="415"/>
      <c r="C3648" s="454"/>
      <c r="D3648" s="589"/>
      <c r="E3648" s="589"/>
      <c r="F3648" s="202"/>
      <c r="G3648" s="43"/>
      <c r="H3648" s="241">
        <v>2</v>
      </c>
      <c r="I3648" s="22" t="s">
        <v>4598</v>
      </c>
      <c r="J3648" s="24">
        <v>1000</v>
      </c>
      <c r="K3648" s="371">
        <v>3.1500000000000004</v>
      </c>
      <c r="L3648" s="371">
        <v>2.8571428571428572</v>
      </c>
      <c r="M3648" s="371">
        <v>3.1500000000000004</v>
      </c>
      <c r="N3648" s="21"/>
      <c r="O3648" s="25">
        <f t="shared" si="720"/>
        <v>3.0523809523809526</v>
      </c>
      <c r="P3648" s="26">
        <f t="shared" si="717"/>
        <v>2.119708994708995E-3</v>
      </c>
      <c r="Q3648" s="26"/>
      <c r="R3648" s="22" t="s">
        <v>4605</v>
      </c>
      <c r="S3648" s="24">
        <v>1000</v>
      </c>
      <c r="T3648" s="371">
        <v>32.38095238095238</v>
      </c>
      <c r="U3648" s="371">
        <v>27.3</v>
      </c>
      <c r="V3648" s="371">
        <v>37.800000000000004</v>
      </c>
      <c r="W3648" s="21"/>
      <c r="X3648" s="25">
        <f t="shared" si="718"/>
        <v>32.493650793650794</v>
      </c>
      <c r="Y3648" s="26">
        <f t="shared" si="719"/>
        <v>2.256503527336861E-2</v>
      </c>
      <c r="Z3648" s="183"/>
      <c r="AA3648" s="678"/>
      <c r="AB3648" s="672"/>
    </row>
    <row r="3649" spans="1:28" ht="13.9" customHeight="1" x14ac:dyDescent="0.2">
      <c r="A3649" s="588"/>
      <c r="B3649" s="415"/>
      <c r="C3649" s="454"/>
      <c r="D3649" s="589"/>
      <c r="E3649" s="589"/>
      <c r="F3649" s="203"/>
      <c r="G3649" s="21"/>
      <c r="H3649" s="241">
        <v>2</v>
      </c>
      <c r="I3649" s="23" t="s">
        <v>4599</v>
      </c>
      <c r="J3649" s="24">
        <v>1000</v>
      </c>
      <c r="K3649" s="371">
        <v>72.45</v>
      </c>
      <c r="L3649" s="371">
        <v>80</v>
      </c>
      <c r="M3649" s="371">
        <v>118.65</v>
      </c>
      <c r="N3649" s="21"/>
      <c r="O3649" s="25">
        <f>SUM(K3649,L3649,M3649)/3</f>
        <v>90.366666666666674</v>
      </c>
      <c r="P3649" s="26">
        <f t="shared" si="717"/>
        <v>6.2754629629629646E-2</v>
      </c>
      <c r="Q3649" s="26"/>
      <c r="R3649" s="23" t="s">
        <v>4606</v>
      </c>
      <c r="S3649" s="24">
        <v>1000</v>
      </c>
      <c r="T3649" s="371">
        <v>0</v>
      </c>
      <c r="U3649" s="371">
        <v>0</v>
      </c>
      <c r="V3649" s="371">
        <v>0</v>
      </c>
      <c r="W3649" s="21"/>
      <c r="X3649" s="25">
        <f t="shared" si="718"/>
        <v>0</v>
      </c>
      <c r="Y3649" s="26">
        <f t="shared" si="719"/>
        <v>0</v>
      </c>
      <c r="Z3649" s="183"/>
      <c r="AA3649" s="678"/>
      <c r="AB3649" s="672"/>
    </row>
    <row r="3650" spans="1:28" ht="13.9" customHeight="1" thickBot="1" x14ac:dyDescent="0.25">
      <c r="A3650" s="588"/>
      <c r="B3650" s="415"/>
      <c r="C3650" s="454"/>
      <c r="D3650" s="589"/>
      <c r="E3650" s="589"/>
      <c r="F3650" s="182"/>
      <c r="G3650" s="24"/>
      <c r="H3650" s="241">
        <v>2</v>
      </c>
      <c r="I3650" s="22"/>
      <c r="J3650" s="24"/>
      <c r="K3650" s="371"/>
      <c r="L3650" s="371"/>
      <c r="M3650" s="371"/>
      <c r="N3650" s="21"/>
      <c r="O3650" s="25"/>
      <c r="P3650" s="26"/>
      <c r="Q3650" s="26"/>
      <c r="R3650" s="22"/>
      <c r="S3650" s="24"/>
      <c r="T3650" s="371"/>
      <c r="U3650" s="371"/>
      <c r="V3650" s="371"/>
      <c r="W3650" s="21"/>
      <c r="X3650" s="37"/>
      <c r="Y3650" s="26"/>
      <c r="Z3650" s="183"/>
      <c r="AA3650" s="678"/>
      <c r="AB3650" s="672"/>
    </row>
    <row r="3651" spans="1:28" s="7" customFormat="1" ht="13.9" customHeight="1" thickBot="1" x14ac:dyDescent="0.25">
      <c r="A3651" s="270">
        <v>43048</v>
      </c>
      <c r="B3651" s="407">
        <v>0.78819444444444453</v>
      </c>
      <c r="C3651" s="450">
        <v>-1</v>
      </c>
      <c r="D3651" s="291">
        <f>(MAX(K3651:M3651))/J3651/1.44</f>
        <v>0.24206349206349204</v>
      </c>
      <c r="E3651" s="272">
        <f>(MAX(T3651:V3651))/S3651/1.44</f>
        <v>0.18958333333333335</v>
      </c>
      <c r="F3651" s="193" t="s">
        <v>1909</v>
      </c>
      <c r="G3651" s="114" t="s">
        <v>3136</v>
      </c>
      <c r="H3651" s="243">
        <v>1</v>
      </c>
      <c r="I3651" s="113" t="s">
        <v>685</v>
      </c>
      <c r="J3651" s="115">
        <v>1000</v>
      </c>
      <c r="K3651" s="565">
        <v>327.60000000000002</v>
      </c>
      <c r="L3651" s="627">
        <v>348.57142857142856</v>
      </c>
      <c r="M3651" s="627">
        <v>308.7</v>
      </c>
      <c r="N3651" s="116" t="s">
        <v>3872</v>
      </c>
      <c r="O3651" s="117">
        <f>(K3651+L3651+M3651)/3</f>
        <v>328.29047619047623</v>
      </c>
      <c r="P3651" s="118">
        <f t="shared" si="717"/>
        <v>0.22797949735449741</v>
      </c>
      <c r="Q3651" s="119" t="s">
        <v>494</v>
      </c>
      <c r="R3651" s="120" t="s">
        <v>686</v>
      </c>
      <c r="S3651" s="115">
        <v>1000</v>
      </c>
      <c r="T3651" s="565">
        <v>226.66666666666666</v>
      </c>
      <c r="U3651" s="565">
        <v>232.05</v>
      </c>
      <c r="V3651" s="565">
        <v>273</v>
      </c>
      <c r="W3651" s="116" t="s">
        <v>3829</v>
      </c>
      <c r="X3651" s="117">
        <f t="shared" si="718"/>
        <v>243.90555555555557</v>
      </c>
      <c r="Y3651" s="118">
        <f t="shared" si="719"/>
        <v>0.16937885802469138</v>
      </c>
      <c r="Z3651" s="199" t="s">
        <v>494</v>
      </c>
      <c r="AA3651" s="682">
        <f>P3651+Y3651</f>
        <v>0.39735835537918879</v>
      </c>
      <c r="AB3651" s="675">
        <f t="shared" si="698"/>
        <v>801.51338734567901</v>
      </c>
    </row>
    <row r="3652" spans="1:28" s="7" customFormat="1" ht="13.9" customHeight="1" thickBot="1" x14ac:dyDescent="0.25">
      <c r="A3652" s="270">
        <v>43048</v>
      </c>
      <c r="B3652" s="407">
        <v>0.80902777777777779</v>
      </c>
      <c r="C3652" s="450">
        <v>-1</v>
      </c>
      <c r="D3652" s="291">
        <f t="shared" ref="D3652:D3662" si="721">(MAX(K3652:M3652))/J3652/1.44</f>
        <v>0</v>
      </c>
      <c r="E3652" s="272">
        <f t="shared" ref="E3652:E3662" si="722">(MAX(T3652:V3652))/S3652/1.44</f>
        <v>9.9895833333333336E-2</v>
      </c>
      <c r="F3652" s="193" t="s">
        <v>1909</v>
      </c>
      <c r="G3652" s="114" t="s">
        <v>3136</v>
      </c>
      <c r="H3652" s="243">
        <v>2</v>
      </c>
      <c r="I3652" s="113" t="s">
        <v>4607</v>
      </c>
      <c r="J3652" s="115">
        <v>1000</v>
      </c>
      <c r="K3652" s="565">
        <v>0</v>
      </c>
      <c r="L3652" s="627">
        <v>0</v>
      </c>
      <c r="M3652" s="627">
        <v>0</v>
      </c>
      <c r="N3652" s="116"/>
      <c r="O3652" s="117">
        <f t="shared" ref="O3652:O3662" si="723">(K3652+L3652+M3652)/3</f>
        <v>0</v>
      </c>
      <c r="P3652" s="118">
        <f t="shared" ref="P3652:P3662" si="724">O3652/J3652/1.44</f>
        <v>0</v>
      </c>
      <c r="Q3652" s="119" t="s">
        <v>494</v>
      </c>
      <c r="R3652" s="120" t="s">
        <v>686</v>
      </c>
      <c r="S3652" s="115">
        <v>1000</v>
      </c>
      <c r="T3652" s="565">
        <v>100</v>
      </c>
      <c r="U3652" s="565">
        <v>93.45</v>
      </c>
      <c r="V3652" s="565">
        <v>143.85</v>
      </c>
      <c r="W3652" s="116" t="s">
        <v>4011</v>
      </c>
      <c r="X3652" s="117">
        <f t="shared" ref="X3652:X3662" si="725">(T3652+U3652+V3652)/3</f>
        <v>112.43333333333332</v>
      </c>
      <c r="Y3652" s="118">
        <f t="shared" ref="Y3652:Y3662" si="726">X3652/S3652/1.44</f>
        <v>7.8078703703703706E-2</v>
      </c>
      <c r="Z3652" s="199" t="s">
        <v>494</v>
      </c>
      <c r="AA3652" s="679">
        <f t="shared" ref="AA3652:AA3662" si="727">P3652+Y3652</f>
        <v>7.8078703703703706E-2</v>
      </c>
      <c r="AB3652" s="672">
        <f t="shared" si="698"/>
        <v>1226.1553240740741</v>
      </c>
    </row>
    <row r="3653" spans="1:28" s="7" customFormat="1" ht="13.9" customHeight="1" thickBot="1" x14ac:dyDescent="0.25">
      <c r="A3653" s="270">
        <v>43048</v>
      </c>
      <c r="B3653" s="407">
        <v>0.79166666666666663</v>
      </c>
      <c r="C3653" s="450">
        <v>-1</v>
      </c>
      <c r="D3653" s="291">
        <f t="shared" si="721"/>
        <v>0.19031250000000002</v>
      </c>
      <c r="E3653" s="272">
        <f t="shared" si="722"/>
        <v>0.16625000000000001</v>
      </c>
      <c r="F3653" s="193" t="s">
        <v>1909</v>
      </c>
      <c r="G3653" s="114" t="s">
        <v>3136</v>
      </c>
      <c r="H3653" s="243">
        <v>3</v>
      </c>
      <c r="I3653" s="113" t="s">
        <v>685</v>
      </c>
      <c r="J3653" s="115">
        <v>1000</v>
      </c>
      <c r="K3653" s="565">
        <v>274.05</v>
      </c>
      <c r="L3653" s="627">
        <v>252.38095238095238</v>
      </c>
      <c r="M3653" s="627">
        <v>236.25</v>
      </c>
      <c r="N3653" s="116" t="s">
        <v>4608</v>
      </c>
      <c r="O3653" s="117">
        <f t="shared" si="723"/>
        <v>254.22698412698412</v>
      </c>
      <c r="P3653" s="118">
        <f t="shared" si="724"/>
        <v>0.17654651675485011</v>
      </c>
      <c r="Q3653" s="119" t="s">
        <v>494</v>
      </c>
      <c r="R3653" s="120" t="s">
        <v>686</v>
      </c>
      <c r="S3653" s="115">
        <v>1000</v>
      </c>
      <c r="T3653" s="565">
        <v>153.33333333333331</v>
      </c>
      <c r="U3653" s="565">
        <v>239.4</v>
      </c>
      <c r="V3653" s="565">
        <v>170.1</v>
      </c>
      <c r="W3653" s="116" t="s">
        <v>3897</v>
      </c>
      <c r="X3653" s="117">
        <f t="shared" si="725"/>
        <v>187.61111111111111</v>
      </c>
      <c r="Y3653" s="118">
        <f t="shared" si="726"/>
        <v>0.13028549382716051</v>
      </c>
      <c r="Z3653" s="199" t="s">
        <v>494</v>
      </c>
      <c r="AA3653" s="677">
        <f t="shared" si="727"/>
        <v>0.30683201058201059</v>
      </c>
      <c r="AB3653" s="671">
        <f t="shared" si="698"/>
        <v>921.91342592592582</v>
      </c>
    </row>
    <row r="3654" spans="1:28" s="7" customFormat="1" ht="13.9" customHeight="1" thickBot="1" x14ac:dyDescent="0.25">
      <c r="A3654" s="270">
        <v>43048</v>
      </c>
      <c r="B3654" s="407">
        <v>0.83333333333333337</v>
      </c>
      <c r="C3654" s="450">
        <v>-1</v>
      </c>
      <c r="D3654" s="291">
        <f t="shared" si="721"/>
        <v>0.62673217435122197</v>
      </c>
      <c r="E3654" s="272">
        <f t="shared" si="722"/>
        <v>0</v>
      </c>
      <c r="F3654" s="193" t="s">
        <v>1909</v>
      </c>
      <c r="G3654" s="114" t="s">
        <v>3136</v>
      </c>
      <c r="H3654" s="243">
        <v>4</v>
      </c>
      <c r="I3654" s="113" t="s">
        <v>685</v>
      </c>
      <c r="J3654" s="115">
        <v>630</v>
      </c>
      <c r="K3654" s="565">
        <v>467.25</v>
      </c>
      <c r="L3654" s="627">
        <v>568.57142857142856</v>
      </c>
      <c r="M3654" s="627">
        <v>514.5</v>
      </c>
      <c r="N3654" s="116" t="s">
        <v>4122</v>
      </c>
      <c r="O3654" s="117">
        <f t="shared" si="723"/>
        <v>516.77380952380952</v>
      </c>
      <c r="P3654" s="118">
        <f t="shared" si="724"/>
        <v>0.569636033425716</v>
      </c>
      <c r="Q3654" s="119" t="s">
        <v>494</v>
      </c>
      <c r="R3654" s="120" t="s">
        <v>686</v>
      </c>
      <c r="S3654" s="115">
        <v>630</v>
      </c>
      <c r="T3654" s="565">
        <v>0</v>
      </c>
      <c r="U3654" s="565">
        <v>0</v>
      </c>
      <c r="V3654" s="565">
        <v>0</v>
      </c>
      <c r="W3654" s="116" t="s">
        <v>3873</v>
      </c>
      <c r="X3654" s="117">
        <f t="shared" si="725"/>
        <v>0</v>
      </c>
      <c r="Y3654" s="118">
        <f t="shared" si="726"/>
        <v>0</v>
      </c>
      <c r="Z3654" s="199" t="s">
        <v>494</v>
      </c>
      <c r="AA3654" s="677">
        <f t="shared" si="727"/>
        <v>0.569636033425716</v>
      </c>
      <c r="AB3654" s="671">
        <f t="shared" si="698"/>
        <v>360.60196759259253</v>
      </c>
    </row>
    <row r="3655" spans="1:28" s="7" customFormat="1" ht="13.9" customHeight="1" thickBot="1" x14ac:dyDescent="0.25">
      <c r="A3655" s="270">
        <v>43048</v>
      </c>
      <c r="B3655" s="407">
        <v>0.84027777777777779</v>
      </c>
      <c r="C3655" s="450">
        <v>-1</v>
      </c>
      <c r="D3655" s="291">
        <f t="shared" si="721"/>
        <v>9.6250000000000002E-2</v>
      </c>
      <c r="E3655" s="272">
        <f t="shared" si="722"/>
        <v>0.15968750000000001</v>
      </c>
      <c r="F3655" s="193" t="s">
        <v>1909</v>
      </c>
      <c r="G3655" s="114" t="s">
        <v>3136</v>
      </c>
      <c r="H3655" s="243">
        <v>5</v>
      </c>
      <c r="I3655" s="113" t="s">
        <v>685</v>
      </c>
      <c r="J3655" s="115">
        <v>1000</v>
      </c>
      <c r="K3655" s="565">
        <v>138.6</v>
      </c>
      <c r="L3655" s="627">
        <v>112.38095238095238</v>
      </c>
      <c r="M3655" s="627">
        <v>136.5</v>
      </c>
      <c r="N3655" s="116" t="s">
        <v>3942</v>
      </c>
      <c r="O3655" s="117">
        <f t="shared" si="723"/>
        <v>129.16031746031746</v>
      </c>
      <c r="P3655" s="118">
        <f t="shared" si="724"/>
        <v>8.9694664902998225E-2</v>
      </c>
      <c r="Q3655" s="119" t="s">
        <v>494</v>
      </c>
      <c r="R3655" s="120" t="s">
        <v>686</v>
      </c>
      <c r="S3655" s="115">
        <v>1000</v>
      </c>
      <c r="T3655" s="565">
        <v>154.28571428571428</v>
      </c>
      <c r="U3655" s="565">
        <v>179.55</v>
      </c>
      <c r="V3655" s="565">
        <v>229.95000000000002</v>
      </c>
      <c r="W3655" s="116" t="s">
        <v>3873</v>
      </c>
      <c r="X3655" s="117">
        <f t="shared" si="725"/>
        <v>187.92857142857144</v>
      </c>
      <c r="Y3655" s="118">
        <f t="shared" si="726"/>
        <v>0.13050595238095239</v>
      </c>
      <c r="Z3655" s="199" t="s">
        <v>494</v>
      </c>
      <c r="AA3655" s="677">
        <f t="shared" si="727"/>
        <v>0.22020061728395063</v>
      </c>
      <c r="AB3655" s="671">
        <f t="shared" si="698"/>
        <v>1037.1331790123456</v>
      </c>
    </row>
    <row r="3656" spans="1:28" s="7" customFormat="1" ht="13.9" customHeight="1" thickBot="1" x14ac:dyDescent="0.25">
      <c r="A3656" s="270">
        <v>43048</v>
      </c>
      <c r="B3656" s="407">
        <v>0.82638888888888884</v>
      </c>
      <c r="C3656" s="450">
        <v>-1</v>
      </c>
      <c r="D3656" s="291">
        <f t="shared" si="721"/>
        <v>0.24404761904761901</v>
      </c>
      <c r="E3656" s="272">
        <f t="shared" si="722"/>
        <v>0</v>
      </c>
      <c r="F3656" s="193" t="s">
        <v>1909</v>
      </c>
      <c r="G3656" s="114" t="s">
        <v>3136</v>
      </c>
      <c r="H3656" s="243">
        <v>6</v>
      </c>
      <c r="I3656" s="113" t="s">
        <v>685</v>
      </c>
      <c r="J3656" s="115">
        <v>1000</v>
      </c>
      <c r="K3656" s="565">
        <v>302.40000000000003</v>
      </c>
      <c r="L3656" s="627">
        <v>351.42857142857139</v>
      </c>
      <c r="M3656" s="627">
        <v>310.8</v>
      </c>
      <c r="N3656" s="116" t="s">
        <v>4011</v>
      </c>
      <c r="O3656" s="117">
        <f t="shared" si="723"/>
        <v>321.54285714285714</v>
      </c>
      <c r="P3656" s="118">
        <f t="shared" si="724"/>
        <v>0.22329365079365079</v>
      </c>
      <c r="Q3656" s="119" t="s">
        <v>494</v>
      </c>
      <c r="R3656" s="120" t="s">
        <v>686</v>
      </c>
      <c r="S3656" s="115">
        <v>1000</v>
      </c>
      <c r="T3656" s="565">
        <v>0</v>
      </c>
      <c r="U3656" s="565">
        <v>0</v>
      </c>
      <c r="V3656" s="565">
        <v>0</v>
      </c>
      <c r="W3656" s="116" t="s">
        <v>4341</v>
      </c>
      <c r="X3656" s="117">
        <f t="shared" si="725"/>
        <v>0</v>
      </c>
      <c r="Y3656" s="118">
        <f t="shared" si="726"/>
        <v>0</v>
      </c>
      <c r="Z3656" s="199" t="s">
        <v>494</v>
      </c>
      <c r="AA3656" s="677">
        <f t="shared" si="727"/>
        <v>0.22329365079365079</v>
      </c>
      <c r="AB3656" s="671">
        <f t="shared" si="698"/>
        <v>1033.0194444444444</v>
      </c>
    </row>
    <row r="3657" spans="1:28" s="7" customFormat="1" ht="13.9" customHeight="1" thickBot="1" x14ac:dyDescent="0.25">
      <c r="A3657" s="270">
        <v>43048</v>
      </c>
      <c r="B3657" s="407">
        <v>0.76388888888888884</v>
      </c>
      <c r="C3657" s="450">
        <v>0</v>
      </c>
      <c r="D3657" s="291">
        <f t="shared" si="721"/>
        <v>8.8229166666666692E-2</v>
      </c>
      <c r="E3657" s="272">
        <f t="shared" si="722"/>
        <v>0.15604166666666669</v>
      </c>
      <c r="F3657" s="193" t="s">
        <v>1909</v>
      </c>
      <c r="G3657" s="114" t="s">
        <v>3136</v>
      </c>
      <c r="H3657" s="243">
        <v>7</v>
      </c>
      <c r="I3657" s="113" t="s">
        <v>685</v>
      </c>
      <c r="J3657" s="115">
        <v>1000</v>
      </c>
      <c r="K3657" s="565">
        <v>121.80000000000001</v>
      </c>
      <c r="L3657" s="627">
        <v>94.285714285714278</v>
      </c>
      <c r="M3657" s="627">
        <v>127.05000000000001</v>
      </c>
      <c r="N3657" s="116" t="s">
        <v>3834</v>
      </c>
      <c r="O3657" s="117">
        <f t="shared" si="723"/>
        <v>114.37857142857143</v>
      </c>
      <c r="P3657" s="118">
        <f t="shared" si="724"/>
        <v>7.9429563492063496E-2</v>
      </c>
      <c r="Q3657" s="119" t="s">
        <v>494</v>
      </c>
      <c r="R3657" s="120" t="s">
        <v>686</v>
      </c>
      <c r="S3657" s="115">
        <v>1000</v>
      </c>
      <c r="T3657" s="565">
        <v>200</v>
      </c>
      <c r="U3657" s="565">
        <v>181.65</v>
      </c>
      <c r="V3657" s="565">
        <v>224.70000000000002</v>
      </c>
      <c r="W3657" s="116" t="s">
        <v>3845</v>
      </c>
      <c r="X3657" s="117">
        <f t="shared" si="725"/>
        <v>202.11666666666667</v>
      </c>
      <c r="Y3657" s="118">
        <f t="shared" si="726"/>
        <v>0.1403587962962963</v>
      </c>
      <c r="Z3657" s="199" t="s">
        <v>494</v>
      </c>
      <c r="AA3657" s="682">
        <f t="shared" si="727"/>
        <v>0.21978835978835981</v>
      </c>
      <c r="AB3657" s="675">
        <f t="shared" si="698"/>
        <v>1037.6814814814816</v>
      </c>
    </row>
    <row r="3658" spans="1:28" s="7" customFormat="1" ht="13.9" customHeight="1" thickBot="1" x14ac:dyDescent="0.25">
      <c r="A3658" s="270">
        <v>43048</v>
      </c>
      <c r="B3658" s="407">
        <v>0.77083333333333337</v>
      </c>
      <c r="C3658" s="450">
        <v>-1</v>
      </c>
      <c r="D3658" s="291">
        <f t="shared" si="721"/>
        <v>0.41635416666666669</v>
      </c>
      <c r="E3658" s="272">
        <f t="shared" si="722"/>
        <v>1.6534391534391537E-2</v>
      </c>
      <c r="F3658" s="193" t="s">
        <v>1909</v>
      </c>
      <c r="G3658" s="114" t="s">
        <v>3136</v>
      </c>
      <c r="H3658" s="243">
        <v>8</v>
      </c>
      <c r="I3658" s="113" t="s">
        <v>685</v>
      </c>
      <c r="J3658" s="115">
        <v>1000</v>
      </c>
      <c r="K3658" s="565">
        <v>599.55000000000007</v>
      </c>
      <c r="L3658" s="627">
        <v>524.7619047619047</v>
      </c>
      <c r="M3658" s="627">
        <v>490.35</v>
      </c>
      <c r="N3658" s="116" t="s">
        <v>4609</v>
      </c>
      <c r="O3658" s="117">
        <f t="shared" si="723"/>
        <v>538.22063492063489</v>
      </c>
      <c r="P3658" s="118">
        <f t="shared" si="724"/>
        <v>0.37376432980599644</v>
      </c>
      <c r="Q3658" s="119" t="s">
        <v>494</v>
      </c>
      <c r="R3658" s="120" t="s">
        <v>686</v>
      </c>
      <c r="S3658" s="115">
        <v>1000</v>
      </c>
      <c r="T3658" s="565">
        <v>23.80952380952381</v>
      </c>
      <c r="U3658" s="565">
        <v>10.5</v>
      </c>
      <c r="V3658" s="565">
        <v>10.5</v>
      </c>
      <c r="W3658" s="116" t="s">
        <v>3887</v>
      </c>
      <c r="X3658" s="117">
        <f t="shared" si="725"/>
        <v>14.936507936507937</v>
      </c>
      <c r="Y3658" s="118">
        <f t="shared" si="726"/>
        <v>1.0372574955908291E-2</v>
      </c>
      <c r="Z3658" s="199" t="s">
        <v>494</v>
      </c>
      <c r="AA3658" s="680">
        <f t="shared" si="727"/>
        <v>0.38413690476190471</v>
      </c>
      <c r="AB3658" s="674">
        <f t="shared" si="698"/>
        <v>819.09791666666683</v>
      </c>
    </row>
    <row r="3659" spans="1:28" s="7" customFormat="1" ht="13.9" customHeight="1" thickBot="1" x14ac:dyDescent="0.25">
      <c r="A3659" s="270">
        <v>43048</v>
      </c>
      <c r="B3659" s="407">
        <v>0.75347222222222221</v>
      </c>
      <c r="C3659" s="450">
        <v>0</v>
      </c>
      <c r="D3659" s="291">
        <f t="shared" si="721"/>
        <v>9.6979166666666672E-2</v>
      </c>
      <c r="E3659" s="272">
        <f t="shared" si="722"/>
        <v>0.12395833333333334</v>
      </c>
      <c r="F3659" s="193" t="s">
        <v>1909</v>
      </c>
      <c r="G3659" s="114" t="s">
        <v>3136</v>
      </c>
      <c r="H3659" s="243">
        <v>9</v>
      </c>
      <c r="I3659" s="113" t="s">
        <v>685</v>
      </c>
      <c r="J3659" s="115">
        <v>1000</v>
      </c>
      <c r="K3659" s="565">
        <v>138.6</v>
      </c>
      <c r="L3659" s="627">
        <v>115.23809523809523</v>
      </c>
      <c r="M3659" s="627">
        <v>139.65</v>
      </c>
      <c r="N3659" s="116" t="s">
        <v>3872</v>
      </c>
      <c r="O3659" s="117">
        <f t="shared" si="723"/>
        <v>131.1626984126984</v>
      </c>
      <c r="P3659" s="118">
        <f t="shared" si="724"/>
        <v>9.1085207231040563E-2</v>
      </c>
      <c r="Q3659" s="119" t="s">
        <v>494</v>
      </c>
      <c r="R3659" s="120" t="s">
        <v>686</v>
      </c>
      <c r="S3659" s="115">
        <v>1000</v>
      </c>
      <c r="T3659" s="565">
        <v>140.95238095238093</v>
      </c>
      <c r="U3659" s="565">
        <v>151.20000000000002</v>
      </c>
      <c r="V3659" s="565">
        <v>178.5</v>
      </c>
      <c r="W3659" s="116" t="s">
        <v>3882</v>
      </c>
      <c r="X3659" s="117">
        <f t="shared" si="725"/>
        <v>156.88412698412699</v>
      </c>
      <c r="Y3659" s="118">
        <f t="shared" si="726"/>
        <v>0.10894731040564375</v>
      </c>
      <c r="Z3659" s="199" t="s">
        <v>494</v>
      </c>
      <c r="AA3659" s="680">
        <f t="shared" si="727"/>
        <v>0.20003251763668431</v>
      </c>
      <c r="AB3659" s="674">
        <f t="shared" si="698"/>
        <v>1063.9567515432097</v>
      </c>
    </row>
    <row r="3660" spans="1:28" s="7" customFormat="1" ht="13.9" customHeight="1" thickBot="1" x14ac:dyDescent="0.25">
      <c r="A3660" s="270">
        <v>43048</v>
      </c>
      <c r="B3660" s="407">
        <v>0.76041666666666663</v>
      </c>
      <c r="C3660" s="450">
        <v>0</v>
      </c>
      <c r="D3660" s="291">
        <f t="shared" si="721"/>
        <v>9.9895833333333336E-2</v>
      </c>
      <c r="E3660" s="272">
        <f t="shared" si="722"/>
        <v>0.23625000000000002</v>
      </c>
      <c r="F3660" s="193" t="s">
        <v>1909</v>
      </c>
      <c r="G3660" s="114" t="s">
        <v>3136</v>
      </c>
      <c r="H3660" s="243">
        <v>10</v>
      </c>
      <c r="I3660" s="113" t="s">
        <v>685</v>
      </c>
      <c r="J3660" s="115">
        <v>1000</v>
      </c>
      <c r="K3660" s="565">
        <v>143.85</v>
      </c>
      <c r="L3660" s="627">
        <v>72.38095238095238</v>
      </c>
      <c r="M3660" s="627">
        <v>86.100000000000009</v>
      </c>
      <c r="N3660" s="116" t="s">
        <v>3872</v>
      </c>
      <c r="O3660" s="117">
        <f t="shared" si="723"/>
        <v>100.77698412698413</v>
      </c>
      <c r="P3660" s="118">
        <f t="shared" si="724"/>
        <v>6.9984016754850095E-2</v>
      </c>
      <c r="Q3660" s="119" t="s">
        <v>494</v>
      </c>
      <c r="R3660" s="120" t="s">
        <v>686</v>
      </c>
      <c r="S3660" s="115">
        <v>1000</v>
      </c>
      <c r="T3660" s="565">
        <v>312.38095238095235</v>
      </c>
      <c r="U3660" s="565">
        <v>213.15</v>
      </c>
      <c r="V3660" s="565">
        <v>340.2</v>
      </c>
      <c r="W3660" s="116" t="s">
        <v>4153</v>
      </c>
      <c r="X3660" s="117">
        <f t="shared" si="725"/>
        <v>288.57698412698414</v>
      </c>
      <c r="Y3660" s="118">
        <f t="shared" si="726"/>
        <v>0.20040068342151676</v>
      </c>
      <c r="Z3660" s="199" t="s">
        <v>494</v>
      </c>
      <c r="AA3660" s="680">
        <f t="shared" si="727"/>
        <v>0.27038470017636684</v>
      </c>
      <c r="AB3660" s="674">
        <f t="shared" ref="AB3660:AB3710" si="728">IF(AA3660 &gt;1,0,(((J3660+S3660)*0.95)-((J3660+S3660)*0.95)*AA3660)*0.7)</f>
        <v>970.38834876543194</v>
      </c>
    </row>
    <row r="3661" spans="1:28" s="7" customFormat="1" ht="13.9" customHeight="1" thickBot="1" x14ac:dyDescent="0.25">
      <c r="A3661" s="270">
        <v>43048</v>
      </c>
      <c r="B3661" s="407">
        <v>0.73263888888888884</v>
      </c>
      <c r="C3661" s="450">
        <v>0</v>
      </c>
      <c r="D3661" s="291">
        <f t="shared" si="721"/>
        <v>0</v>
      </c>
      <c r="E3661" s="272">
        <f t="shared" si="722"/>
        <v>0.1640625</v>
      </c>
      <c r="F3661" s="193" t="s">
        <v>1909</v>
      </c>
      <c r="G3661" s="114" t="s">
        <v>3136</v>
      </c>
      <c r="H3661" s="243">
        <v>11</v>
      </c>
      <c r="I3661" s="113" t="s">
        <v>685</v>
      </c>
      <c r="J3661" s="115">
        <v>1000</v>
      </c>
      <c r="K3661" s="565">
        <v>0</v>
      </c>
      <c r="L3661" s="627">
        <v>0</v>
      </c>
      <c r="M3661" s="627">
        <v>0</v>
      </c>
      <c r="N3661" s="116" t="s">
        <v>3942</v>
      </c>
      <c r="O3661" s="117">
        <f t="shared" si="723"/>
        <v>0</v>
      </c>
      <c r="P3661" s="118">
        <f t="shared" si="724"/>
        <v>0</v>
      </c>
      <c r="Q3661" s="119" t="s">
        <v>494</v>
      </c>
      <c r="R3661" s="120" t="s">
        <v>686</v>
      </c>
      <c r="S3661" s="115">
        <v>1000</v>
      </c>
      <c r="T3661" s="565">
        <v>154.28571428571428</v>
      </c>
      <c r="U3661" s="565">
        <v>236.25</v>
      </c>
      <c r="V3661" s="565">
        <v>228.9</v>
      </c>
      <c r="W3661" s="116" t="s">
        <v>4610</v>
      </c>
      <c r="X3661" s="117">
        <f t="shared" si="725"/>
        <v>206.47857142857143</v>
      </c>
      <c r="Y3661" s="118">
        <f t="shared" si="726"/>
        <v>0.14338789682539682</v>
      </c>
      <c r="Z3661" s="199" t="s">
        <v>494</v>
      </c>
      <c r="AA3661" s="680">
        <f t="shared" si="727"/>
        <v>0.14338789682539682</v>
      </c>
      <c r="AB3661" s="674">
        <f t="shared" si="728"/>
        <v>1139.294097222222</v>
      </c>
    </row>
    <row r="3662" spans="1:28" s="7" customFormat="1" ht="13.9" customHeight="1" thickBot="1" x14ac:dyDescent="0.25">
      <c r="A3662" s="270">
        <v>43048</v>
      </c>
      <c r="B3662" s="404">
        <v>0.72222222222222221</v>
      </c>
      <c r="C3662" s="460">
        <v>0</v>
      </c>
      <c r="D3662" s="293">
        <f t="shared" si="721"/>
        <v>9.2382632065171749E-2</v>
      </c>
      <c r="E3662" s="298">
        <f t="shared" si="722"/>
        <v>0.70336776685983038</v>
      </c>
      <c r="F3662" s="179" t="s">
        <v>1909</v>
      </c>
      <c r="G3662" s="91" t="s">
        <v>3136</v>
      </c>
      <c r="H3662" s="239">
        <v>12</v>
      </c>
      <c r="I3662" s="90" t="s">
        <v>685</v>
      </c>
      <c r="J3662" s="92">
        <v>630</v>
      </c>
      <c r="K3662" s="620">
        <v>42</v>
      </c>
      <c r="L3662" s="628">
        <v>83.80952380952381</v>
      </c>
      <c r="M3662" s="628">
        <v>82.95</v>
      </c>
      <c r="N3662" s="93" t="s">
        <v>4020</v>
      </c>
      <c r="O3662" s="94">
        <f t="shared" si="723"/>
        <v>69.586507936507942</v>
      </c>
      <c r="P3662" s="95">
        <f t="shared" si="724"/>
        <v>7.6704704515551086E-2</v>
      </c>
      <c r="Q3662" s="109" t="s">
        <v>494</v>
      </c>
      <c r="R3662" s="97" t="s">
        <v>686</v>
      </c>
      <c r="S3662" s="92">
        <v>630</v>
      </c>
      <c r="T3662" s="620">
        <v>638.09523809523807</v>
      </c>
      <c r="U3662" s="620">
        <v>590.1</v>
      </c>
      <c r="V3662" s="620">
        <v>571.20000000000005</v>
      </c>
      <c r="W3662" s="93" t="s">
        <v>3834</v>
      </c>
      <c r="X3662" s="94">
        <f t="shared" si="725"/>
        <v>599.79841269841268</v>
      </c>
      <c r="Y3662" s="95">
        <f t="shared" si="726"/>
        <v>0.66115345315080765</v>
      </c>
      <c r="Z3662" s="180" t="s">
        <v>494</v>
      </c>
      <c r="AA3662" s="680">
        <f t="shared" si="727"/>
        <v>0.73785815766635876</v>
      </c>
      <c r="AB3662" s="674">
        <f t="shared" si="728"/>
        <v>219.648649691358</v>
      </c>
    </row>
    <row r="3663" spans="1:28" s="7" customFormat="1" ht="13.9" customHeight="1" x14ac:dyDescent="0.2">
      <c r="A3663" s="484"/>
      <c r="B3663" s="485"/>
      <c r="C3663" s="467"/>
      <c r="D3663" s="352"/>
      <c r="E3663" s="352"/>
      <c r="F3663" s="486"/>
      <c r="G3663" s="487"/>
      <c r="H3663" s="488"/>
      <c r="I3663" s="486"/>
      <c r="J3663" s="489"/>
      <c r="K3663" s="571"/>
      <c r="L3663" s="629"/>
      <c r="M3663" s="629"/>
      <c r="N3663" s="491"/>
      <c r="O3663" s="490"/>
      <c r="P3663" s="492"/>
      <c r="Q3663" s="493"/>
      <c r="R3663" s="494"/>
      <c r="S3663" s="489"/>
      <c r="T3663" s="571"/>
      <c r="U3663" s="571"/>
      <c r="V3663" s="571"/>
      <c r="W3663" s="491"/>
      <c r="X3663" s="490"/>
      <c r="Y3663" s="492"/>
      <c r="Z3663" s="495"/>
      <c r="AA3663" s="616"/>
      <c r="AB3663" s="616"/>
    </row>
    <row r="3664" spans="1:28" s="7" customFormat="1" ht="8.25" customHeight="1" x14ac:dyDescent="0.2">
      <c r="A3664" s="299"/>
      <c r="B3664" s="496"/>
      <c r="C3664" s="451"/>
      <c r="D3664" s="301"/>
      <c r="E3664" s="301"/>
      <c r="F3664" s="9"/>
      <c r="G3664" s="51"/>
      <c r="H3664" s="497"/>
      <c r="I3664" s="507"/>
      <c r="J3664" s="8"/>
      <c r="K3664" s="572"/>
      <c r="L3664" s="630"/>
      <c r="M3664" s="630"/>
      <c r="N3664" s="6"/>
      <c r="O3664" s="10"/>
      <c r="P3664" s="11"/>
      <c r="Q3664" s="57"/>
      <c r="R3664" s="12"/>
      <c r="S3664" s="8"/>
      <c r="T3664" s="572"/>
      <c r="U3664" s="572"/>
      <c r="V3664" s="572"/>
      <c r="W3664" s="6"/>
      <c r="X3664" s="10"/>
      <c r="Y3664" s="11"/>
      <c r="Z3664" s="154"/>
      <c r="AA3664" s="616"/>
      <c r="AB3664" s="616"/>
    </row>
    <row r="3665" spans="1:28" s="7" customFormat="1" ht="19.5" customHeight="1" x14ac:dyDescent="0.2">
      <c r="A3665" s="299"/>
      <c r="B3665" s="496"/>
      <c r="C3665" s="451"/>
      <c r="D3665" s="301"/>
      <c r="E3665" s="301"/>
      <c r="F3665" s="9"/>
      <c r="G3665" s="51"/>
      <c r="H3665" s="497"/>
      <c r="I3665" s="524" t="s">
        <v>4614</v>
      </c>
      <c r="J3665" s="8"/>
      <c r="K3665" s="572"/>
      <c r="L3665" s="630"/>
      <c r="M3665" s="630"/>
      <c r="N3665" s="6"/>
      <c r="O3665" s="10"/>
      <c r="P3665" s="11"/>
      <c r="Q3665" s="57"/>
      <c r="R3665" s="12"/>
      <c r="S3665" s="8"/>
      <c r="T3665" s="572"/>
      <c r="U3665" s="572"/>
      <c r="V3665" s="572"/>
      <c r="W3665" s="6"/>
      <c r="X3665" s="10"/>
      <c r="Y3665" s="11"/>
      <c r="Z3665" s="154"/>
      <c r="AA3665" s="616"/>
      <c r="AB3665" s="616"/>
    </row>
    <row r="3666" spans="1:28" s="7" customFormat="1" ht="13.9" customHeight="1" thickBot="1" x14ac:dyDescent="0.25">
      <c r="A3666" s="302"/>
      <c r="B3666" s="498"/>
      <c r="C3666" s="459"/>
      <c r="D3666" s="303"/>
      <c r="E3666" s="303"/>
      <c r="F3666" s="499"/>
      <c r="G3666" s="500"/>
      <c r="H3666" s="501"/>
      <c r="I3666" s="499"/>
      <c r="J3666" s="502"/>
      <c r="K3666" s="573"/>
      <c r="L3666" s="631"/>
      <c r="M3666" s="631"/>
      <c r="N3666" s="16"/>
      <c r="O3666" s="503"/>
      <c r="P3666" s="504"/>
      <c r="Q3666" s="505"/>
      <c r="R3666" s="394"/>
      <c r="S3666" s="502"/>
      <c r="T3666" s="573"/>
      <c r="U3666" s="573"/>
      <c r="V3666" s="573"/>
      <c r="W3666" s="16"/>
      <c r="X3666" s="503"/>
      <c r="Y3666" s="504"/>
      <c r="Z3666" s="506"/>
      <c r="AA3666" s="616"/>
      <c r="AB3666" s="616"/>
    </row>
    <row r="3667" spans="1:28" s="7" customFormat="1" ht="13.9" customHeight="1" x14ac:dyDescent="0.2">
      <c r="A3667" s="270">
        <v>43049</v>
      </c>
      <c r="B3667" s="407">
        <v>0.73611111111111116</v>
      </c>
      <c r="C3667" s="450">
        <v>0</v>
      </c>
      <c r="D3667" s="291">
        <f>(MAX(K3667:M3667))/J3667/1.44</f>
        <v>5.8333333333333341E-2</v>
      </c>
      <c r="E3667" s="272">
        <f>(MAX(T3667:V3667))/S3667/1.44</f>
        <v>9.2592592592592574E-2</v>
      </c>
      <c r="F3667" s="193" t="s">
        <v>4576</v>
      </c>
      <c r="G3667" s="114" t="s">
        <v>3136</v>
      </c>
      <c r="H3667" s="243">
        <v>1</v>
      </c>
      <c r="I3667" s="113" t="s">
        <v>685</v>
      </c>
      <c r="J3667" s="115">
        <v>1000</v>
      </c>
      <c r="K3667" s="565">
        <v>84</v>
      </c>
      <c r="L3667" s="627">
        <v>80.952380952380949</v>
      </c>
      <c r="M3667" s="627">
        <v>68.25</v>
      </c>
      <c r="N3667" s="116" t="s">
        <v>4065</v>
      </c>
      <c r="O3667" s="117">
        <f>(K3667+L3667+M3667)/3</f>
        <v>77.734126984126988</v>
      </c>
      <c r="P3667" s="118">
        <f t="shared" ref="P3667:P3674" si="729">O3667/J3667/1.44</f>
        <v>5.3982032627865967E-2</v>
      </c>
      <c r="Q3667" s="119" t="s">
        <v>494</v>
      </c>
      <c r="R3667" s="120" t="s">
        <v>686</v>
      </c>
      <c r="S3667" s="115">
        <v>1000</v>
      </c>
      <c r="T3667" s="565">
        <v>133.33333333333331</v>
      </c>
      <c r="U3667" s="565">
        <v>105</v>
      </c>
      <c r="V3667" s="565">
        <v>105</v>
      </c>
      <c r="W3667" s="116" t="s">
        <v>4615</v>
      </c>
      <c r="X3667" s="117">
        <f t="shared" ref="X3667:X3674" si="730">(T3667+U3667+V3667)/3</f>
        <v>114.44444444444444</v>
      </c>
      <c r="Y3667" s="118">
        <f t="shared" ref="Y3667:Y3674" si="731">X3667/S3667/1.44</f>
        <v>7.9475308641975315E-2</v>
      </c>
      <c r="Z3667" s="199" t="s">
        <v>494</v>
      </c>
      <c r="AA3667" s="677">
        <f>P3667+Y3667</f>
        <v>0.13345734126984127</v>
      </c>
      <c r="AB3667" s="671">
        <f t="shared" si="728"/>
        <v>1152.5017361111111</v>
      </c>
    </row>
    <row r="3668" spans="1:28" ht="13.9" customHeight="1" x14ac:dyDescent="0.2">
      <c r="A3668" s="588"/>
      <c r="B3668" s="415"/>
      <c r="C3668" s="454"/>
      <c r="D3668" s="589"/>
      <c r="E3668" s="589"/>
      <c r="F3668" s="202" t="s">
        <v>684</v>
      </c>
      <c r="G3668" s="43"/>
      <c r="H3668" s="241">
        <v>1</v>
      </c>
      <c r="I3668" s="23" t="s">
        <v>4616</v>
      </c>
      <c r="J3668" s="24">
        <v>1000</v>
      </c>
      <c r="K3668" s="371">
        <v>0</v>
      </c>
      <c r="L3668" s="371">
        <v>0</v>
      </c>
      <c r="M3668" s="371">
        <v>0</v>
      </c>
      <c r="N3668" s="21"/>
      <c r="O3668" s="25">
        <f>SUM(K3668,L3668,M3668)/3</f>
        <v>0</v>
      </c>
      <c r="P3668" s="26">
        <f t="shared" si="729"/>
        <v>0</v>
      </c>
      <c r="Q3668" s="26"/>
      <c r="R3668" s="23" t="s">
        <v>4616</v>
      </c>
      <c r="S3668" s="24">
        <v>1000</v>
      </c>
      <c r="T3668" s="371">
        <v>2.8571428571428572</v>
      </c>
      <c r="U3668" s="371">
        <v>2.1</v>
      </c>
      <c r="V3668" s="371">
        <v>8.4</v>
      </c>
      <c r="W3668" s="21"/>
      <c r="X3668" s="25">
        <f t="shared" si="730"/>
        <v>4.4523809523809526</v>
      </c>
      <c r="Y3668" s="26">
        <f t="shared" si="731"/>
        <v>3.0919312169312169E-3</v>
      </c>
      <c r="Z3668" s="183"/>
      <c r="AA3668" s="678"/>
      <c r="AB3668" s="672"/>
    </row>
    <row r="3669" spans="1:28" ht="13.9" customHeight="1" x14ac:dyDescent="0.2">
      <c r="A3669" s="588"/>
      <c r="B3669" s="415"/>
      <c r="C3669" s="454"/>
      <c r="D3669" s="589"/>
      <c r="E3669" s="589"/>
      <c r="F3669" s="203"/>
      <c r="G3669" s="21"/>
      <c r="H3669" s="241">
        <v>1</v>
      </c>
      <c r="I3669" s="23" t="s">
        <v>4617</v>
      </c>
      <c r="J3669" s="24">
        <v>1000</v>
      </c>
      <c r="K3669" s="371">
        <v>0</v>
      </c>
      <c r="L3669" s="371">
        <v>0.95238095238095233</v>
      </c>
      <c r="M3669" s="371">
        <v>7.3500000000000005</v>
      </c>
      <c r="N3669" s="21"/>
      <c r="O3669" s="25">
        <f>SUM(K3669,L3669,M3669)/3</f>
        <v>2.7674603174603174</v>
      </c>
      <c r="P3669" s="26">
        <f t="shared" si="729"/>
        <v>1.9218474426807761E-3</v>
      </c>
      <c r="Q3669" s="26"/>
      <c r="R3669" s="23" t="s">
        <v>4617</v>
      </c>
      <c r="S3669" s="24">
        <v>1000</v>
      </c>
      <c r="T3669" s="371">
        <v>0</v>
      </c>
      <c r="U3669" s="371">
        <v>0</v>
      </c>
      <c r="V3669" s="371">
        <v>0</v>
      </c>
      <c r="W3669" s="21"/>
      <c r="X3669" s="25">
        <f t="shared" si="730"/>
        <v>0</v>
      </c>
      <c r="Y3669" s="26">
        <f t="shared" si="731"/>
        <v>0</v>
      </c>
      <c r="Z3669" s="183"/>
      <c r="AA3669" s="678"/>
      <c r="AB3669" s="672"/>
    </row>
    <row r="3670" spans="1:28" ht="13.9" customHeight="1" x14ac:dyDescent="0.2">
      <c r="A3670" s="588"/>
      <c r="B3670" s="415"/>
      <c r="C3670" s="454"/>
      <c r="D3670" s="589"/>
      <c r="E3670" s="589"/>
      <c r="F3670" s="182"/>
      <c r="G3670" s="24"/>
      <c r="H3670" s="241">
        <v>1</v>
      </c>
      <c r="I3670" s="22" t="s">
        <v>4618</v>
      </c>
      <c r="J3670" s="24">
        <v>1000</v>
      </c>
      <c r="K3670" s="371">
        <v>6.3000000000000007</v>
      </c>
      <c r="L3670" s="371">
        <v>14.285714285714285</v>
      </c>
      <c r="M3670" s="371">
        <v>21</v>
      </c>
      <c r="N3670" s="21"/>
      <c r="O3670" s="25">
        <f t="shared" ref="O3670:O3674" si="732">SUM(K3670,L3670,M3670)/3</f>
        <v>13.861904761904762</v>
      </c>
      <c r="P3670" s="26">
        <f t="shared" si="729"/>
        <v>9.6263227513227519E-3</v>
      </c>
      <c r="Q3670" s="26"/>
      <c r="R3670" s="22" t="s">
        <v>4624</v>
      </c>
      <c r="S3670" s="24">
        <v>1000</v>
      </c>
      <c r="T3670" s="371">
        <v>0</v>
      </c>
      <c r="U3670" s="371">
        <v>0</v>
      </c>
      <c r="V3670" s="371">
        <v>0</v>
      </c>
      <c r="W3670" s="21"/>
      <c r="X3670" s="25">
        <f>(T3670+U3670+V3670)/3</f>
        <v>0</v>
      </c>
      <c r="Y3670" s="26">
        <f t="shared" si="731"/>
        <v>0</v>
      </c>
      <c r="Z3670" s="183"/>
      <c r="AA3670" s="678"/>
      <c r="AB3670" s="672"/>
    </row>
    <row r="3671" spans="1:28" ht="13.9" customHeight="1" x14ac:dyDescent="0.2">
      <c r="A3671" s="588"/>
      <c r="B3671" s="415"/>
      <c r="C3671" s="454"/>
      <c r="D3671" s="589"/>
      <c r="E3671" s="589"/>
      <c r="F3671" s="182"/>
      <c r="G3671" s="24"/>
      <c r="H3671" s="241">
        <v>1</v>
      </c>
      <c r="I3671" s="23" t="s">
        <v>4619</v>
      </c>
      <c r="J3671" s="24">
        <v>1000</v>
      </c>
      <c r="K3671" s="371">
        <v>27.3</v>
      </c>
      <c r="L3671" s="371">
        <v>26.666666666666664</v>
      </c>
      <c r="M3671" s="371">
        <v>24.150000000000002</v>
      </c>
      <c r="N3671" s="21"/>
      <c r="O3671" s="25">
        <f t="shared" si="732"/>
        <v>26.038888888888891</v>
      </c>
      <c r="P3671" s="26">
        <f t="shared" si="729"/>
        <v>1.8082561728395063E-2</v>
      </c>
      <c r="Q3671" s="26"/>
      <c r="R3671" s="23" t="s">
        <v>4619</v>
      </c>
      <c r="S3671" s="24">
        <v>1000</v>
      </c>
      <c r="T3671" s="371">
        <v>0</v>
      </c>
      <c r="U3671" s="371">
        <v>0</v>
      </c>
      <c r="V3671" s="371">
        <v>0</v>
      </c>
      <c r="W3671" s="21"/>
      <c r="X3671" s="25">
        <f t="shared" si="730"/>
        <v>0</v>
      </c>
      <c r="Y3671" s="26">
        <f t="shared" si="731"/>
        <v>0</v>
      </c>
      <c r="Z3671" s="183"/>
      <c r="AA3671" s="678"/>
      <c r="AB3671" s="672"/>
    </row>
    <row r="3672" spans="1:28" ht="13.9" customHeight="1" x14ac:dyDescent="0.2">
      <c r="A3672" s="588"/>
      <c r="B3672" s="415"/>
      <c r="C3672" s="454"/>
      <c r="D3672" s="589"/>
      <c r="E3672" s="589"/>
      <c r="F3672" s="182"/>
      <c r="G3672" s="24"/>
      <c r="H3672" s="241">
        <v>1</v>
      </c>
      <c r="I3672" s="22" t="s">
        <v>4620</v>
      </c>
      <c r="J3672" s="24">
        <v>1000</v>
      </c>
      <c r="K3672" s="371">
        <v>0</v>
      </c>
      <c r="L3672" s="371">
        <v>0</v>
      </c>
      <c r="M3672" s="371">
        <v>0</v>
      </c>
      <c r="N3672" s="21"/>
      <c r="O3672" s="25">
        <f t="shared" si="732"/>
        <v>0</v>
      </c>
      <c r="P3672" s="26">
        <f t="shared" si="729"/>
        <v>0</v>
      </c>
      <c r="Q3672" s="26"/>
      <c r="R3672" s="22" t="s">
        <v>4620</v>
      </c>
      <c r="S3672" s="24">
        <v>1000</v>
      </c>
      <c r="T3672" s="371">
        <v>27.619047619047617</v>
      </c>
      <c r="U3672" s="371">
        <v>34.65</v>
      </c>
      <c r="V3672" s="371">
        <v>42</v>
      </c>
      <c r="W3672" s="21"/>
      <c r="X3672" s="25">
        <f t="shared" si="730"/>
        <v>34.756349206349206</v>
      </c>
      <c r="Y3672" s="26">
        <f t="shared" si="731"/>
        <v>2.4136353615520283E-2</v>
      </c>
      <c r="Z3672" s="183"/>
      <c r="AA3672" s="678"/>
      <c r="AB3672" s="672"/>
    </row>
    <row r="3673" spans="1:28" ht="13.9" customHeight="1" x14ac:dyDescent="0.2">
      <c r="A3673" s="588"/>
      <c r="B3673" s="415"/>
      <c r="C3673" s="454"/>
      <c r="D3673" s="589"/>
      <c r="E3673" s="589"/>
      <c r="F3673" s="182"/>
      <c r="G3673" s="24"/>
      <c r="H3673" s="241">
        <v>1</v>
      </c>
      <c r="I3673" s="22" t="s">
        <v>4621</v>
      </c>
      <c r="J3673" s="24">
        <v>1000</v>
      </c>
      <c r="K3673" s="371">
        <v>25.200000000000003</v>
      </c>
      <c r="L3673" s="371">
        <v>22.857142857142858</v>
      </c>
      <c r="M3673" s="371">
        <v>26.25</v>
      </c>
      <c r="N3673" s="21"/>
      <c r="O3673" s="25">
        <f t="shared" si="732"/>
        <v>24.769047619047623</v>
      </c>
      <c r="P3673" s="26">
        <f t="shared" si="729"/>
        <v>1.7200727513227515E-2</v>
      </c>
      <c r="Q3673" s="26"/>
      <c r="R3673" s="22" t="s">
        <v>4621</v>
      </c>
      <c r="S3673" s="24">
        <v>1000</v>
      </c>
      <c r="T3673" s="371">
        <v>0</v>
      </c>
      <c r="U3673" s="371">
        <v>0</v>
      </c>
      <c r="V3673" s="371">
        <v>0</v>
      </c>
      <c r="W3673" s="21"/>
      <c r="X3673" s="25">
        <f t="shared" si="730"/>
        <v>0</v>
      </c>
      <c r="Y3673" s="26">
        <f t="shared" si="731"/>
        <v>0</v>
      </c>
      <c r="Z3673" s="183"/>
      <c r="AA3673" s="678"/>
      <c r="AB3673" s="672"/>
    </row>
    <row r="3674" spans="1:28" ht="13.9" customHeight="1" x14ac:dyDescent="0.2">
      <c r="A3674" s="588"/>
      <c r="B3674" s="415"/>
      <c r="C3674" s="454"/>
      <c r="D3674" s="589"/>
      <c r="E3674" s="589"/>
      <c r="F3674" s="182"/>
      <c r="G3674" s="24"/>
      <c r="H3674" s="241">
        <v>1</v>
      </c>
      <c r="I3674" s="23" t="s">
        <v>4623</v>
      </c>
      <c r="J3674" s="24">
        <v>1000</v>
      </c>
      <c r="K3674" s="371">
        <v>0</v>
      </c>
      <c r="L3674" s="371">
        <v>0</v>
      </c>
      <c r="M3674" s="371">
        <v>0</v>
      </c>
      <c r="N3674" s="21"/>
      <c r="O3674" s="25">
        <f t="shared" si="732"/>
        <v>0</v>
      </c>
      <c r="P3674" s="26">
        <f t="shared" si="729"/>
        <v>0</v>
      </c>
      <c r="Q3674" s="26"/>
      <c r="R3674" s="23" t="s">
        <v>4622</v>
      </c>
      <c r="S3674" s="24">
        <v>1000</v>
      </c>
      <c r="T3674" s="371">
        <v>30.476190476190474</v>
      </c>
      <c r="U3674" s="371">
        <v>12.600000000000001</v>
      </c>
      <c r="V3674" s="371">
        <v>17.850000000000001</v>
      </c>
      <c r="W3674" s="21"/>
      <c r="X3674" s="25">
        <f t="shared" si="730"/>
        <v>20.30873015873016</v>
      </c>
      <c r="Y3674" s="26">
        <f t="shared" si="731"/>
        <v>1.4103284832451501E-2</v>
      </c>
      <c r="Z3674" s="183"/>
      <c r="AA3674" s="678"/>
      <c r="AB3674" s="672"/>
    </row>
    <row r="3675" spans="1:28" ht="13.9" customHeight="1" thickBot="1" x14ac:dyDescent="0.25">
      <c r="A3675" s="585"/>
      <c r="B3675" s="409"/>
      <c r="C3675" s="447"/>
      <c r="D3675" s="586"/>
      <c r="E3675" s="587"/>
      <c r="F3675" s="184"/>
      <c r="G3675" s="70"/>
      <c r="H3675" s="242"/>
      <c r="I3675" s="76"/>
      <c r="J3675" s="70"/>
      <c r="K3675" s="559"/>
      <c r="L3675" s="559"/>
      <c r="M3675" s="559"/>
      <c r="N3675" s="72"/>
      <c r="O3675" s="73"/>
      <c r="P3675" s="74"/>
      <c r="Q3675" s="74"/>
      <c r="R3675" s="22" t="s">
        <v>4625</v>
      </c>
      <c r="S3675" s="24">
        <v>1000</v>
      </c>
      <c r="T3675" s="371">
        <v>60</v>
      </c>
      <c r="U3675" s="371">
        <v>31.5</v>
      </c>
      <c r="V3675" s="371">
        <v>21</v>
      </c>
      <c r="W3675" s="21"/>
      <c r="X3675" s="25">
        <f t="shared" ref="X3675" si="733">(T3675+U3675+V3675)/3</f>
        <v>37.5</v>
      </c>
      <c r="Y3675" s="26">
        <f t="shared" ref="Y3675:Y3677" si="734">X3675/S3675/1.44</f>
        <v>2.6041666666666668E-2</v>
      </c>
      <c r="Z3675" s="185"/>
      <c r="AA3675" s="681"/>
      <c r="AB3675" s="674"/>
    </row>
    <row r="3676" spans="1:28" ht="13.9" customHeight="1" thickBot="1" x14ac:dyDescent="0.25">
      <c r="A3676" s="270">
        <v>43049</v>
      </c>
      <c r="B3676" s="407"/>
      <c r="C3676" s="450">
        <v>0</v>
      </c>
      <c r="D3676" s="291"/>
      <c r="E3676" s="272"/>
      <c r="F3676" s="193" t="s">
        <v>1909</v>
      </c>
      <c r="G3676" s="114" t="s">
        <v>3136</v>
      </c>
      <c r="H3676" s="508" t="s">
        <v>4626</v>
      </c>
      <c r="I3676" s="113" t="s">
        <v>4627</v>
      </c>
      <c r="J3676" s="115"/>
      <c r="K3676" s="565">
        <v>0</v>
      </c>
      <c r="L3676" s="627">
        <v>0</v>
      </c>
      <c r="M3676" s="627">
        <v>0</v>
      </c>
      <c r="N3676" s="116"/>
      <c r="O3676" s="117">
        <f>(K3676+L3676+M3676)/3</f>
        <v>0</v>
      </c>
      <c r="P3676" s="26"/>
      <c r="Q3676" s="119" t="s">
        <v>494</v>
      </c>
      <c r="R3676" s="120" t="s">
        <v>686</v>
      </c>
      <c r="S3676" s="115"/>
      <c r="T3676" s="565">
        <v>0</v>
      </c>
      <c r="U3676" s="565">
        <v>0</v>
      </c>
      <c r="V3676" s="565">
        <v>0</v>
      </c>
      <c r="W3676" s="116"/>
      <c r="X3676" s="117">
        <f>(T3676+U3676+V3676)/3</f>
        <v>0</v>
      </c>
      <c r="Y3676" s="118"/>
      <c r="Z3676" s="196"/>
      <c r="AA3676" s="679">
        <f>P3676+Y3676</f>
        <v>0</v>
      </c>
      <c r="AB3676" s="672">
        <f t="shared" si="728"/>
        <v>0</v>
      </c>
    </row>
    <row r="3677" spans="1:28" s="7" customFormat="1" ht="13.9" customHeight="1" thickBot="1" x14ac:dyDescent="0.25">
      <c r="A3677" s="270">
        <v>43049</v>
      </c>
      <c r="B3677" s="407">
        <v>0.79166666666666663</v>
      </c>
      <c r="C3677" s="450">
        <v>0</v>
      </c>
      <c r="D3677" s="291">
        <f>(MAX(K3677:M3677))/J3677/1.44</f>
        <v>9.7631645250692872E-2</v>
      </c>
      <c r="E3677" s="272">
        <f>(MAX(T3677:V3677))/S3677/1.44</f>
        <v>0.16319444444444445</v>
      </c>
      <c r="F3677" s="193" t="s">
        <v>1909</v>
      </c>
      <c r="G3677" s="114" t="s">
        <v>3136</v>
      </c>
      <c r="H3677" s="243">
        <v>1</v>
      </c>
      <c r="I3677" s="113" t="s">
        <v>685</v>
      </c>
      <c r="J3677" s="115">
        <v>630</v>
      </c>
      <c r="K3677" s="565">
        <v>58.800000000000004</v>
      </c>
      <c r="L3677" s="627">
        <v>88.571428571428569</v>
      </c>
      <c r="M3677" s="627">
        <v>84</v>
      </c>
      <c r="N3677" s="116" t="s">
        <v>3889</v>
      </c>
      <c r="O3677" s="117">
        <f>(K3677+L3677+M3677)/3</f>
        <v>77.123809523809527</v>
      </c>
      <c r="P3677" s="118">
        <f t="shared" ref="P3677" si="735">O3677/J3677/1.44</f>
        <v>8.5013017552700104E-2</v>
      </c>
      <c r="Q3677" s="119" t="s">
        <v>494</v>
      </c>
      <c r="R3677" s="120" t="s">
        <v>686</v>
      </c>
      <c r="S3677" s="115">
        <v>630</v>
      </c>
      <c r="T3677" s="565">
        <v>140</v>
      </c>
      <c r="U3677" s="565">
        <v>148.05000000000001</v>
      </c>
      <c r="V3677" s="565">
        <v>148.05000000000001</v>
      </c>
      <c r="W3677" s="116" t="s">
        <v>3955</v>
      </c>
      <c r="X3677" s="117">
        <f>(T3677+U3677+V3677)/3</f>
        <v>145.36666666666667</v>
      </c>
      <c r="Y3677" s="118">
        <f t="shared" si="734"/>
        <v>0.16023662551440329</v>
      </c>
      <c r="Z3677" s="199" t="s">
        <v>494</v>
      </c>
      <c r="AA3677" s="677">
        <f>P3677+Y3677</f>
        <v>0.2452496430671034</v>
      </c>
      <c r="AB3677" s="671">
        <f t="shared" si="728"/>
        <v>632.40532407407409</v>
      </c>
    </row>
    <row r="3678" spans="1:28" s="7" customFormat="1" ht="13.9" customHeight="1" thickBot="1" x14ac:dyDescent="0.25">
      <c r="A3678" s="270">
        <v>43049</v>
      </c>
      <c r="B3678" s="407">
        <v>0.78472222222222221</v>
      </c>
      <c r="C3678" s="450">
        <v>0</v>
      </c>
      <c r="D3678" s="291">
        <f>(MAX(K3678:M3678))/J3678/1.44</f>
        <v>0.11111111111111113</v>
      </c>
      <c r="E3678" s="272">
        <f>(MAX(T3678:V3678))/S3678/1.44</f>
        <v>0.11111111111111113</v>
      </c>
      <c r="F3678" s="193" t="s">
        <v>1909</v>
      </c>
      <c r="G3678" s="114" t="s">
        <v>3136</v>
      </c>
      <c r="H3678" s="243">
        <v>2</v>
      </c>
      <c r="I3678" s="113" t="s">
        <v>685</v>
      </c>
      <c r="J3678" s="115">
        <v>630</v>
      </c>
      <c r="K3678" s="565">
        <v>100.80000000000001</v>
      </c>
      <c r="L3678" s="627">
        <v>80.952380952380949</v>
      </c>
      <c r="M3678" s="627">
        <v>88.2</v>
      </c>
      <c r="N3678" s="116" t="s">
        <v>3955</v>
      </c>
      <c r="O3678" s="117">
        <f>(K3678+L3678+M3678)/3</f>
        <v>89.984126984126988</v>
      </c>
      <c r="P3678" s="118">
        <f t="shared" ref="P3678" si="736">O3678/J3678/1.44</f>
        <v>9.9188852495730812E-2</v>
      </c>
      <c r="Q3678" s="119" t="s">
        <v>494</v>
      </c>
      <c r="R3678" s="120" t="s">
        <v>686</v>
      </c>
      <c r="S3678" s="115">
        <v>630</v>
      </c>
      <c r="T3678" s="565">
        <v>43.80952380952381</v>
      </c>
      <c r="U3678" s="565">
        <v>95.55</v>
      </c>
      <c r="V3678" s="565">
        <v>100.80000000000001</v>
      </c>
      <c r="W3678" s="116" t="s">
        <v>4164</v>
      </c>
      <c r="X3678" s="117">
        <f>(T3678+U3678+V3678)/3</f>
        <v>80.053174603174611</v>
      </c>
      <c r="Y3678" s="118">
        <f t="shared" ref="Y3678" si="737">X3678/S3678/1.44</f>
        <v>8.8242035497326524E-2</v>
      </c>
      <c r="Z3678" s="199" t="s">
        <v>494</v>
      </c>
      <c r="AA3678" s="677">
        <f>P3678+Y3678</f>
        <v>0.18743088799305735</v>
      </c>
      <c r="AB3678" s="671">
        <f t="shared" si="728"/>
        <v>680.85165895061721</v>
      </c>
    </row>
    <row r="3679" spans="1:28" s="7" customFormat="1" ht="13.9" customHeight="1" thickBot="1" x14ac:dyDescent="0.25">
      <c r="A3679" s="270">
        <v>43049</v>
      </c>
      <c r="B3679" s="407">
        <v>0.77777777777777779</v>
      </c>
      <c r="C3679" s="450">
        <v>0</v>
      </c>
      <c r="D3679" s="291">
        <f>(MAX(K3679:M3679))/J3679/1.44</f>
        <v>3.4722222222222224E-2</v>
      </c>
      <c r="E3679" s="272">
        <f>(MAX(T3679:V3679))/S3679/1.44</f>
        <v>3.9351851851851853E-2</v>
      </c>
      <c r="F3679" s="193" t="s">
        <v>1909</v>
      </c>
      <c r="G3679" s="114" t="s">
        <v>3136</v>
      </c>
      <c r="H3679" s="243">
        <v>3</v>
      </c>
      <c r="I3679" s="113" t="s">
        <v>685</v>
      </c>
      <c r="J3679" s="115">
        <v>630</v>
      </c>
      <c r="K3679" s="565">
        <v>29.400000000000002</v>
      </c>
      <c r="L3679" s="627">
        <v>28.571428571428569</v>
      </c>
      <c r="M3679" s="627">
        <v>31.5</v>
      </c>
      <c r="N3679" s="116" t="s">
        <v>4526</v>
      </c>
      <c r="O3679" s="117">
        <f>(K3679+L3679+M3679)/3</f>
        <v>29.823809523809526</v>
      </c>
      <c r="P3679" s="118">
        <f t="shared" ref="P3679" si="738">O3679/J3679/1.44</f>
        <v>3.2874569580918792E-2</v>
      </c>
      <c r="Q3679" s="119" t="s">
        <v>494</v>
      </c>
      <c r="R3679" s="120" t="s">
        <v>686</v>
      </c>
      <c r="S3679" s="115">
        <v>630</v>
      </c>
      <c r="T3679" s="565">
        <v>22.857142857142858</v>
      </c>
      <c r="U3679" s="565">
        <v>35.700000000000003</v>
      </c>
      <c r="V3679" s="565">
        <v>29.400000000000002</v>
      </c>
      <c r="W3679" s="116" t="s">
        <v>4104</v>
      </c>
      <c r="X3679" s="117">
        <f>(T3679+U3679+V3679)/3</f>
        <v>29.319047619047623</v>
      </c>
      <c r="Y3679" s="118">
        <f t="shared" ref="Y3679" si="739">X3679/S3679/1.44</f>
        <v>3.2318174183253556E-2</v>
      </c>
      <c r="Z3679" s="199" t="s">
        <v>494</v>
      </c>
      <c r="AA3679" s="677">
        <f>P3679+Y3679</f>
        <v>6.5192743764172348E-2</v>
      </c>
      <c r="AB3679" s="671">
        <f t="shared" si="728"/>
        <v>783.27499999999998</v>
      </c>
    </row>
    <row r="3680" spans="1:28" s="7" customFormat="1" ht="13.9" customHeight="1" thickBot="1" x14ac:dyDescent="0.25">
      <c r="A3680" s="270">
        <v>43049</v>
      </c>
      <c r="B3680" s="407">
        <v>0.77083333333333337</v>
      </c>
      <c r="C3680" s="450">
        <v>0</v>
      </c>
      <c r="D3680" s="291">
        <f t="shared" ref="D3680:D3682" si="740">(MAX(K3680:M3680))/J3680/1.44</f>
        <v>0.18083333333333335</v>
      </c>
      <c r="E3680" s="272">
        <f t="shared" ref="E3680:E3682" si="741">(MAX(T3680:V3680))/S3680/1.44</f>
        <v>7.9365079365079361E-3</v>
      </c>
      <c r="F3680" s="193" t="s">
        <v>1909</v>
      </c>
      <c r="G3680" s="114" t="s">
        <v>3136</v>
      </c>
      <c r="H3680" s="243">
        <v>4</v>
      </c>
      <c r="I3680" s="113" t="s">
        <v>685</v>
      </c>
      <c r="J3680" s="115">
        <v>250</v>
      </c>
      <c r="K3680" s="565">
        <v>60.900000000000006</v>
      </c>
      <c r="L3680" s="627">
        <v>64.761904761904759</v>
      </c>
      <c r="M3680" s="627">
        <v>65.100000000000009</v>
      </c>
      <c r="N3680" s="116" t="s">
        <v>3882</v>
      </c>
      <c r="O3680" s="117">
        <f t="shared" ref="O3680:O3683" si="742">(K3680+L3680+M3680)/3</f>
        <v>63.587301587301589</v>
      </c>
      <c r="P3680" s="118">
        <f t="shared" ref="P3680:P3682" si="743">O3680/J3680/1.44</f>
        <v>0.17663139329805999</v>
      </c>
      <c r="Q3680" s="119" t="s">
        <v>494</v>
      </c>
      <c r="R3680" s="120" t="s">
        <v>686</v>
      </c>
      <c r="S3680" s="115">
        <v>250</v>
      </c>
      <c r="T3680" s="565">
        <v>2.8571428571428572</v>
      </c>
      <c r="U3680" s="565">
        <v>1.05</v>
      </c>
      <c r="V3680" s="565">
        <v>1.05</v>
      </c>
      <c r="W3680" s="116" t="s">
        <v>3821</v>
      </c>
      <c r="X3680" s="117">
        <f t="shared" ref="X3680:X3683" si="744">(T3680+U3680+V3680)/3</f>
        <v>1.6523809523809525</v>
      </c>
      <c r="Y3680" s="118">
        <f t="shared" ref="Y3680:Y3682" si="745">X3680/S3680/1.44</f>
        <v>4.5899470899470902E-3</v>
      </c>
      <c r="Z3680" s="199" t="s">
        <v>494</v>
      </c>
      <c r="AA3680" s="682">
        <f t="shared" ref="AA3680:AA3683" si="746">P3680+Y3680</f>
        <v>0.18122134038800708</v>
      </c>
      <c r="AB3680" s="675">
        <f t="shared" si="728"/>
        <v>272.24390432098761</v>
      </c>
    </row>
    <row r="3681" spans="1:28" s="7" customFormat="1" ht="13.9" customHeight="1" thickBot="1" x14ac:dyDescent="0.25">
      <c r="A3681" s="270">
        <v>43049</v>
      </c>
      <c r="B3681" s="407">
        <v>0.76388888888888884</v>
      </c>
      <c r="C3681" s="450">
        <v>0</v>
      </c>
      <c r="D3681" s="291">
        <f t="shared" si="740"/>
        <v>5.9244791666666671E-2</v>
      </c>
      <c r="E3681" s="272">
        <f t="shared" si="741"/>
        <v>0</v>
      </c>
      <c r="F3681" s="193" t="s">
        <v>1909</v>
      </c>
      <c r="G3681" s="114" t="s">
        <v>3136</v>
      </c>
      <c r="H3681" s="243">
        <v>5</v>
      </c>
      <c r="I3681" s="113" t="s">
        <v>685</v>
      </c>
      <c r="J3681" s="115">
        <v>160</v>
      </c>
      <c r="K3681" s="565">
        <v>7.3500000000000005</v>
      </c>
      <c r="L3681" s="627">
        <v>5.7142857142857144</v>
      </c>
      <c r="M3681" s="627">
        <v>13.65</v>
      </c>
      <c r="N3681" s="116" t="s">
        <v>4113</v>
      </c>
      <c r="O3681" s="117">
        <f t="shared" si="742"/>
        <v>8.9047619047619051</v>
      </c>
      <c r="P3681" s="118">
        <f t="shared" si="743"/>
        <v>3.8649140211640218E-2</v>
      </c>
      <c r="Q3681" s="119" t="s">
        <v>494</v>
      </c>
      <c r="R3681" s="120" t="s">
        <v>686</v>
      </c>
      <c r="S3681" s="115">
        <v>160</v>
      </c>
      <c r="T3681" s="565">
        <v>0</v>
      </c>
      <c r="U3681" s="565">
        <v>0</v>
      </c>
      <c r="V3681" s="565">
        <v>0</v>
      </c>
      <c r="W3681" s="116" t="s">
        <v>3882</v>
      </c>
      <c r="X3681" s="117">
        <f t="shared" si="744"/>
        <v>0</v>
      </c>
      <c r="Y3681" s="118">
        <f t="shared" si="745"/>
        <v>0</v>
      </c>
      <c r="Z3681" s="199" t="s">
        <v>494</v>
      </c>
      <c r="AA3681" s="680">
        <f t="shared" si="746"/>
        <v>3.8649140211640218E-2</v>
      </c>
      <c r="AB3681" s="674">
        <f t="shared" si="728"/>
        <v>204.57546296296294</v>
      </c>
    </row>
    <row r="3682" spans="1:28" s="7" customFormat="1" ht="13.9" customHeight="1" thickBot="1" x14ac:dyDescent="0.25">
      <c r="A3682" s="270">
        <v>43049</v>
      </c>
      <c r="B3682" s="407">
        <v>0.75</v>
      </c>
      <c r="C3682" s="450">
        <v>0</v>
      </c>
      <c r="D3682" s="291">
        <f t="shared" si="740"/>
        <v>0.20963541666666669</v>
      </c>
      <c r="E3682" s="272">
        <f t="shared" si="741"/>
        <v>0.22421875000000002</v>
      </c>
      <c r="F3682" s="193" t="s">
        <v>1909</v>
      </c>
      <c r="G3682" s="114" t="s">
        <v>3136</v>
      </c>
      <c r="H3682" s="243">
        <v>6</v>
      </c>
      <c r="I3682" s="113" t="s">
        <v>685</v>
      </c>
      <c r="J3682" s="115">
        <v>400</v>
      </c>
      <c r="K3682" s="565">
        <v>120.75</v>
      </c>
      <c r="L3682" s="627">
        <v>114.28571428571428</v>
      </c>
      <c r="M3682" s="627">
        <v>99.75</v>
      </c>
      <c r="N3682" s="116" t="s">
        <v>3882</v>
      </c>
      <c r="O3682" s="117">
        <f t="shared" si="742"/>
        <v>111.59523809523809</v>
      </c>
      <c r="P3682" s="118">
        <f t="shared" si="743"/>
        <v>0.19374173280423279</v>
      </c>
      <c r="Q3682" s="119" t="s">
        <v>494</v>
      </c>
      <c r="R3682" s="120" t="s">
        <v>686</v>
      </c>
      <c r="S3682" s="115">
        <v>400</v>
      </c>
      <c r="T3682" s="565">
        <v>110.47619047619047</v>
      </c>
      <c r="U3682" s="565">
        <v>124.95</v>
      </c>
      <c r="V3682" s="565">
        <v>129.15</v>
      </c>
      <c r="W3682" s="116" t="s">
        <v>3846</v>
      </c>
      <c r="X3682" s="117">
        <f t="shared" si="744"/>
        <v>121.52539682539684</v>
      </c>
      <c r="Y3682" s="118">
        <f t="shared" si="745"/>
        <v>0.21098159171075842</v>
      </c>
      <c r="Z3682" s="199" t="s">
        <v>494</v>
      </c>
      <c r="AA3682" s="680">
        <f t="shared" si="746"/>
        <v>0.40472332451499121</v>
      </c>
      <c r="AB3682" s="674">
        <f t="shared" si="728"/>
        <v>316.68719135802468</v>
      </c>
    </row>
    <row r="3683" spans="1:28" s="7" customFormat="1" ht="13.9" customHeight="1" thickBot="1" x14ac:dyDescent="0.25">
      <c r="A3683" s="270">
        <v>43049</v>
      </c>
      <c r="B3683" s="407">
        <v>0.75694444444444453</v>
      </c>
      <c r="C3683" s="450">
        <v>0</v>
      </c>
      <c r="D3683" s="291"/>
      <c r="E3683" s="272"/>
      <c r="F3683" s="193" t="s">
        <v>1909</v>
      </c>
      <c r="G3683" s="114" t="s">
        <v>3136</v>
      </c>
      <c r="H3683" s="243">
        <v>7</v>
      </c>
      <c r="I3683" s="113" t="s">
        <v>4627</v>
      </c>
      <c r="J3683" s="115"/>
      <c r="K3683" s="565">
        <v>0</v>
      </c>
      <c r="L3683" s="627">
        <v>0</v>
      </c>
      <c r="M3683" s="627">
        <v>0</v>
      </c>
      <c r="N3683" s="116"/>
      <c r="O3683" s="117">
        <f t="shared" si="742"/>
        <v>0</v>
      </c>
      <c r="P3683" s="118"/>
      <c r="Q3683" s="119" t="s">
        <v>494</v>
      </c>
      <c r="R3683" s="120" t="s">
        <v>686</v>
      </c>
      <c r="S3683" s="115"/>
      <c r="T3683" s="565">
        <v>0</v>
      </c>
      <c r="U3683" s="565">
        <v>0</v>
      </c>
      <c r="V3683" s="565">
        <v>0</v>
      </c>
      <c r="W3683" s="116"/>
      <c r="X3683" s="117">
        <f t="shared" si="744"/>
        <v>0</v>
      </c>
      <c r="Y3683" s="118"/>
      <c r="Z3683" s="199" t="s">
        <v>494</v>
      </c>
      <c r="AA3683" s="680">
        <f t="shared" si="746"/>
        <v>0</v>
      </c>
      <c r="AB3683" s="674">
        <f t="shared" si="728"/>
        <v>0</v>
      </c>
    </row>
    <row r="3684" spans="1:28" s="7" customFormat="1" ht="13.9" customHeight="1" x14ac:dyDescent="0.2">
      <c r="A3684" s="511"/>
      <c r="B3684" s="512"/>
      <c r="C3684" s="513"/>
      <c r="D3684" s="514"/>
      <c r="E3684" s="514"/>
      <c r="F3684" s="486"/>
      <c r="G3684" s="487"/>
      <c r="H3684" s="488"/>
      <c r="I3684" s="486"/>
      <c r="J3684" s="489"/>
      <c r="K3684" s="571"/>
      <c r="L3684" s="629"/>
      <c r="M3684" s="629"/>
      <c r="N3684" s="491"/>
      <c r="O3684" s="490"/>
      <c r="P3684" s="492"/>
      <c r="Q3684" s="493"/>
      <c r="R3684" s="494"/>
      <c r="S3684" s="489"/>
      <c r="T3684" s="571"/>
      <c r="U3684" s="571"/>
      <c r="V3684" s="571"/>
      <c r="W3684" s="491"/>
      <c r="X3684" s="490"/>
      <c r="Y3684" s="492"/>
      <c r="Z3684" s="495"/>
      <c r="AA3684" s="616"/>
      <c r="AB3684" s="616"/>
    </row>
    <row r="3685" spans="1:28" s="7" customFormat="1" ht="21" customHeight="1" x14ac:dyDescent="0.2">
      <c r="A3685" s="515"/>
      <c r="B3685" s="516"/>
      <c r="C3685" s="469"/>
      <c r="D3685" s="517"/>
      <c r="E3685" s="517"/>
      <c r="F3685" s="9"/>
      <c r="G3685" s="51"/>
      <c r="H3685" s="497"/>
      <c r="I3685" s="524" t="s">
        <v>4628</v>
      </c>
      <c r="J3685" s="8"/>
      <c r="K3685" s="572"/>
      <c r="L3685" s="630"/>
      <c r="M3685" s="630"/>
      <c r="N3685" s="6"/>
      <c r="O3685" s="10"/>
      <c r="P3685" s="11"/>
      <c r="Q3685" s="57"/>
      <c r="R3685" s="12"/>
      <c r="S3685" s="8"/>
      <c r="T3685" s="572"/>
      <c r="U3685" s="572"/>
      <c r="V3685" s="572"/>
      <c r="W3685" s="6"/>
      <c r="X3685" s="10"/>
      <c r="Y3685" s="11"/>
      <c r="Z3685" s="154"/>
      <c r="AA3685" s="616"/>
      <c r="AB3685" s="616"/>
    </row>
    <row r="3686" spans="1:28" s="7" customFormat="1" ht="13.9" customHeight="1" thickBot="1" x14ac:dyDescent="0.25">
      <c r="A3686" s="518"/>
      <c r="B3686" s="519"/>
      <c r="C3686" s="520"/>
      <c r="D3686" s="521"/>
      <c r="E3686" s="521"/>
      <c r="F3686" s="499"/>
      <c r="G3686" s="500"/>
      <c r="H3686" s="501"/>
      <c r="I3686" s="499"/>
      <c r="J3686" s="502"/>
      <c r="K3686" s="573"/>
      <c r="L3686" s="631"/>
      <c r="M3686" s="631"/>
      <c r="N3686" s="16"/>
      <c r="O3686" s="503"/>
      <c r="P3686" s="504"/>
      <c r="Q3686" s="505"/>
      <c r="R3686" s="394"/>
      <c r="S3686" s="502"/>
      <c r="T3686" s="573"/>
      <c r="U3686" s="573"/>
      <c r="V3686" s="573"/>
      <c r="W3686" s="16"/>
      <c r="X3686" s="503"/>
      <c r="Y3686" s="504"/>
      <c r="Z3686" s="506"/>
      <c r="AA3686" s="616"/>
      <c r="AB3686" s="616"/>
    </row>
    <row r="3687" spans="1:28" s="7" customFormat="1" ht="13.9" customHeight="1" x14ac:dyDescent="0.2">
      <c r="A3687" s="270">
        <v>43050</v>
      </c>
      <c r="B3687" s="407">
        <v>0.80555555555555547</v>
      </c>
      <c r="C3687" s="450">
        <v>0</v>
      </c>
      <c r="D3687" s="291">
        <f>(MAX(K3687:M3687))/J3687/1.44</f>
        <v>0.15312500000000001</v>
      </c>
      <c r="E3687" s="272">
        <f>(MAX(T3687:V3687))/S3687/1.44</f>
        <v>0.14291666666666669</v>
      </c>
      <c r="F3687" s="193" t="s">
        <v>4576</v>
      </c>
      <c r="G3687" s="114" t="s">
        <v>3136</v>
      </c>
      <c r="H3687" s="243">
        <v>321</v>
      </c>
      <c r="I3687" s="113" t="s">
        <v>685</v>
      </c>
      <c r="J3687" s="115">
        <v>1000</v>
      </c>
      <c r="K3687" s="565">
        <v>109.2</v>
      </c>
      <c r="L3687" s="627">
        <v>171.42857142857142</v>
      </c>
      <c r="M3687" s="627">
        <v>220.5</v>
      </c>
      <c r="N3687" s="116" t="s">
        <v>4304</v>
      </c>
      <c r="O3687" s="117">
        <f>(K3687+L3687+M3687)/3</f>
        <v>167.04285714285714</v>
      </c>
      <c r="P3687" s="118">
        <f t="shared" ref="P3687:P3694" si="747">O3687/J3687/1.44</f>
        <v>0.11600198412698412</v>
      </c>
      <c r="Q3687" s="119" t="s">
        <v>494</v>
      </c>
      <c r="R3687" s="120" t="s">
        <v>686</v>
      </c>
      <c r="S3687" s="115">
        <v>1000</v>
      </c>
      <c r="T3687" s="565">
        <v>162.85714285714286</v>
      </c>
      <c r="U3687" s="565">
        <v>196.35</v>
      </c>
      <c r="V3687" s="565">
        <v>205.8</v>
      </c>
      <c r="W3687" s="116" t="s">
        <v>4112</v>
      </c>
      <c r="X3687" s="117">
        <f>(T3687+U3687+V3687)/3</f>
        <v>188.33571428571429</v>
      </c>
      <c r="Y3687" s="118">
        <f t="shared" ref="Y3687:Y3694" si="748">X3687/S3687/1.44</f>
        <v>0.13078869047619049</v>
      </c>
      <c r="Z3687" s="660" t="s">
        <v>494</v>
      </c>
      <c r="AA3687" s="677">
        <f>P3687+Y3687</f>
        <v>0.24679067460317461</v>
      </c>
      <c r="AB3687" s="671">
        <f t="shared" si="728"/>
        <v>1001.7684027777776</v>
      </c>
    </row>
    <row r="3688" spans="1:28" ht="13.9" customHeight="1" x14ac:dyDescent="0.2">
      <c r="A3688" s="588"/>
      <c r="B3688" s="415"/>
      <c r="C3688" s="454"/>
      <c r="D3688" s="589"/>
      <c r="E3688" s="589"/>
      <c r="F3688" s="202" t="s">
        <v>684</v>
      </c>
      <c r="G3688" s="43"/>
      <c r="H3688" s="241">
        <v>321</v>
      </c>
      <c r="I3688" s="23" t="s">
        <v>4629</v>
      </c>
      <c r="J3688" s="24">
        <v>1000</v>
      </c>
      <c r="K3688" s="371">
        <v>1.05</v>
      </c>
      <c r="L3688" s="371">
        <v>2.8571428571428572</v>
      </c>
      <c r="M3688" s="371">
        <v>3.1500000000000004</v>
      </c>
      <c r="N3688" s="21"/>
      <c r="O3688" s="25">
        <f t="shared" ref="O3688:O3694" si="749">SUM(K3688,L3688,M3688)/3</f>
        <v>2.3523809523809525</v>
      </c>
      <c r="P3688" s="26">
        <f t="shared" si="747"/>
        <v>1.6335978835978838E-3</v>
      </c>
      <c r="Q3688" s="26"/>
      <c r="R3688" s="23" t="s">
        <v>4635</v>
      </c>
      <c r="S3688" s="24">
        <v>1000</v>
      </c>
      <c r="T3688" s="371">
        <v>71.428571428571431</v>
      </c>
      <c r="U3688" s="371">
        <v>67.2</v>
      </c>
      <c r="V3688" s="371">
        <v>76.650000000000006</v>
      </c>
      <c r="W3688" s="21"/>
      <c r="X3688" s="25">
        <f t="shared" ref="X3688:X3694" si="750">SUM(T3688,U3688,V3688)/3</f>
        <v>71.759523809523813</v>
      </c>
      <c r="Y3688" s="26">
        <f t="shared" si="748"/>
        <v>4.9833002645502653E-2</v>
      </c>
      <c r="Z3688" s="428"/>
      <c r="AA3688" s="678"/>
      <c r="AB3688" s="672"/>
    </row>
    <row r="3689" spans="1:28" ht="13.9" customHeight="1" x14ac:dyDescent="0.2">
      <c r="A3689" s="588"/>
      <c r="B3689" s="415"/>
      <c r="C3689" s="454"/>
      <c r="D3689" s="589"/>
      <c r="E3689" s="589"/>
      <c r="F3689" s="203"/>
      <c r="G3689" s="21"/>
      <c r="H3689" s="241">
        <v>321</v>
      </c>
      <c r="I3689" s="23" t="s">
        <v>4630</v>
      </c>
      <c r="J3689" s="24">
        <v>1000</v>
      </c>
      <c r="K3689" s="371">
        <v>3.1500000000000004</v>
      </c>
      <c r="L3689" s="371">
        <v>1.9047619047619047</v>
      </c>
      <c r="M3689" s="371">
        <v>5.25</v>
      </c>
      <c r="N3689" s="21"/>
      <c r="O3689" s="25">
        <f t="shared" si="749"/>
        <v>3.4349206349206352</v>
      </c>
      <c r="P3689" s="26">
        <f t="shared" si="747"/>
        <v>2.385361552028219E-3</v>
      </c>
      <c r="Q3689" s="26"/>
      <c r="R3689" s="23" t="s">
        <v>4636</v>
      </c>
      <c r="S3689" s="24">
        <v>1000</v>
      </c>
      <c r="T3689" s="371">
        <v>4.7619047619047619</v>
      </c>
      <c r="U3689" s="371">
        <v>4.2</v>
      </c>
      <c r="V3689" s="371">
        <v>2.1</v>
      </c>
      <c r="W3689" s="21"/>
      <c r="X3689" s="25">
        <f t="shared" si="750"/>
        <v>3.6873015873015871</v>
      </c>
      <c r="Y3689" s="26">
        <f t="shared" si="748"/>
        <v>2.5606261022927687E-3</v>
      </c>
      <c r="Z3689" s="428"/>
      <c r="AA3689" s="678"/>
      <c r="AB3689" s="672"/>
    </row>
    <row r="3690" spans="1:28" ht="13.9" customHeight="1" x14ac:dyDescent="0.2">
      <c r="A3690" s="588"/>
      <c r="B3690" s="415"/>
      <c r="C3690" s="454"/>
      <c r="D3690" s="589"/>
      <c r="E3690" s="589"/>
      <c r="F3690" s="182"/>
      <c r="G3690" s="24"/>
      <c r="H3690" s="241">
        <v>321</v>
      </c>
      <c r="I3690" s="22" t="s">
        <v>4631</v>
      </c>
      <c r="J3690" s="24">
        <v>1000</v>
      </c>
      <c r="K3690" s="371">
        <v>0</v>
      </c>
      <c r="L3690" s="371">
        <v>4.7619047619047619</v>
      </c>
      <c r="M3690" s="371">
        <v>36.75</v>
      </c>
      <c r="N3690" s="21"/>
      <c r="O3690" s="25">
        <f t="shared" si="749"/>
        <v>13.837301587301587</v>
      </c>
      <c r="P3690" s="26">
        <f t="shared" si="747"/>
        <v>9.609237213403881E-3</v>
      </c>
      <c r="Q3690" s="26"/>
      <c r="R3690" s="22" t="s">
        <v>4637</v>
      </c>
      <c r="S3690" s="24">
        <v>1000</v>
      </c>
      <c r="T3690" s="371">
        <v>1.9047619047619047</v>
      </c>
      <c r="U3690" s="371">
        <v>7.3500000000000005</v>
      </c>
      <c r="V3690" s="371">
        <v>8.4</v>
      </c>
      <c r="W3690" s="21"/>
      <c r="X3690" s="25">
        <f t="shared" si="750"/>
        <v>5.8849206349206353</v>
      </c>
      <c r="Y3690" s="26">
        <f t="shared" si="748"/>
        <v>4.0867504409171076E-3</v>
      </c>
      <c r="Z3690" s="428"/>
      <c r="AA3690" s="678"/>
      <c r="AB3690" s="672"/>
    </row>
    <row r="3691" spans="1:28" ht="13.9" customHeight="1" x14ac:dyDescent="0.2">
      <c r="A3691" s="588"/>
      <c r="B3691" s="415"/>
      <c r="C3691" s="454"/>
      <c r="D3691" s="589"/>
      <c r="E3691" s="589"/>
      <c r="F3691" s="182"/>
      <c r="G3691" s="24"/>
      <c r="H3691" s="241">
        <v>321</v>
      </c>
      <c r="I3691" s="23" t="s">
        <v>4632</v>
      </c>
      <c r="J3691" s="24">
        <v>1000</v>
      </c>
      <c r="K3691" s="371">
        <v>0</v>
      </c>
      <c r="L3691" s="371">
        <v>0</v>
      </c>
      <c r="M3691" s="371">
        <v>0</v>
      </c>
      <c r="N3691" s="21"/>
      <c r="O3691" s="25">
        <f t="shared" si="749"/>
        <v>0</v>
      </c>
      <c r="P3691" s="26">
        <f t="shared" si="747"/>
        <v>0</v>
      </c>
      <c r="Q3691" s="26"/>
      <c r="R3691" s="23" t="s">
        <v>4638</v>
      </c>
      <c r="S3691" s="24">
        <v>1000</v>
      </c>
      <c r="T3691" s="371">
        <v>12.38095238095238</v>
      </c>
      <c r="U3691" s="371">
        <v>14.700000000000001</v>
      </c>
      <c r="V3691" s="371">
        <v>13.65</v>
      </c>
      <c r="W3691" s="21"/>
      <c r="X3691" s="25">
        <f t="shared" si="750"/>
        <v>13.576984126984128</v>
      </c>
      <c r="Y3691" s="26">
        <f t="shared" si="748"/>
        <v>9.4284611992945331E-3</v>
      </c>
      <c r="Z3691" s="428"/>
      <c r="AA3691" s="678"/>
      <c r="AB3691" s="672"/>
    </row>
    <row r="3692" spans="1:28" ht="13.9" customHeight="1" x14ac:dyDescent="0.2">
      <c r="A3692" s="588"/>
      <c r="B3692" s="415"/>
      <c r="C3692" s="454"/>
      <c r="D3692" s="589"/>
      <c r="E3692" s="589"/>
      <c r="F3692" s="182"/>
      <c r="G3692" s="24"/>
      <c r="H3692" s="241">
        <v>321</v>
      </c>
      <c r="I3692" s="22" t="s">
        <v>4633</v>
      </c>
      <c r="J3692" s="24">
        <v>1000</v>
      </c>
      <c r="K3692" s="371">
        <v>27.3</v>
      </c>
      <c r="L3692" s="371">
        <v>69.523809523809518</v>
      </c>
      <c r="M3692" s="371">
        <v>47.25</v>
      </c>
      <c r="N3692" s="21"/>
      <c r="O3692" s="25">
        <f t="shared" si="749"/>
        <v>48.024603174603179</v>
      </c>
      <c r="P3692" s="26">
        <f t="shared" si="747"/>
        <v>3.3350418871252209E-2</v>
      </c>
      <c r="Q3692" s="26"/>
      <c r="R3692" s="22" t="s">
        <v>4640</v>
      </c>
      <c r="S3692" s="24">
        <v>1000</v>
      </c>
      <c r="T3692" s="371">
        <v>33.333333333333329</v>
      </c>
      <c r="U3692" s="371">
        <v>52.5</v>
      </c>
      <c r="V3692" s="371">
        <v>51.45</v>
      </c>
      <c r="W3692" s="21"/>
      <c r="X3692" s="25">
        <f t="shared" si="750"/>
        <v>45.761111111111113</v>
      </c>
      <c r="Y3692" s="26">
        <f t="shared" si="748"/>
        <v>3.177854938271605E-2</v>
      </c>
      <c r="Z3692" s="428"/>
      <c r="AA3692" s="678"/>
      <c r="AB3692" s="672"/>
    </row>
    <row r="3693" spans="1:28" ht="13.9" customHeight="1" x14ac:dyDescent="0.2">
      <c r="A3693" s="588"/>
      <c r="B3693" s="415"/>
      <c r="C3693" s="454"/>
      <c r="D3693" s="589"/>
      <c r="E3693" s="589"/>
      <c r="F3693" s="182"/>
      <c r="G3693" s="24"/>
      <c r="H3693" s="241">
        <v>321</v>
      </c>
      <c r="I3693" s="22" t="s">
        <v>4634</v>
      </c>
      <c r="J3693" s="24">
        <v>1000</v>
      </c>
      <c r="K3693" s="371">
        <v>21</v>
      </c>
      <c r="L3693" s="371">
        <v>48.571428571428569</v>
      </c>
      <c r="M3693" s="371">
        <v>65.100000000000009</v>
      </c>
      <c r="N3693" s="21"/>
      <c r="O3693" s="25">
        <f t="shared" si="749"/>
        <v>44.890476190476193</v>
      </c>
      <c r="P3693" s="26">
        <f t="shared" si="747"/>
        <v>3.1173941798941805E-2</v>
      </c>
      <c r="Q3693" s="26"/>
      <c r="R3693" s="22" t="s">
        <v>4641</v>
      </c>
      <c r="S3693" s="24">
        <v>1000</v>
      </c>
      <c r="T3693" s="371">
        <v>40.952380952380949</v>
      </c>
      <c r="U3693" s="371">
        <v>47.25</v>
      </c>
      <c r="V3693" s="371">
        <v>53.550000000000004</v>
      </c>
      <c r="W3693" s="21"/>
      <c r="X3693" s="25">
        <f t="shared" si="750"/>
        <v>47.250793650793646</v>
      </c>
      <c r="Y3693" s="26">
        <f t="shared" si="748"/>
        <v>3.2813051146384477E-2</v>
      </c>
      <c r="Z3693" s="428"/>
      <c r="AA3693" s="678"/>
      <c r="AB3693" s="672"/>
    </row>
    <row r="3694" spans="1:28" ht="13.9" customHeight="1" x14ac:dyDescent="0.2">
      <c r="A3694" s="588"/>
      <c r="B3694" s="415"/>
      <c r="C3694" s="454"/>
      <c r="D3694" s="589"/>
      <c r="E3694" s="589"/>
      <c r="F3694" s="182"/>
      <c r="G3694" s="24"/>
      <c r="H3694" s="241">
        <v>321</v>
      </c>
      <c r="I3694" s="23" t="s">
        <v>4642</v>
      </c>
      <c r="J3694" s="24">
        <v>1000</v>
      </c>
      <c r="K3694" s="371">
        <v>56.7</v>
      </c>
      <c r="L3694" s="371">
        <v>46.666666666666664</v>
      </c>
      <c r="M3694" s="371">
        <v>68.25</v>
      </c>
      <c r="N3694" s="21"/>
      <c r="O3694" s="25">
        <f t="shared" si="749"/>
        <v>57.205555555555556</v>
      </c>
      <c r="P3694" s="26">
        <f t="shared" si="747"/>
        <v>3.9726080246913584E-2</v>
      </c>
      <c r="Q3694" s="26"/>
      <c r="R3694" s="23" t="s">
        <v>4639</v>
      </c>
      <c r="S3694" s="24">
        <v>1000</v>
      </c>
      <c r="T3694" s="371">
        <v>1.9047619047619047</v>
      </c>
      <c r="U3694" s="371">
        <v>2.1</v>
      </c>
      <c r="V3694" s="371">
        <v>2.1</v>
      </c>
      <c r="W3694" s="21"/>
      <c r="X3694" s="25">
        <f t="shared" si="750"/>
        <v>2.0349206349206348</v>
      </c>
      <c r="Y3694" s="26">
        <f t="shared" si="748"/>
        <v>1.4131393298059964E-3</v>
      </c>
      <c r="Z3694" s="428"/>
      <c r="AA3694" s="678"/>
      <c r="AB3694" s="672"/>
    </row>
    <row r="3695" spans="1:28" ht="13.9" customHeight="1" thickBot="1" x14ac:dyDescent="0.25">
      <c r="A3695" s="588"/>
      <c r="B3695" s="415"/>
      <c r="C3695" s="454"/>
      <c r="D3695" s="589"/>
      <c r="E3695" s="589"/>
      <c r="F3695" s="182"/>
      <c r="G3695" s="24"/>
      <c r="H3695" s="242"/>
      <c r="I3695" s="22"/>
      <c r="J3695" s="24"/>
      <c r="K3695" s="371"/>
      <c r="L3695" s="371"/>
      <c r="M3695" s="371"/>
      <c r="N3695" s="21"/>
      <c r="O3695" s="25"/>
      <c r="P3695" s="26"/>
      <c r="Q3695" s="26"/>
      <c r="R3695" s="22"/>
      <c r="S3695" s="24"/>
      <c r="T3695" s="371"/>
      <c r="U3695" s="371"/>
      <c r="V3695" s="371"/>
      <c r="W3695" s="21"/>
      <c r="X3695" s="25"/>
      <c r="Y3695" s="26"/>
      <c r="Z3695" s="428"/>
      <c r="AA3695" s="678"/>
      <c r="AB3695" s="672"/>
    </row>
    <row r="3696" spans="1:28" s="7" customFormat="1" ht="13.9" customHeight="1" x14ac:dyDescent="0.2">
      <c r="A3696" s="270">
        <v>43050</v>
      </c>
      <c r="B3696" s="407">
        <v>0.86875000000000002</v>
      </c>
      <c r="C3696" s="450">
        <v>-1</v>
      </c>
      <c r="D3696" s="291">
        <f>(MAX(K3696:M3696))/J3696/1.44</f>
        <v>0.25666666666666671</v>
      </c>
      <c r="E3696" s="272">
        <f>(MAX(T3696:V3696))/S3696/1.44</f>
        <v>0.18958333333333335</v>
      </c>
      <c r="F3696" s="193" t="s">
        <v>4576</v>
      </c>
      <c r="G3696" s="114" t="s">
        <v>3136</v>
      </c>
      <c r="H3696" s="240">
        <v>322</v>
      </c>
      <c r="I3696" s="113" t="s">
        <v>685</v>
      </c>
      <c r="J3696" s="115">
        <v>1000</v>
      </c>
      <c r="K3696" s="565">
        <v>369.6</v>
      </c>
      <c r="L3696" s="627">
        <v>242.85714285714283</v>
      </c>
      <c r="M3696" s="627">
        <v>357</v>
      </c>
      <c r="N3696" s="116" t="s">
        <v>3831</v>
      </c>
      <c r="O3696" s="117">
        <f>(K3696+L3696+M3696)/3</f>
        <v>323.15238095238095</v>
      </c>
      <c r="P3696" s="118">
        <f t="shared" ref="P3696:P3708" si="751">O3696/J3696/1.44</f>
        <v>0.22441137566137567</v>
      </c>
      <c r="Q3696" s="119" t="s">
        <v>494</v>
      </c>
      <c r="R3696" s="120" t="s">
        <v>686</v>
      </c>
      <c r="S3696" s="115">
        <v>1000</v>
      </c>
      <c r="T3696" s="565">
        <v>123.80952380952381</v>
      </c>
      <c r="U3696" s="565">
        <v>227.85000000000002</v>
      </c>
      <c r="V3696" s="565">
        <v>273</v>
      </c>
      <c r="W3696" s="116" t="s">
        <v>4141</v>
      </c>
      <c r="X3696" s="117">
        <f>(T3696+U3696+V3696)/3</f>
        <v>208.21984126984125</v>
      </c>
      <c r="Y3696" s="118">
        <f t="shared" ref="Y3696:Y3709" si="752">X3696/S3696/1.44</f>
        <v>0.14459711199294531</v>
      </c>
      <c r="Z3696" s="660" t="s">
        <v>494</v>
      </c>
      <c r="AA3696" s="677">
        <f>P3696+Y3696</f>
        <v>0.36900848765432098</v>
      </c>
      <c r="AB3696" s="671">
        <f t="shared" si="728"/>
        <v>839.21871141975316</v>
      </c>
    </row>
    <row r="3697" spans="1:28" ht="13.9" customHeight="1" x14ac:dyDescent="0.2">
      <c r="A3697" s="588"/>
      <c r="B3697" s="415"/>
      <c r="C3697" s="454"/>
      <c r="D3697" s="589"/>
      <c r="E3697" s="589"/>
      <c r="F3697" s="202" t="s">
        <v>684</v>
      </c>
      <c r="G3697" s="43"/>
      <c r="H3697" s="241">
        <v>322</v>
      </c>
      <c r="I3697" s="23" t="s">
        <v>4643</v>
      </c>
      <c r="J3697" s="24">
        <v>1000</v>
      </c>
      <c r="K3697" s="371">
        <v>0</v>
      </c>
      <c r="L3697" s="371">
        <v>0</v>
      </c>
      <c r="M3697" s="371">
        <v>0</v>
      </c>
      <c r="N3697" s="21"/>
      <c r="O3697" s="25">
        <f t="shared" ref="O3697:O3708" si="753">SUM(K3697,L3697,M3697)/3</f>
        <v>0</v>
      </c>
      <c r="P3697" s="26">
        <f t="shared" si="751"/>
        <v>0</v>
      </c>
      <c r="Q3697" s="26"/>
      <c r="R3697" s="23" t="s">
        <v>4655</v>
      </c>
      <c r="S3697" s="24">
        <v>1000</v>
      </c>
      <c r="T3697" s="371">
        <v>0</v>
      </c>
      <c r="U3697" s="371">
        <v>0</v>
      </c>
      <c r="V3697" s="371">
        <v>0</v>
      </c>
      <c r="W3697" s="21"/>
      <c r="X3697" s="25">
        <f t="shared" ref="X3697:X3709" si="754">SUM(T3697,U3697,V3697)/3</f>
        <v>0</v>
      </c>
      <c r="Y3697" s="26">
        <f t="shared" si="752"/>
        <v>0</v>
      </c>
      <c r="Z3697" s="428"/>
      <c r="AA3697" s="678"/>
      <c r="AB3697" s="672"/>
    </row>
    <row r="3698" spans="1:28" ht="13.9" customHeight="1" x14ac:dyDescent="0.2">
      <c r="A3698" s="588"/>
      <c r="B3698" s="415"/>
      <c r="C3698" s="454"/>
      <c r="D3698" s="589"/>
      <c r="E3698" s="589"/>
      <c r="F3698" s="203"/>
      <c r="G3698" s="21"/>
      <c r="H3698" s="241">
        <v>322</v>
      </c>
      <c r="I3698" s="23" t="s">
        <v>4644</v>
      </c>
      <c r="J3698" s="24">
        <v>1000</v>
      </c>
      <c r="K3698" s="371">
        <v>3.1500000000000004</v>
      </c>
      <c r="L3698" s="371">
        <v>1.9047619047619047</v>
      </c>
      <c r="M3698" s="371">
        <v>3.1500000000000004</v>
      </c>
      <c r="N3698" s="21"/>
      <c r="O3698" s="25">
        <f t="shared" si="753"/>
        <v>2.7349206349206354</v>
      </c>
      <c r="P3698" s="26">
        <f t="shared" si="751"/>
        <v>1.8992504409171078E-3</v>
      </c>
      <c r="Q3698" s="26"/>
      <c r="R3698" s="23" t="s">
        <v>4644</v>
      </c>
      <c r="S3698" s="24">
        <v>1000</v>
      </c>
      <c r="T3698" s="371">
        <v>0</v>
      </c>
      <c r="U3698" s="371">
        <v>1.05</v>
      </c>
      <c r="V3698" s="371">
        <v>1.05</v>
      </c>
      <c r="W3698" s="21"/>
      <c r="X3698" s="25">
        <f t="shared" si="754"/>
        <v>0.70000000000000007</v>
      </c>
      <c r="Y3698" s="26">
        <f t="shared" si="752"/>
        <v>4.8611111111111121E-4</v>
      </c>
      <c r="Z3698" s="428"/>
      <c r="AA3698" s="678"/>
      <c r="AB3698" s="672"/>
    </row>
    <row r="3699" spans="1:28" ht="13.9" customHeight="1" x14ac:dyDescent="0.2">
      <c r="A3699" s="588"/>
      <c r="B3699" s="415"/>
      <c r="C3699" s="454"/>
      <c r="D3699" s="589"/>
      <c r="E3699" s="589"/>
      <c r="F3699" s="182"/>
      <c r="G3699" s="24"/>
      <c r="H3699" s="241">
        <v>322</v>
      </c>
      <c r="I3699" s="22" t="s">
        <v>4645</v>
      </c>
      <c r="J3699" s="24">
        <v>1000</v>
      </c>
      <c r="K3699" s="371">
        <v>5.25</v>
      </c>
      <c r="L3699" s="371">
        <v>3.8095238095238093</v>
      </c>
      <c r="M3699" s="371">
        <v>7.3500000000000005</v>
      </c>
      <c r="N3699" s="21"/>
      <c r="O3699" s="25">
        <f t="shared" si="753"/>
        <v>5.4698412698412708</v>
      </c>
      <c r="P3699" s="26">
        <f t="shared" si="751"/>
        <v>3.7985008818342157E-3</v>
      </c>
      <c r="Q3699" s="26"/>
      <c r="R3699" s="22" t="s">
        <v>4653</v>
      </c>
      <c r="S3699" s="24">
        <v>1000</v>
      </c>
      <c r="T3699" s="371">
        <v>6.6666666666666661</v>
      </c>
      <c r="U3699" s="371">
        <v>0</v>
      </c>
      <c r="V3699" s="371">
        <v>0</v>
      </c>
      <c r="W3699" s="21"/>
      <c r="X3699" s="25">
        <f t="shared" si="754"/>
        <v>2.2222222222222219</v>
      </c>
      <c r="Y3699" s="26">
        <f t="shared" si="752"/>
        <v>1.5432098765432096E-3</v>
      </c>
      <c r="Z3699" s="428"/>
      <c r="AA3699" s="678"/>
      <c r="AB3699" s="672"/>
    </row>
    <row r="3700" spans="1:28" ht="13.9" customHeight="1" x14ac:dyDescent="0.2">
      <c r="A3700" s="588"/>
      <c r="B3700" s="415"/>
      <c r="C3700" s="454"/>
      <c r="D3700" s="589"/>
      <c r="E3700" s="589"/>
      <c r="F3700" s="182"/>
      <c r="G3700" s="24"/>
      <c r="H3700" s="241">
        <v>322</v>
      </c>
      <c r="I3700" s="22" t="s">
        <v>629</v>
      </c>
      <c r="J3700" s="24">
        <v>1000</v>
      </c>
      <c r="K3700" s="371">
        <v>46.2</v>
      </c>
      <c r="L3700" s="371">
        <v>44.761904761904759</v>
      </c>
      <c r="M3700" s="371">
        <v>54.6</v>
      </c>
      <c r="N3700" s="21"/>
      <c r="O3700" s="25">
        <f t="shared" si="753"/>
        <v>48.520634920634926</v>
      </c>
      <c r="P3700" s="26">
        <f t="shared" si="751"/>
        <v>3.3694885361552032E-2</v>
      </c>
      <c r="Q3700" s="26"/>
      <c r="R3700" s="22" t="s">
        <v>629</v>
      </c>
      <c r="S3700" s="24">
        <v>1000</v>
      </c>
      <c r="T3700" s="371">
        <v>0</v>
      </c>
      <c r="U3700" s="371">
        <v>0</v>
      </c>
      <c r="V3700" s="371">
        <v>0</v>
      </c>
      <c r="W3700" s="21"/>
      <c r="X3700" s="25">
        <f t="shared" si="754"/>
        <v>0</v>
      </c>
      <c r="Y3700" s="26">
        <f t="shared" si="752"/>
        <v>0</v>
      </c>
      <c r="Z3700" s="428"/>
      <c r="AA3700" s="678"/>
      <c r="AB3700" s="672"/>
    </row>
    <row r="3701" spans="1:28" ht="13.9" customHeight="1" x14ac:dyDescent="0.2">
      <c r="A3701" s="588"/>
      <c r="B3701" s="415"/>
      <c r="C3701" s="454"/>
      <c r="D3701" s="589"/>
      <c r="E3701" s="589"/>
      <c r="F3701" s="182"/>
      <c r="G3701" s="24"/>
      <c r="H3701" s="241">
        <v>322</v>
      </c>
      <c r="I3701" s="22" t="s">
        <v>4646</v>
      </c>
      <c r="J3701" s="24">
        <v>1000</v>
      </c>
      <c r="K3701" s="371">
        <v>36.75</v>
      </c>
      <c r="L3701" s="371">
        <v>34.285714285714285</v>
      </c>
      <c r="M3701" s="371">
        <v>46.2</v>
      </c>
      <c r="N3701" s="21"/>
      <c r="O3701" s="25">
        <f t="shared" si="753"/>
        <v>39.078571428571429</v>
      </c>
      <c r="P3701" s="26">
        <f t="shared" si="751"/>
        <v>2.7137896825396825E-2</v>
      </c>
      <c r="Q3701" s="26"/>
      <c r="R3701" s="22" t="s">
        <v>4656</v>
      </c>
      <c r="S3701" s="24">
        <v>1000</v>
      </c>
      <c r="T3701" s="371">
        <v>60.952380952380949</v>
      </c>
      <c r="U3701" s="371">
        <v>66.150000000000006</v>
      </c>
      <c r="V3701" s="371">
        <v>49.35</v>
      </c>
      <c r="W3701" s="21"/>
      <c r="X3701" s="25">
        <f t="shared" si="754"/>
        <v>58.817460317460323</v>
      </c>
      <c r="Y3701" s="26">
        <f t="shared" si="752"/>
        <v>4.0845458553791895E-2</v>
      </c>
      <c r="Z3701" s="428"/>
      <c r="AA3701" s="678"/>
      <c r="AB3701" s="672"/>
    </row>
    <row r="3702" spans="1:28" ht="13.9" customHeight="1" x14ac:dyDescent="0.2">
      <c r="A3702" s="588"/>
      <c r="B3702" s="415"/>
      <c r="C3702" s="454"/>
      <c r="D3702" s="589"/>
      <c r="E3702" s="589"/>
      <c r="F3702" s="182"/>
      <c r="G3702" s="24"/>
      <c r="H3702" s="241">
        <v>322</v>
      </c>
      <c r="I3702" s="22" t="s">
        <v>4647</v>
      </c>
      <c r="J3702" s="24">
        <v>1000</v>
      </c>
      <c r="K3702" s="371">
        <v>4.2</v>
      </c>
      <c r="L3702" s="371">
        <v>3.8095238095238093</v>
      </c>
      <c r="M3702" s="371">
        <v>4.2</v>
      </c>
      <c r="N3702" s="21"/>
      <c r="O3702" s="25">
        <f t="shared" si="753"/>
        <v>4.0698412698412696</v>
      </c>
      <c r="P3702" s="26">
        <f t="shared" si="751"/>
        <v>2.8262786596119928E-3</v>
      </c>
      <c r="Q3702" s="26"/>
      <c r="R3702" s="22" t="s">
        <v>4647</v>
      </c>
      <c r="S3702" s="24">
        <v>1000</v>
      </c>
      <c r="T3702" s="371">
        <v>0</v>
      </c>
      <c r="U3702" s="371">
        <v>0</v>
      </c>
      <c r="V3702" s="371">
        <v>0</v>
      </c>
      <c r="W3702" s="21"/>
      <c r="X3702" s="25">
        <f t="shared" si="754"/>
        <v>0</v>
      </c>
      <c r="Y3702" s="26">
        <f t="shared" si="752"/>
        <v>0</v>
      </c>
      <c r="Z3702" s="428"/>
      <c r="AA3702" s="678"/>
      <c r="AB3702" s="672"/>
    </row>
    <row r="3703" spans="1:28" ht="13.9" customHeight="1" x14ac:dyDescent="0.2">
      <c r="A3703" s="588"/>
      <c r="B3703" s="415"/>
      <c r="C3703" s="454"/>
      <c r="D3703" s="589"/>
      <c r="E3703" s="589"/>
      <c r="F3703" s="182"/>
      <c r="G3703" s="24"/>
      <c r="H3703" s="241">
        <v>322</v>
      </c>
      <c r="I3703" s="22" t="s">
        <v>4093</v>
      </c>
      <c r="J3703" s="24">
        <v>1000</v>
      </c>
      <c r="K3703" s="371">
        <v>36.75</v>
      </c>
      <c r="L3703" s="371">
        <v>37.142857142857139</v>
      </c>
      <c r="M3703" s="371">
        <v>27.3</v>
      </c>
      <c r="N3703" s="21"/>
      <c r="O3703" s="25">
        <f t="shared" si="753"/>
        <v>33.730952380952381</v>
      </c>
      <c r="P3703" s="26">
        <f t="shared" si="751"/>
        <v>2.342427248677249E-2</v>
      </c>
      <c r="Q3703" s="26"/>
      <c r="R3703" s="22" t="s">
        <v>4093</v>
      </c>
      <c r="S3703" s="24">
        <v>1000</v>
      </c>
      <c r="T3703" s="371">
        <v>0</v>
      </c>
      <c r="U3703" s="371">
        <v>4.2</v>
      </c>
      <c r="V3703" s="371">
        <v>7.3500000000000005</v>
      </c>
      <c r="W3703" s="21"/>
      <c r="X3703" s="25">
        <f t="shared" si="754"/>
        <v>3.85</v>
      </c>
      <c r="Y3703" s="26">
        <f t="shared" si="752"/>
        <v>2.6736111111111114E-3</v>
      </c>
      <c r="Z3703" s="428"/>
      <c r="AA3703" s="678"/>
      <c r="AB3703" s="672"/>
    </row>
    <row r="3704" spans="1:28" ht="13.9" customHeight="1" x14ac:dyDescent="0.2">
      <c r="A3704" s="588"/>
      <c r="B3704" s="415"/>
      <c r="C3704" s="454"/>
      <c r="D3704" s="589"/>
      <c r="E3704" s="589"/>
      <c r="F3704" s="182"/>
      <c r="G3704" s="24"/>
      <c r="H3704" s="241">
        <v>322</v>
      </c>
      <c r="I3704" s="22" t="s">
        <v>4648</v>
      </c>
      <c r="J3704" s="24">
        <v>1000</v>
      </c>
      <c r="K3704" s="371">
        <v>0</v>
      </c>
      <c r="L3704" s="371">
        <v>4.7619047619047619</v>
      </c>
      <c r="M3704" s="371">
        <v>1.05</v>
      </c>
      <c r="N3704" s="21"/>
      <c r="O3704" s="25">
        <f t="shared" si="753"/>
        <v>1.9373015873015873</v>
      </c>
      <c r="P3704" s="26">
        <f t="shared" si="751"/>
        <v>1.3453483245149912E-3</v>
      </c>
      <c r="Q3704" s="26"/>
      <c r="R3704" s="22" t="s">
        <v>4657</v>
      </c>
      <c r="S3704" s="24">
        <v>1000</v>
      </c>
      <c r="T3704" s="371">
        <v>1.9047619047619047</v>
      </c>
      <c r="U3704" s="371">
        <v>3.1500000000000004</v>
      </c>
      <c r="V3704" s="371">
        <v>21</v>
      </c>
      <c r="W3704" s="21"/>
      <c r="X3704" s="25">
        <f t="shared" si="754"/>
        <v>8.6849206349206352</v>
      </c>
      <c r="Y3704" s="26">
        <f t="shared" si="752"/>
        <v>6.0311948853615524E-3</v>
      </c>
      <c r="Z3704" s="428"/>
      <c r="AA3704" s="678"/>
      <c r="AB3704" s="672"/>
    </row>
    <row r="3705" spans="1:28" ht="13.9" customHeight="1" x14ac:dyDescent="0.2">
      <c r="A3705" s="588"/>
      <c r="B3705" s="415"/>
      <c r="C3705" s="454"/>
      <c r="D3705" s="589"/>
      <c r="E3705" s="589"/>
      <c r="F3705" s="182"/>
      <c r="G3705" s="24"/>
      <c r="H3705" s="241">
        <v>322</v>
      </c>
      <c r="I3705" s="22" t="s">
        <v>4649</v>
      </c>
      <c r="J3705" s="24">
        <v>1000</v>
      </c>
      <c r="K3705" s="371">
        <v>4.2</v>
      </c>
      <c r="L3705" s="371">
        <v>0.95238095238095233</v>
      </c>
      <c r="M3705" s="371">
        <v>1.05</v>
      </c>
      <c r="N3705" s="21"/>
      <c r="O3705" s="25">
        <f t="shared" si="753"/>
        <v>2.0674603174603177</v>
      </c>
      <c r="P3705" s="26">
        <f t="shared" si="751"/>
        <v>1.4357363315696651E-3</v>
      </c>
      <c r="Q3705" s="26"/>
      <c r="R3705" s="22" t="s">
        <v>4658</v>
      </c>
      <c r="S3705" s="24">
        <v>1000</v>
      </c>
      <c r="T3705" s="371">
        <v>4.7619047619047619</v>
      </c>
      <c r="U3705" s="371">
        <v>5.25</v>
      </c>
      <c r="V3705" s="371">
        <v>6.3000000000000007</v>
      </c>
      <c r="W3705" s="21"/>
      <c r="X3705" s="25">
        <f t="shared" si="754"/>
        <v>5.4373015873015875</v>
      </c>
      <c r="Y3705" s="26">
        <f t="shared" si="752"/>
        <v>3.7759038800705474E-3</v>
      </c>
      <c r="Z3705" s="428"/>
      <c r="AA3705" s="678"/>
      <c r="AB3705" s="672"/>
    </row>
    <row r="3706" spans="1:28" ht="13.9" customHeight="1" x14ac:dyDescent="0.2">
      <c r="A3706" s="588"/>
      <c r="B3706" s="415"/>
      <c r="C3706" s="454"/>
      <c r="D3706" s="589"/>
      <c r="E3706" s="589"/>
      <c r="F3706" s="182"/>
      <c r="G3706" s="24"/>
      <c r="H3706" s="241">
        <v>322</v>
      </c>
      <c r="I3706" s="22" t="s">
        <v>4650</v>
      </c>
      <c r="J3706" s="24">
        <v>1000</v>
      </c>
      <c r="K3706" s="371">
        <v>47.25</v>
      </c>
      <c r="L3706" s="371">
        <v>26.666666666666664</v>
      </c>
      <c r="M3706" s="371">
        <v>51.45</v>
      </c>
      <c r="N3706" s="21"/>
      <c r="O3706" s="25">
        <f t="shared" si="753"/>
        <v>41.788888888888884</v>
      </c>
      <c r="P3706" s="26">
        <f t="shared" si="751"/>
        <v>2.9020061728395059E-2</v>
      </c>
      <c r="Q3706" s="26"/>
      <c r="R3706" s="22" t="s">
        <v>4661</v>
      </c>
      <c r="S3706" s="24">
        <v>1000</v>
      </c>
      <c r="T3706" s="371">
        <v>23.80952380952381</v>
      </c>
      <c r="U3706" s="371">
        <v>40.950000000000003</v>
      </c>
      <c r="V3706" s="371">
        <v>91.350000000000009</v>
      </c>
      <c r="W3706" s="21"/>
      <c r="X3706" s="25">
        <f t="shared" si="754"/>
        <v>52.036507936507938</v>
      </c>
      <c r="Y3706" s="26">
        <f t="shared" si="752"/>
        <v>3.6136463844797177E-2</v>
      </c>
      <c r="Z3706" s="428"/>
      <c r="AA3706" s="678"/>
      <c r="AB3706" s="672"/>
    </row>
    <row r="3707" spans="1:28" ht="13.9" customHeight="1" x14ac:dyDescent="0.2">
      <c r="A3707" s="588"/>
      <c r="B3707" s="415"/>
      <c r="C3707" s="454"/>
      <c r="D3707" s="589"/>
      <c r="E3707" s="589"/>
      <c r="F3707" s="182"/>
      <c r="G3707" s="24"/>
      <c r="H3707" s="241">
        <v>322</v>
      </c>
      <c r="I3707" s="22" t="s">
        <v>4651</v>
      </c>
      <c r="J3707" s="24">
        <v>1000</v>
      </c>
      <c r="K3707" s="371">
        <v>112.35000000000001</v>
      </c>
      <c r="L3707" s="371">
        <v>71.428571428571431</v>
      </c>
      <c r="M3707" s="371">
        <v>110.25</v>
      </c>
      <c r="N3707" s="21"/>
      <c r="O3707" s="25">
        <f t="shared" si="753"/>
        <v>98.009523809523827</v>
      </c>
      <c r="P3707" s="26">
        <f t="shared" si="751"/>
        <v>6.8062169312169324E-2</v>
      </c>
      <c r="Q3707" s="26"/>
      <c r="R3707" s="22" t="s">
        <v>4654</v>
      </c>
      <c r="S3707" s="24">
        <v>1000</v>
      </c>
      <c r="T3707" s="371">
        <v>10.476190476190476</v>
      </c>
      <c r="U3707" s="371">
        <v>50.400000000000006</v>
      </c>
      <c r="V3707" s="371">
        <v>74.55</v>
      </c>
      <c r="W3707" s="21"/>
      <c r="X3707" s="25">
        <f t="shared" si="754"/>
        <v>45.142063492063492</v>
      </c>
      <c r="Y3707" s="26">
        <f t="shared" si="752"/>
        <v>3.1348655202821867E-2</v>
      </c>
      <c r="Z3707" s="428"/>
      <c r="AA3707" s="678"/>
      <c r="AB3707" s="672"/>
    </row>
    <row r="3708" spans="1:28" ht="13.9" customHeight="1" x14ac:dyDescent="0.2">
      <c r="A3708" s="588"/>
      <c r="B3708" s="415"/>
      <c r="C3708" s="454"/>
      <c r="D3708" s="589"/>
      <c r="E3708" s="589"/>
      <c r="F3708" s="200"/>
      <c r="G3708" s="24"/>
      <c r="H3708" s="241">
        <v>322</v>
      </c>
      <c r="I3708" s="22" t="s">
        <v>4652</v>
      </c>
      <c r="J3708" s="24">
        <v>1000</v>
      </c>
      <c r="K3708" s="371">
        <v>77.7</v>
      </c>
      <c r="L3708" s="371">
        <v>19.047619047619047</v>
      </c>
      <c r="M3708" s="371">
        <v>45.15</v>
      </c>
      <c r="N3708" s="21"/>
      <c r="O3708" s="25">
        <f t="shared" si="753"/>
        <v>47.299206349206351</v>
      </c>
      <c r="P3708" s="26">
        <f t="shared" si="751"/>
        <v>3.284667107583774E-2</v>
      </c>
      <c r="Q3708" s="26"/>
      <c r="R3708" s="22" t="s">
        <v>4659</v>
      </c>
      <c r="S3708" s="24">
        <v>1000</v>
      </c>
      <c r="T3708" s="371">
        <v>17.142857142857142</v>
      </c>
      <c r="U3708" s="371">
        <v>48.300000000000004</v>
      </c>
      <c r="V3708" s="371">
        <v>18.900000000000002</v>
      </c>
      <c r="W3708" s="21"/>
      <c r="X3708" s="25">
        <f t="shared" si="754"/>
        <v>28.114285714285717</v>
      </c>
      <c r="Y3708" s="26">
        <f t="shared" si="752"/>
        <v>1.9523809523809527E-2</v>
      </c>
      <c r="Z3708" s="428"/>
      <c r="AA3708" s="678"/>
      <c r="AB3708" s="672"/>
    </row>
    <row r="3709" spans="1:28" ht="13.9" customHeight="1" thickBot="1" x14ac:dyDescent="0.25">
      <c r="A3709" s="585"/>
      <c r="B3709" s="409"/>
      <c r="C3709" s="447"/>
      <c r="D3709" s="586"/>
      <c r="E3709" s="587"/>
      <c r="F3709" s="184"/>
      <c r="G3709" s="70"/>
      <c r="H3709" s="242">
        <v>322</v>
      </c>
      <c r="I3709" s="76"/>
      <c r="J3709" s="70"/>
      <c r="K3709" s="559"/>
      <c r="L3709" s="559"/>
      <c r="M3709" s="559"/>
      <c r="N3709" s="72"/>
      <c r="O3709" s="73"/>
      <c r="P3709" s="74"/>
      <c r="Q3709" s="74"/>
      <c r="R3709" s="75" t="s">
        <v>4660</v>
      </c>
      <c r="S3709" s="70">
        <v>1000</v>
      </c>
      <c r="T3709" s="559">
        <v>5.7142857142857144</v>
      </c>
      <c r="U3709" s="559">
        <v>7.3500000000000005</v>
      </c>
      <c r="V3709" s="559">
        <v>6.3000000000000007</v>
      </c>
      <c r="W3709" s="72"/>
      <c r="X3709" s="25">
        <f t="shared" si="754"/>
        <v>6.4547619047619049</v>
      </c>
      <c r="Y3709" s="74">
        <f t="shared" si="752"/>
        <v>4.4824735449735453E-3</v>
      </c>
      <c r="Z3709" s="646"/>
      <c r="AA3709" s="681"/>
      <c r="AB3709" s="674"/>
    </row>
    <row r="3710" spans="1:28" s="7" customFormat="1" ht="13.9" customHeight="1" x14ac:dyDescent="0.2">
      <c r="A3710" s="270">
        <v>43050</v>
      </c>
      <c r="B3710" s="407">
        <v>0.79305555555555562</v>
      </c>
      <c r="C3710" s="450">
        <v>0</v>
      </c>
      <c r="D3710" s="291">
        <f>(MAX(K3710:M3710))/J3710/1.44</f>
        <v>0.11433333333333334</v>
      </c>
      <c r="E3710" s="272">
        <f>(MAX(T3710:V3710))/S3710/1.44</f>
        <v>0.25375000000000003</v>
      </c>
      <c r="F3710" s="193" t="s">
        <v>1909</v>
      </c>
      <c r="G3710" s="114" t="s">
        <v>3136</v>
      </c>
      <c r="H3710" s="240">
        <v>323</v>
      </c>
      <c r="I3710" s="113" t="s">
        <v>685</v>
      </c>
      <c r="J3710" s="115">
        <v>1250</v>
      </c>
      <c r="K3710" s="565">
        <v>205.8</v>
      </c>
      <c r="L3710" s="627">
        <v>189.52380952380952</v>
      </c>
      <c r="M3710" s="627">
        <v>160.65</v>
      </c>
      <c r="N3710" s="116" t="s">
        <v>4662</v>
      </c>
      <c r="O3710" s="117">
        <f>(K3710+L3710+M3710)/3</f>
        <v>185.3246031746032</v>
      </c>
      <c r="P3710" s="118">
        <f t="shared" ref="P3710:P3722" si="755">O3710/J3710/1.44</f>
        <v>0.10295811287477956</v>
      </c>
      <c r="Q3710" s="119" t="s">
        <v>494</v>
      </c>
      <c r="R3710" s="120" t="s">
        <v>686</v>
      </c>
      <c r="S3710" s="115">
        <v>1250</v>
      </c>
      <c r="T3710" s="565">
        <v>427.61904761904759</v>
      </c>
      <c r="U3710" s="565">
        <v>404.25</v>
      </c>
      <c r="V3710" s="565">
        <v>456.75</v>
      </c>
      <c r="W3710" s="116" t="s">
        <v>3822</v>
      </c>
      <c r="X3710" s="117">
        <f>(T3710+U3710+V3710)/3</f>
        <v>429.53968253968259</v>
      </c>
      <c r="Y3710" s="118">
        <f t="shared" ref="Y3710:Y3722" si="756">X3710/S3710/1.44</f>
        <v>0.23863315696649035</v>
      </c>
      <c r="Z3710" s="660" t="s">
        <v>494</v>
      </c>
      <c r="AA3710" s="679">
        <f>P3710+Y3710</f>
        <v>0.34159126984126992</v>
      </c>
      <c r="AB3710" s="672">
        <f t="shared" si="728"/>
        <v>1094.6045138888887</v>
      </c>
    </row>
    <row r="3711" spans="1:28" ht="13.9" customHeight="1" x14ac:dyDescent="0.2">
      <c r="A3711" s="588"/>
      <c r="B3711" s="415"/>
      <c r="C3711" s="454"/>
      <c r="D3711" s="589"/>
      <c r="E3711" s="589"/>
      <c r="F3711" s="202" t="s">
        <v>684</v>
      </c>
      <c r="G3711" s="43"/>
      <c r="H3711" s="241">
        <v>323</v>
      </c>
      <c r="I3711" s="23" t="s">
        <v>4663</v>
      </c>
      <c r="J3711" s="24">
        <v>1250</v>
      </c>
      <c r="K3711" s="371">
        <v>0</v>
      </c>
      <c r="L3711" s="371">
        <v>0</v>
      </c>
      <c r="M3711" s="371">
        <v>0</v>
      </c>
      <c r="N3711" s="21"/>
      <c r="O3711" s="25">
        <f t="shared" ref="O3711:O3722" si="757">SUM(K3711,L3711,M3711)/3</f>
        <v>0</v>
      </c>
      <c r="P3711" s="26">
        <f t="shared" si="755"/>
        <v>0</v>
      </c>
      <c r="Q3711" s="26"/>
      <c r="R3711" s="23" t="s">
        <v>4671</v>
      </c>
      <c r="S3711" s="24">
        <v>1250</v>
      </c>
      <c r="T3711" s="371">
        <v>120</v>
      </c>
      <c r="U3711" s="371">
        <v>133.35</v>
      </c>
      <c r="V3711" s="371">
        <v>156.45000000000002</v>
      </c>
      <c r="W3711" s="21"/>
      <c r="X3711" s="25">
        <f t="shared" ref="X3711:X3722" si="758">SUM(T3711,U3711,V3711)/3</f>
        <v>136.6</v>
      </c>
      <c r="Y3711" s="26">
        <f t="shared" si="756"/>
        <v>7.5888888888888895E-2</v>
      </c>
      <c r="Z3711" s="428"/>
      <c r="AA3711" s="678"/>
      <c r="AB3711" s="672"/>
    </row>
    <row r="3712" spans="1:28" ht="13.9" customHeight="1" x14ac:dyDescent="0.2">
      <c r="A3712" s="588"/>
      <c r="B3712" s="415"/>
      <c r="C3712" s="454"/>
      <c r="D3712" s="589"/>
      <c r="E3712" s="589"/>
      <c r="F3712" s="203"/>
      <c r="G3712" s="21"/>
      <c r="H3712" s="241">
        <v>323</v>
      </c>
      <c r="I3712" s="22" t="s">
        <v>4664</v>
      </c>
      <c r="J3712" s="24">
        <v>1250</v>
      </c>
      <c r="K3712" s="371">
        <v>47.25</v>
      </c>
      <c r="L3712" s="371">
        <v>24.761904761904759</v>
      </c>
      <c r="M3712" s="371">
        <v>13.65</v>
      </c>
      <c r="N3712" s="21"/>
      <c r="O3712" s="25">
        <f t="shared" si="757"/>
        <v>28.553968253968254</v>
      </c>
      <c r="P3712" s="26">
        <f t="shared" si="755"/>
        <v>1.5863315696649029E-2</v>
      </c>
      <c r="Q3712" s="26"/>
      <c r="R3712" s="22" t="s">
        <v>4672</v>
      </c>
      <c r="S3712" s="24">
        <v>1250</v>
      </c>
      <c r="T3712" s="371">
        <v>29.523809523809522</v>
      </c>
      <c r="U3712" s="371">
        <v>29.400000000000002</v>
      </c>
      <c r="V3712" s="371">
        <v>19.95</v>
      </c>
      <c r="W3712" s="21"/>
      <c r="X3712" s="25">
        <f t="shared" si="758"/>
        <v>26.291269841269841</v>
      </c>
      <c r="Y3712" s="26">
        <f t="shared" si="756"/>
        <v>1.460626102292769E-2</v>
      </c>
      <c r="Z3712" s="428"/>
      <c r="AA3712" s="678"/>
      <c r="AB3712" s="672"/>
    </row>
    <row r="3713" spans="1:28" ht="13.9" customHeight="1" x14ac:dyDescent="0.2">
      <c r="A3713" s="588"/>
      <c r="B3713" s="415"/>
      <c r="C3713" s="454"/>
      <c r="D3713" s="589"/>
      <c r="E3713" s="589"/>
      <c r="F3713" s="182"/>
      <c r="G3713" s="24"/>
      <c r="H3713" s="241">
        <v>323</v>
      </c>
      <c r="I3713" s="22" t="s">
        <v>4665</v>
      </c>
      <c r="J3713" s="24">
        <v>1250</v>
      </c>
      <c r="K3713" s="371">
        <v>0</v>
      </c>
      <c r="L3713" s="371">
        <v>0</v>
      </c>
      <c r="M3713" s="371">
        <v>0</v>
      </c>
      <c r="N3713" s="21"/>
      <c r="O3713" s="25">
        <f t="shared" si="757"/>
        <v>0</v>
      </c>
      <c r="P3713" s="26">
        <f t="shared" si="755"/>
        <v>0</v>
      </c>
      <c r="Q3713" s="26"/>
      <c r="R3713" s="22" t="s">
        <v>4674</v>
      </c>
      <c r="S3713" s="24">
        <v>1250</v>
      </c>
      <c r="T3713" s="371">
        <v>66.666666666666657</v>
      </c>
      <c r="U3713" s="371">
        <v>79.8</v>
      </c>
      <c r="V3713" s="371">
        <v>76.650000000000006</v>
      </c>
      <c r="W3713" s="21"/>
      <c r="X3713" s="25">
        <f t="shared" si="758"/>
        <v>74.37222222222222</v>
      </c>
      <c r="Y3713" s="26">
        <f t="shared" si="756"/>
        <v>4.1317901234567897E-2</v>
      </c>
      <c r="Z3713" s="428"/>
      <c r="AA3713" s="678"/>
      <c r="AB3713" s="672"/>
    </row>
    <row r="3714" spans="1:28" ht="13.9" customHeight="1" x14ac:dyDescent="0.2">
      <c r="A3714" s="588"/>
      <c r="B3714" s="415"/>
      <c r="C3714" s="454"/>
      <c r="D3714" s="589"/>
      <c r="E3714" s="589"/>
      <c r="F3714" s="182"/>
      <c r="G3714" s="24"/>
      <c r="H3714" s="241">
        <v>323</v>
      </c>
      <c r="I3714" s="22" t="s">
        <v>4666</v>
      </c>
      <c r="J3714" s="24">
        <v>1250</v>
      </c>
      <c r="K3714" s="371">
        <v>0</v>
      </c>
      <c r="L3714" s="371">
        <v>0</v>
      </c>
      <c r="M3714" s="371">
        <v>0</v>
      </c>
      <c r="N3714" s="21"/>
      <c r="O3714" s="25">
        <f t="shared" si="757"/>
        <v>0</v>
      </c>
      <c r="P3714" s="26">
        <f t="shared" si="755"/>
        <v>0</v>
      </c>
      <c r="Q3714" s="26"/>
      <c r="R3714" s="22" t="s">
        <v>4673</v>
      </c>
      <c r="S3714" s="24">
        <v>1250</v>
      </c>
      <c r="T3714" s="371">
        <v>14.285714285714285</v>
      </c>
      <c r="U3714" s="371">
        <v>7.3500000000000005</v>
      </c>
      <c r="V3714" s="371">
        <v>16.8</v>
      </c>
      <c r="W3714" s="21"/>
      <c r="X3714" s="25">
        <f t="shared" si="758"/>
        <v>12.811904761904762</v>
      </c>
      <c r="Y3714" s="26">
        <f t="shared" si="756"/>
        <v>7.1177248677248674E-3</v>
      </c>
      <c r="Z3714" s="428"/>
      <c r="AA3714" s="678"/>
      <c r="AB3714" s="672"/>
    </row>
    <row r="3715" spans="1:28" ht="13.9" customHeight="1" x14ac:dyDescent="0.2">
      <c r="A3715" s="588"/>
      <c r="B3715" s="415"/>
      <c r="C3715" s="454"/>
      <c r="D3715" s="589"/>
      <c r="E3715" s="589"/>
      <c r="F3715" s="182"/>
      <c r="G3715" s="24"/>
      <c r="H3715" s="241">
        <v>323</v>
      </c>
      <c r="I3715" s="22" t="s">
        <v>4676</v>
      </c>
      <c r="J3715" s="24">
        <v>1250</v>
      </c>
      <c r="K3715" s="371">
        <v>0</v>
      </c>
      <c r="L3715" s="371">
        <v>0</v>
      </c>
      <c r="M3715" s="371">
        <v>0</v>
      </c>
      <c r="N3715" s="21"/>
      <c r="O3715" s="25">
        <f t="shared" si="757"/>
        <v>0</v>
      </c>
      <c r="P3715" s="26">
        <f t="shared" si="755"/>
        <v>0</v>
      </c>
      <c r="Q3715" s="26"/>
      <c r="R3715" s="22" t="s">
        <v>4678</v>
      </c>
      <c r="S3715" s="24">
        <v>1250</v>
      </c>
      <c r="T3715" s="371">
        <v>101.9047619047619</v>
      </c>
      <c r="U3715" s="371">
        <v>58.800000000000004</v>
      </c>
      <c r="V3715" s="371">
        <v>89.25</v>
      </c>
      <c r="W3715" s="21"/>
      <c r="X3715" s="25">
        <f t="shared" si="758"/>
        <v>83.31825396825397</v>
      </c>
      <c r="Y3715" s="26">
        <f t="shared" si="756"/>
        <v>4.6287918871252207E-2</v>
      </c>
      <c r="Z3715" s="428"/>
      <c r="AA3715" s="678"/>
      <c r="AB3715" s="672"/>
    </row>
    <row r="3716" spans="1:28" ht="13.9" customHeight="1" x14ac:dyDescent="0.2">
      <c r="A3716" s="588"/>
      <c r="B3716" s="415"/>
      <c r="C3716" s="454"/>
      <c r="D3716" s="589"/>
      <c r="E3716" s="589"/>
      <c r="F3716" s="182"/>
      <c r="G3716" s="24"/>
      <c r="H3716" s="241">
        <v>323</v>
      </c>
      <c r="I3716" s="22" t="s">
        <v>4675</v>
      </c>
      <c r="J3716" s="24">
        <v>1250</v>
      </c>
      <c r="K3716" s="371">
        <v>0</v>
      </c>
      <c r="L3716" s="371">
        <v>0</v>
      </c>
      <c r="M3716" s="371">
        <v>0</v>
      </c>
      <c r="N3716" s="21"/>
      <c r="O3716" s="25">
        <f t="shared" si="757"/>
        <v>0</v>
      </c>
      <c r="P3716" s="26">
        <f t="shared" si="755"/>
        <v>0</v>
      </c>
      <c r="Q3716" s="26"/>
      <c r="R3716" s="22" t="s">
        <v>4679</v>
      </c>
      <c r="S3716" s="24">
        <v>1250</v>
      </c>
      <c r="T3716" s="371">
        <v>14.285714285714285</v>
      </c>
      <c r="U3716" s="371">
        <v>15.75</v>
      </c>
      <c r="V3716" s="371">
        <v>15.75</v>
      </c>
      <c r="W3716" s="21"/>
      <c r="X3716" s="25">
        <f t="shared" si="758"/>
        <v>15.261904761904761</v>
      </c>
      <c r="Y3716" s="26">
        <f t="shared" si="756"/>
        <v>8.4788359788359781E-3</v>
      </c>
      <c r="Z3716" s="428"/>
      <c r="AA3716" s="678"/>
      <c r="AB3716" s="672"/>
    </row>
    <row r="3717" spans="1:28" ht="13.9" customHeight="1" x14ac:dyDescent="0.2">
      <c r="A3717" s="588"/>
      <c r="B3717" s="415"/>
      <c r="C3717" s="454"/>
      <c r="D3717" s="589"/>
      <c r="E3717" s="589"/>
      <c r="F3717" s="182"/>
      <c r="G3717" s="24"/>
      <c r="H3717" s="241">
        <v>323</v>
      </c>
      <c r="I3717" s="22" t="s">
        <v>4685</v>
      </c>
      <c r="J3717" s="24">
        <v>1250</v>
      </c>
      <c r="K3717" s="371">
        <v>0</v>
      </c>
      <c r="L3717" s="371">
        <v>0</v>
      </c>
      <c r="M3717" s="371">
        <v>0</v>
      </c>
      <c r="N3717" s="21"/>
      <c r="O3717" s="25">
        <f t="shared" si="757"/>
        <v>0</v>
      </c>
      <c r="P3717" s="26">
        <f t="shared" si="755"/>
        <v>0</v>
      </c>
      <c r="Q3717" s="26"/>
      <c r="R3717" s="22" t="s">
        <v>4680</v>
      </c>
      <c r="S3717" s="24">
        <v>1250</v>
      </c>
      <c r="T3717" s="371">
        <v>10.476190476190476</v>
      </c>
      <c r="U3717" s="371">
        <v>10.5</v>
      </c>
      <c r="V3717" s="371">
        <v>9.4500000000000011</v>
      </c>
      <c r="W3717" s="21"/>
      <c r="X3717" s="25">
        <f t="shared" si="758"/>
        <v>10.142063492063492</v>
      </c>
      <c r="Y3717" s="26">
        <f t="shared" si="756"/>
        <v>5.6344797178130516E-3</v>
      </c>
      <c r="Z3717" s="428"/>
      <c r="AA3717" s="678"/>
      <c r="AB3717" s="672"/>
    </row>
    <row r="3718" spans="1:28" ht="13.9" customHeight="1" x14ac:dyDescent="0.2">
      <c r="A3718" s="588"/>
      <c r="B3718" s="415"/>
      <c r="C3718" s="454"/>
      <c r="D3718" s="589"/>
      <c r="E3718" s="589"/>
      <c r="F3718" s="182"/>
      <c r="G3718" s="24"/>
      <c r="H3718" s="241">
        <v>323</v>
      </c>
      <c r="I3718" s="22" t="s">
        <v>4670</v>
      </c>
      <c r="J3718" s="24">
        <v>1250</v>
      </c>
      <c r="K3718" s="371">
        <v>0</v>
      </c>
      <c r="L3718" s="371">
        <v>0</v>
      </c>
      <c r="M3718" s="371">
        <v>0</v>
      </c>
      <c r="N3718" s="21"/>
      <c r="O3718" s="25">
        <f t="shared" si="757"/>
        <v>0</v>
      </c>
      <c r="P3718" s="26">
        <f t="shared" si="755"/>
        <v>0</v>
      </c>
      <c r="Q3718" s="26"/>
      <c r="R3718" s="22" t="s">
        <v>4681</v>
      </c>
      <c r="S3718" s="24">
        <v>1250</v>
      </c>
      <c r="T3718" s="371">
        <v>9.5238095238095237</v>
      </c>
      <c r="U3718" s="371">
        <v>21</v>
      </c>
      <c r="V3718" s="371">
        <v>15.75</v>
      </c>
      <c r="W3718" s="21"/>
      <c r="X3718" s="25">
        <f t="shared" si="758"/>
        <v>15.424603174603176</v>
      </c>
      <c r="Y3718" s="26">
        <f t="shared" si="756"/>
        <v>8.5692239858906546E-3</v>
      </c>
      <c r="Z3718" s="428"/>
      <c r="AA3718" s="678"/>
      <c r="AB3718" s="672"/>
    </row>
    <row r="3719" spans="1:28" ht="13.9" customHeight="1" x14ac:dyDescent="0.2">
      <c r="A3719" s="588"/>
      <c r="B3719" s="415"/>
      <c r="C3719" s="454"/>
      <c r="D3719" s="589"/>
      <c r="E3719" s="589"/>
      <c r="F3719" s="182"/>
      <c r="G3719" s="24"/>
      <c r="H3719" s="241">
        <v>323</v>
      </c>
      <c r="I3719" s="22" t="s">
        <v>4667</v>
      </c>
      <c r="J3719" s="24">
        <v>1250</v>
      </c>
      <c r="K3719" s="371">
        <v>8.4</v>
      </c>
      <c r="L3719" s="371">
        <v>12.38095238095238</v>
      </c>
      <c r="M3719" s="371">
        <v>12.600000000000001</v>
      </c>
      <c r="N3719" s="21"/>
      <c r="O3719" s="25">
        <f t="shared" si="757"/>
        <v>11.126984126984127</v>
      </c>
      <c r="P3719" s="26">
        <f t="shared" si="755"/>
        <v>6.1816578483245149E-3</v>
      </c>
      <c r="Q3719" s="26"/>
      <c r="R3719" s="22" t="s">
        <v>4682</v>
      </c>
      <c r="S3719" s="24">
        <v>1250</v>
      </c>
      <c r="T3719" s="371">
        <v>10.476190476190476</v>
      </c>
      <c r="U3719" s="371">
        <v>0</v>
      </c>
      <c r="V3719" s="371">
        <v>4.2</v>
      </c>
      <c r="W3719" s="21"/>
      <c r="X3719" s="25">
        <f t="shared" si="758"/>
        <v>4.8920634920634924</v>
      </c>
      <c r="Y3719" s="26">
        <f t="shared" si="756"/>
        <v>2.7178130511463848E-3</v>
      </c>
      <c r="Z3719" s="428"/>
      <c r="AA3719" s="678"/>
      <c r="AB3719" s="672"/>
    </row>
    <row r="3720" spans="1:28" ht="13.9" customHeight="1" x14ac:dyDescent="0.2">
      <c r="A3720" s="588"/>
      <c r="B3720" s="415"/>
      <c r="C3720" s="454"/>
      <c r="D3720" s="589"/>
      <c r="E3720" s="589"/>
      <c r="F3720" s="182"/>
      <c r="G3720" s="24"/>
      <c r="H3720" s="241">
        <v>323</v>
      </c>
      <c r="I3720" s="22" t="s">
        <v>4668</v>
      </c>
      <c r="J3720" s="24">
        <v>1250</v>
      </c>
      <c r="K3720" s="371">
        <v>6.3000000000000007</v>
      </c>
      <c r="L3720" s="371">
        <v>4.7619047619047619</v>
      </c>
      <c r="M3720" s="371">
        <v>4.2</v>
      </c>
      <c r="N3720" s="21"/>
      <c r="O3720" s="25">
        <f t="shared" si="757"/>
        <v>5.0873015873015879</v>
      </c>
      <c r="P3720" s="26">
        <f t="shared" si="755"/>
        <v>2.8262786596119933E-3</v>
      </c>
      <c r="Q3720" s="26"/>
      <c r="R3720" s="22" t="s">
        <v>4668</v>
      </c>
      <c r="S3720" s="24">
        <v>1250</v>
      </c>
      <c r="T3720" s="371">
        <v>0</v>
      </c>
      <c r="U3720" s="371">
        <v>0</v>
      </c>
      <c r="V3720" s="371">
        <v>0</v>
      </c>
      <c r="W3720" s="21"/>
      <c r="X3720" s="25">
        <f t="shared" si="758"/>
        <v>0</v>
      </c>
      <c r="Y3720" s="26">
        <f t="shared" si="756"/>
        <v>0</v>
      </c>
      <c r="Z3720" s="428"/>
      <c r="AA3720" s="678"/>
      <c r="AB3720" s="672"/>
    </row>
    <row r="3721" spans="1:28" ht="13.9" customHeight="1" x14ac:dyDescent="0.2">
      <c r="A3721" s="588"/>
      <c r="B3721" s="415"/>
      <c r="C3721" s="454"/>
      <c r="D3721" s="589"/>
      <c r="E3721" s="589"/>
      <c r="F3721" s="182"/>
      <c r="G3721" s="24"/>
      <c r="H3721" s="241">
        <v>323</v>
      </c>
      <c r="I3721" s="22" t="s">
        <v>4669</v>
      </c>
      <c r="J3721" s="24">
        <v>1250</v>
      </c>
      <c r="K3721" s="371">
        <v>26.25</v>
      </c>
      <c r="L3721" s="371">
        <v>20.952380952380953</v>
      </c>
      <c r="M3721" s="371">
        <v>35.700000000000003</v>
      </c>
      <c r="N3721" s="21"/>
      <c r="O3721" s="25">
        <f t="shared" si="757"/>
        <v>27.634126984126983</v>
      </c>
      <c r="P3721" s="26">
        <f t="shared" si="755"/>
        <v>1.5352292768959434E-2</v>
      </c>
      <c r="Q3721" s="26"/>
      <c r="R3721" s="22" t="s">
        <v>4683</v>
      </c>
      <c r="S3721" s="24">
        <v>1250</v>
      </c>
      <c r="T3721" s="371">
        <v>60</v>
      </c>
      <c r="U3721" s="371">
        <v>45.15</v>
      </c>
      <c r="V3721" s="371">
        <v>36.75</v>
      </c>
      <c r="W3721" s="21"/>
      <c r="X3721" s="25">
        <f t="shared" si="758"/>
        <v>47.300000000000004</v>
      </c>
      <c r="Y3721" s="26">
        <f t="shared" si="756"/>
        <v>2.6277777777777782E-2</v>
      </c>
      <c r="Z3721" s="428"/>
      <c r="AA3721" s="678"/>
      <c r="AB3721" s="672"/>
    </row>
    <row r="3722" spans="1:28" ht="13.9" customHeight="1" x14ac:dyDescent="0.2">
      <c r="A3722" s="588"/>
      <c r="B3722" s="415"/>
      <c r="C3722" s="454"/>
      <c r="D3722" s="589"/>
      <c r="E3722" s="589"/>
      <c r="F3722" s="200"/>
      <c r="G3722" s="24"/>
      <c r="H3722" s="241">
        <v>323</v>
      </c>
      <c r="I3722" s="22" t="s">
        <v>4677</v>
      </c>
      <c r="J3722" s="24">
        <v>1250</v>
      </c>
      <c r="K3722" s="371">
        <v>116.55000000000001</v>
      </c>
      <c r="L3722" s="371">
        <v>122.85714285714285</v>
      </c>
      <c r="M3722" s="371">
        <v>97.65</v>
      </c>
      <c r="N3722" s="21"/>
      <c r="O3722" s="25">
        <f t="shared" si="757"/>
        <v>112.35238095238094</v>
      </c>
      <c r="P3722" s="26">
        <f t="shared" si="755"/>
        <v>6.2417989417989407E-2</v>
      </c>
      <c r="Q3722" s="26"/>
      <c r="R3722" s="22" t="s">
        <v>4684</v>
      </c>
      <c r="S3722" s="24">
        <v>1250</v>
      </c>
      <c r="T3722" s="371">
        <v>20</v>
      </c>
      <c r="U3722" s="371">
        <v>9.4500000000000011</v>
      </c>
      <c r="V3722" s="371">
        <v>10.5</v>
      </c>
      <c r="W3722" s="21"/>
      <c r="X3722" s="25">
        <f t="shared" si="758"/>
        <v>13.316666666666668</v>
      </c>
      <c r="Y3722" s="26">
        <f t="shared" si="756"/>
        <v>7.3981481481481494E-3</v>
      </c>
      <c r="Z3722" s="428"/>
      <c r="AA3722" s="678"/>
      <c r="AB3722" s="672"/>
    </row>
    <row r="3723" spans="1:28" ht="13.9" customHeight="1" thickBot="1" x14ac:dyDescent="0.25">
      <c r="A3723" s="585"/>
      <c r="B3723" s="409"/>
      <c r="C3723" s="447"/>
      <c r="D3723" s="586"/>
      <c r="E3723" s="587"/>
      <c r="F3723" s="184"/>
      <c r="G3723" s="70"/>
      <c r="H3723" s="242">
        <v>323</v>
      </c>
      <c r="I3723" s="76"/>
      <c r="J3723" s="70"/>
      <c r="K3723" s="559"/>
      <c r="L3723" s="559"/>
      <c r="M3723" s="559"/>
      <c r="N3723" s="72"/>
      <c r="O3723" s="73"/>
      <c r="P3723" s="74"/>
      <c r="Q3723" s="74"/>
      <c r="R3723" s="75"/>
      <c r="S3723" s="70"/>
      <c r="T3723" s="559"/>
      <c r="U3723" s="559"/>
      <c r="V3723" s="559"/>
      <c r="W3723" s="72"/>
      <c r="X3723" s="73"/>
      <c r="Y3723" s="74"/>
      <c r="Z3723" s="646"/>
      <c r="AA3723" s="678"/>
      <c r="AB3723" s="672"/>
    </row>
    <row r="3724" spans="1:28" s="7" customFormat="1" ht="13.9" customHeight="1" x14ac:dyDescent="0.2">
      <c r="A3724" s="270">
        <v>43050</v>
      </c>
      <c r="B3724" s="407">
        <v>0.78472222222222221</v>
      </c>
      <c r="C3724" s="450">
        <v>0</v>
      </c>
      <c r="D3724" s="291">
        <f>(MAX(K3724:M3724))/J3724/1.44</f>
        <v>0.13650000000000001</v>
      </c>
      <c r="E3724" s="272">
        <f>(MAX(T3724:V3724))/S3724/1.44</f>
        <v>0.17037037037037034</v>
      </c>
      <c r="F3724" s="193" t="s">
        <v>1909</v>
      </c>
      <c r="G3724" s="114" t="s">
        <v>3136</v>
      </c>
      <c r="H3724" s="240">
        <v>324</v>
      </c>
      <c r="I3724" s="113" t="s">
        <v>685</v>
      </c>
      <c r="J3724" s="115">
        <v>1250</v>
      </c>
      <c r="K3724" s="565">
        <v>213.15</v>
      </c>
      <c r="L3724" s="627">
        <v>210.47619047619045</v>
      </c>
      <c r="M3724" s="627">
        <v>245.70000000000002</v>
      </c>
      <c r="N3724" s="116" t="s">
        <v>3865</v>
      </c>
      <c r="O3724" s="117">
        <f>(K3724+L3724+M3724)/3</f>
        <v>223.10873015873017</v>
      </c>
      <c r="P3724" s="118">
        <f t="shared" ref="P3724:P3734" si="759">O3724/J3724/1.44</f>
        <v>0.12394929453262787</v>
      </c>
      <c r="Q3724" s="119" t="s">
        <v>494</v>
      </c>
      <c r="R3724" s="120" t="s">
        <v>686</v>
      </c>
      <c r="S3724" s="115">
        <v>1250</v>
      </c>
      <c r="T3724" s="565">
        <v>306.66666666666663</v>
      </c>
      <c r="U3724" s="565">
        <v>246.75</v>
      </c>
      <c r="V3724" s="565">
        <v>277.2</v>
      </c>
      <c r="W3724" s="116" t="s">
        <v>4069</v>
      </c>
      <c r="X3724" s="117">
        <f>(T3724+U3724+V3724)/3</f>
        <v>276.87222222222221</v>
      </c>
      <c r="Y3724" s="118">
        <f t="shared" ref="Y3724:Y3734" si="760">X3724/S3724/1.44</f>
        <v>0.1538179012345679</v>
      </c>
      <c r="Z3724" s="660" t="s">
        <v>494</v>
      </c>
      <c r="AA3724" s="677">
        <f>P3724+Y3724</f>
        <v>0.27776719576719577</v>
      </c>
      <c r="AB3724" s="671">
        <f t="shared" ref="AB3724:AB3775" si="761">IF(AA3724 &gt;1,0,(((J3724+S3724)*0.95)-((J3724+S3724)*0.95)*AA3724)*0.7)</f>
        <v>1200.7120370370371</v>
      </c>
    </row>
    <row r="3725" spans="1:28" ht="13.9" customHeight="1" x14ac:dyDescent="0.2">
      <c r="A3725" s="588"/>
      <c r="B3725" s="415"/>
      <c r="C3725" s="454"/>
      <c r="D3725" s="589"/>
      <c r="E3725" s="589"/>
      <c r="F3725" s="202" t="s">
        <v>684</v>
      </c>
      <c r="G3725" s="43"/>
      <c r="H3725" s="241">
        <v>324</v>
      </c>
      <c r="I3725" s="23" t="s">
        <v>4686</v>
      </c>
      <c r="J3725" s="24">
        <v>1250</v>
      </c>
      <c r="K3725" s="371">
        <v>0</v>
      </c>
      <c r="L3725" s="371">
        <v>0</v>
      </c>
      <c r="M3725" s="371">
        <v>0</v>
      </c>
      <c r="N3725" s="21"/>
      <c r="O3725" s="25">
        <f t="shared" ref="O3725:O3734" si="762">SUM(K3725,L3725,M3725)/3</f>
        <v>0</v>
      </c>
      <c r="P3725" s="26">
        <f t="shared" si="759"/>
        <v>0</v>
      </c>
      <c r="Q3725" s="26"/>
      <c r="R3725" s="23" t="s">
        <v>4686</v>
      </c>
      <c r="S3725" s="24">
        <v>1250</v>
      </c>
      <c r="T3725" s="371">
        <v>71.428571428571431</v>
      </c>
      <c r="U3725" s="371">
        <v>78.75</v>
      </c>
      <c r="V3725" s="371">
        <v>76.650000000000006</v>
      </c>
      <c r="W3725" s="21"/>
      <c r="X3725" s="25">
        <f t="shared" ref="X3725:X3734" si="763">SUM(T3725,U3725,V3725)/3</f>
        <v>75.609523809523822</v>
      </c>
      <c r="Y3725" s="26">
        <f t="shared" si="760"/>
        <v>4.2005291005291011E-2</v>
      </c>
      <c r="Z3725" s="428"/>
      <c r="AA3725" s="678"/>
      <c r="AB3725" s="672"/>
    </row>
    <row r="3726" spans="1:28" ht="13.9" customHeight="1" x14ac:dyDescent="0.2">
      <c r="A3726" s="588"/>
      <c r="B3726" s="415"/>
      <c r="C3726" s="454"/>
      <c r="D3726" s="589"/>
      <c r="E3726" s="589"/>
      <c r="F3726" s="203"/>
      <c r="G3726" s="21"/>
      <c r="H3726" s="241">
        <v>324</v>
      </c>
      <c r="I3726" s="22" t="s">
        <v>4687</v>
      </c>
      <c r="J3726" s="24">
        <v>1250</v>
      </c>
      <c r="K3726" s="371">
        <v>0</v>
      </c>
      <c r="L3726" s="371">
        <v>0</v>
      </c>
      <c r="M3726" s="371">
        <v>0</v>
      </c>
      <c r="N3726" s="21"/>
      <c r="O3726" s="25">
        <f t="shared" si="762"/>
        <v>0</v>
      </c>
      <c r="P3726" s="26">
        <f t="shared" si="759"/>
        <v>0</v>
      </c>
      <c r="Q3726" s="26"/>
      <c r="R3726" s="22" t="s">
        <v>4695</v>
      </c>
      <c r="S3726" s="24">
        <v>1250</v>
      </c>
      <c r="T3726" s="371">
        <v>38.095238095238095</v>
      </c>
      <c r="U3726" s="371">
        <v>16.8</v>
      </c>
      <c r="V3726" s="371">
        <v>31.5</v>
      </c>
      <c r="W3726" s="21"/>
      <c r="X3726" s="25">
        <f t="shared" si="763"/>
        <v>28.798412698412701</v>
      </c>
      <c r="Y3726" s="26">
        <f t="shared" si="760"/>
        <v>1.5999118165784833E-2</v>
      </c>
      <c r="Z3726" s="428"/>
      <c r="AA3726" s="678"/>
      <c r="AB3726" s="672"/>
    </row>
    <row r="3727" spans="1:28" ht="13.9" customHeight="1" x14ac:dyDescent="0.2">
      <c r="A3727" s="588"/>
      <c r="B3727" s="415"/>
      <c r="C3727" s="454"/>
      <c r="D3727" s="589"/>
      <c r="E3727" s="589"/>
      <c r="F3727" s="182"/>
      <c r="G3727" s="24"/>
      <c r="H3727" s="241">
        <v>324</v>
      </c>
      <c r="I3727" s="22" t="s">
        <v>4665</v>
      </c>
      <c r="J3727" s="24">
        <v>1250</v>
      </c>
      <c r="K3727" s="371">
        <v>17.850000000000001</v>
      </c>
      <c r="L3727" s="371">
        <v>16.19047619047619</v>
      </c>
      <c r="M3727" s="371">
        <v>25.200000000000003</v>
      </c>
      <c r="N3727" s="21"/>
      <c r="O3727" s="25">
        <f t="shared" si="762"/>
        <v>19.746825396825397</v>
      </c>
      <c r="P3727" s="26">
        <f t="shared" si="759"/>
        <v>1.0970458553791888E-2</v>
      </c>
      <c r="Q3727" s="26"/>
      <c r="R3727" s="22" t="s">
        <v>4674</v>
      </c>
      <c r="S3727" s="24">
        <v>1250</v>
      </c>
      <c r="T3727" s="371">
        <v>0.95238095238095233</v>
      </c>
      <c r="U3727" s="371">
        <v>1.05</v>
      </c>
      <c r="V3727" s="371">
        <v>1.05</v>
      </c>
      <c r="W3727" s="21"/>
      <c r="X3727" s="25">
        <f t="shared" si="763"/>
        <v>1.0174603174603174</v>
      </c>
      <c r="Y3727" s="26">
        <f t="shared" si="760"/>
        <v>5.6525573192239863E-4</v>
      </c>
      <c r="Z3727" s="428"/>
      <c r="AA3727" s="678"/>
      <c r="AB3727" s="672"/>
    </row>
    <row r="3728" spans="1:28" ht="13.9" customHeight="1" x14ac:dyDescent="0.2">
      <c r="A3728" s="588"/>
      <c r="B3728" s="415"/>
      <c r="C3728" s="454"/>
      <c r="D3728" s="589"/>
      <c r="E3728" s="589"/>
      <c r="F3728" s="182"/>
      <c r="G3728" s="24"/>
      <c r="H3728" s="241">
        <v>324</v>
      </c>
      <c r="I3728" s="22" t="s">
        <v>4688</v>
      </c>
      <c r="J3728" s="24">
        <v>1250</v>
      </c>
      <c r="K3728" s="371">
        <v>27.3</v>
      </c>
      <c r="L3728" s="371">
        <v>42.857142857142854</v>
      </c>
      <c r="M3728" s="371">
        <v>40.950000000000003</v>
      </c>
      <c r="N3728" s="21"/>
      <c r="O3728" s="25">
        <f t="shared" si="762"/>
        <v>37.035714285714285</v>
      </c>
      <c r="P3728" s="26">
        <f t="shared" si="759"/>
        <v>2.0575396825396827E-2</v>
      </c>
      <c r="Q3728" s="26"/>
      <c r="R3728" s="22" t="s">
        <v>4688</v>
      </c>
      <c r="S3728" s="24">
        <v>1250</v>
      </c>
      <c r="T3728" s="371">
        <v>0</v>
      </c>
      <c r="U3728" s="371">
        <v>0</v>
      </c>
      <c r="V3728" s="371">
        <v>0</v>
      </c>
      <c r="W3728" s="21"/>
      <c r="X3728" s="25">
        <f t="shared" si="763"/>
        <v>0</v>
      </c>
      <c r="Y3728" s="26">
        <f t="shared" si="760"/>
        <v>0</v>
      </c>
      <c r="Z3728" s="428"/>
      <c r="AA3728" s="678"/>
      <c r="AB3728" s="672"/>
    </row>
    <row r="3729" spans="1:28" ht="13.9" customHeight="1" x14ac:dyDescent="0.2">
      <c r="A3729" s="588"/>
      <c r="B3729" s="415"/>
      <c r="C3729" s="454"/>
      <c r="D3729" s="589"/>
      <c r="E3729" s="589"/>
      <c r="F3729" s="182"/>
      <c r="G3729" s="24"/>
      <c r="H3729" s="241">
        <v>324</v>
      </c>
      <c r="I3729" s="22" t="s">
        <v>4689</v>
      </c>
      <c r="J3729" s="24">
        <v>1250</v>
      </c>
      <c r="K3729" s="371">
        <v>48.300000000000004</v>
      </c>
      <c r="L3729" s="371">
        <v>44.761904761904759</v>
      </c>
      <c r="M3729" s="371">
        <v>65.100000000000009</v>
      </c>
      <c r="N3729" s="21"/>
      <c r="O3729" s="25">
        <f t="shared" si="762"/>
        <v>52.720634920634929</v>
      </c>
      <c r="P3729" s="26">
        <f t="shared" si="759"/>
        <v>2.9289241622574961E-2</v>
      </c>
      <c r="Q3729" s="26"/>
      <c r="R3729" s="22" t="s">
        <v>4696</v>
      </c>
      <c r="S3729" s="24">
        <v>1250</v>
      </c>
      <c r="T3729" s="371">
        <v>0</v>
      </c>
      <c r="U3729" s="371">
        <v>0</v>
      </c>
      <c r="V3729" s="371">
        <v>0</v>
      </c>
      <c r="W3729" s="21"/>
      <c r="X3729" s="25">
        <f t="shared" si="763"/>
        <v>0</v>
      </c>
      <c r="Y3729" s="26">
        <f t="shared" si="760"/>
        <v>0</v>
      </c>
      <c r="Z3729" s="428"/>
      <c r="AA3729" s="678"/>
      <c r="AB3729" s="672"/>
    </row>
    <row r="3730" spans="1:28" ht="13.9" customHeight="1" x14ac:dyDescent="0.2">
      <c r="A3730" s="588"/>
      <c r="B3730" s="415"/>
      <c r="C3730" s="454"/>
      <c r="D3730" s="589"/>
      <c r="E3730" s="589"/>
      <c r="F3730" s="182"/>
      <c r="G3730" s="24"/>
      <c r="H3730" s="241">
        <v>324</v>
      </c>
      <c r="I3730" s="22" t="s">
        <v>4690</v>
      </c>
      <c r="J3730" s="24">
        <v>1250</v>
      </c>
      <c r="K3730" s="371">
        <v>13.65</v>
      </c>
      <c r="L3730" s="371">
        <v>19.047619047619047</v>
      </c>
      <c r="M3730" s="371">
        <v>23.1</v>
      </c>
      <c r="N3730" s="21"/>
      <c r="O3730" s="25">
        <f t="shared" si="762"/>
        <v>18.599206349206352</v>
      </c>
      <c r="P3730" s="26">
        <f t="shared" si="759"/>
        <v>1.0332892416225752E-2</v>
      </c>
      <c r="Q3730" s="26"/>
      <c r="R3730" s="22" t="s">
        <v>4697</v>
      </c>
      <c r="S3730" s="24">
        <v>1250</v>
      </c>
      <c r="T3730" s="371">
        <v>145.71428571428569</v>
      </c>
      <c r="U3730" s="371">
        <v>103.95</v>
      </c>
      <c r="V3730" s="371">
        <v>126</v>
      </c>
      <c r="W3730" s="21"/>
      <c r="X3730" s="25">
        <f t="shared" si="763"/>
        <v>125.22142857142858</v>
      </c>
      <c r="Y3730" s="26">
        <f t="shared" si="760"/>
        <v>6.956746031746032E-2</v>
      </c>
      <c r="Z3730" s="428"/>
      <c r="AA3730" s="678"/>
      <c r="AB3730" s="672"/>
    </row>
    <row r="3731" spans="1:28" ht="13.9" customHeight="1" x14ac:dyDescent="0.2">
      <c r="A3731" s="588"/>
      <c r="B3731" s="415"/>
      <c r="C3731" s="454"/>
      <c r="D3731" s="589"/>
      <c r="E3731" s="589"/>
      <c r="F3731" s="182"/>
      <c r="G3731" s="24"/>
      <c r="H3731" s="241">
        <v>324</v>
      </c>
      <c r="I3731" s="22" t="s">
        <v>4691</v>
      </c>
      <c r="J3731" s="24">
        <v>1250</v>
      </c>
      <c r="K3731" s="371">
        <v>96.600000000000009</v>
      </c>
      <c r="L3731" s="371">
        <v>87.61904761904762</v>
      </c>
      <c r="M3731" s="371">
        <v>81.900000000000006</v>
      </c>
      <c r="N3731" s="21"/>
      <c r="O3731" s="25">
        <f t="shared" si="762"/>
        <v>88.706349206349202</v>
      </c>
      <c r="P3731" s="26">
        <f t="shared" si="759"/>
        <v>4.9281305114638442E-2</v>
      </c>
      <c r="Q3731" s="26"/>
      <c r="R3731" s="22" t="s">
        <v>4698</v>
      </c>
      <c r="S3731" s="24">
        <v>1250</v>
      </c>
      <c r="T3731" s="371">
        <v>36.19047619047619</v>
      </c>
      <c r="U3731" s="371">
        <v>46.2</v>
      </c>
      <c r="V3731" s="371">
        <v>44.1</v>
      </c>
      <c r="W3731" s="21"/>
      <c r="X3731" s="25">
        <f t="shared" si="763"/>
        <v>42.163492063492065</v>
      </c>
      <c r="Y3731" s="26">
        <f t="shared" si="760"/>
        <v>2.3424162257495593E-2</v>
      </c>
      <c r="Z3731" s="428"/>
      <c r="AA3731" s="678"/>
      <c r="AB3731" s="672"/>
    </row>
    <row r="3732" spans="1:28" ht="13.9" customHeight="1" x14ac:dyDescent="0.2">
      <c r="A3732" s="588"/>
      <c r="B3732" s="415"/>
      <c r="C3732" s="454"/>
      <c r="D3732" s="589"/>
      <c r="E3732" s="589"/>
      <c r="F3732" s="182"/>
      <c r="G3732" s="24"/>
      <c r="H3732" s="241">
        <v>324</v>
      </c>
      <c r="I3732" s="22" t="s">
        <v>4692</v>
      </c>
      <c r="J3732" s="24">
        <v>1250</v>
      </c>
      <c r="K3732" s="371">
        <v>0</v>
      </c>
      <c r="L3732" s="371">
        <v>0.95238095238095233</v>
      </c>
      <c r="M3732" s="371">
        <v>0</v>
      </c>
      <c r="N3732" s="21"/>
      <c r="O3732" s="25">
        <f t="shared" si="762"/>
        <v>0.31746031746031744</v>
      </c>
      <c r="P3732" s="26">
        <f t="shared" si="759"/>
        <v>1.7636684303350971E-4</v>
      </c>
      <c r="Q3732" s="26"/>
      <c r="R3732" s="22" t="s">
        <v>4699</v>
      </c>
      <c r="S3732" s="24">
        <v>1250</v>
      </c>
      <c r="T3732" s="371">
        <v>3.8095238095238093</v>
      </c>
      <c r="U3732" s="371">
        <v>4.2</v>
      </c>
      <c r="V3732" s="371">
        <v>5.25</v>
      </c>
      <c r="W3732" s="21"/>
      <c r="X3732" s="25">
        <f t="shared" si="763"/>
        <v>4.4198412698412701</v>
      </c>
      <c r="Y3732" s="26">
        <f t="shared" si="760"/>
        <v>2.4554673721340391E-3</v>
      </c>
      <c r="Z3732" s="428"/>
      <c r="AA3732" s="678"/>
      <c r="AB3732" s="672"/>
    </row>
    <row r="3733" spans="1:28" ht="13.9" customHeight="1" x14ac:dyDescent="0.2">
      <c r="A3733" s="588"/>
      <c r="B3733" s="415"/>
      <c r="C3733" s="454"/>
      <c r="D3733" s="589"/>
      <c r="E3733" s="589"/>
      <c r="F3733" s="182"/>
      <c r="G3733" s="24"/>
      <c r="H3733" s="241">
        <v>324</v>
      </c>
      <c r="I3733" s="22" t="s">
        <v>4693</v>
      </c>
      <c r="J3733" s="24">
        <v>1250</v>
      </c>
      <c r="K3733" s="371">
        <v>0</v>
      </c>
      <c r="L3733" s="371">
        <v>0</v>
      </c>
      <c r="M3733" s="371">
        <v>0</v>
      </c>
      <c r="N3733" s="21"/>
      <c r="O3733" s="25">
        <f t="shared" si="762"/>
        <v>0</v>
      </c>
      <c r="P3733" s="26">
        <f t="shared" si="759"/>
        <v>0</v>
      </c>
      <c r="Q3733" s="26"/>
      <c r="R3733" s="22" t="s">
        <v>4700</v>
      </c>
      <c r="S3733" s="24">
        <v>1250</v>
      </c>
      <c r="T3733" s="371">
        <v>12.38095238095238</v>
      </c>
      <c r="U3733" s="371">
        <v>1.05</v>
      </c>
      <c r="V3733" s="371">
        <v>9.4500000000000011</v>
      </c>
      <c r="W3733" s="21"/>
      <c r="X3733" s="25">
        <f t="shared" si="763"/>
        <v>7.6269841269841265</v>
      </c>
      <c r="Y3733" s="26">
        <f t="shared" si="760"/>
        <v>4.237213403880071E-3</v>
      </c>
      <c r="Z3733" s="428"/>
      <c r="AA3733" s="678"/>
      <c r="AB3733" s="672"/>
    </row>
    <row r="3734" spans="1:28" ht="13.9" customHeight="1" x14ac:dyDescent="0.2">
      <c r="A3734" s="588"/>
      <c r="B3734" s="415"/>
      <c r="C3734" s="454"/>
      <c r="D3734" s="589"/>
      <c r="E3734" s="589"/>
      <c r="F3734" s="182"/>
      <c r="G3734" s="24"/>
      <c r="H3734" s="241">
        <v>324</v>
      </c>
      <c r="I3734" s="22" t="s">
        <v>4694</v>
      </c>
      <c r="J3734" s="24">
        <v>1250</v>
      </c>
      <c r="K3734" s="371">
        <v>13.65</v>
      </c>
      <c r="L3734" s="371">
        <v>3.8095238095238093</v>
      </c>
      <c r="M3734" s="371">
        <v>3.1500000000000004</v>
      </c>
      <c r="N3734" s="21"/>
      <c r="O3734" s="25">
        <f t="shared" si="762"/>
        <v>6.8698412698412694</v>
      </c>
      <c r="P3734" s="26">
        <f t="shared" si="759"/>
        <v>3.8165784832451498E-3</v>
      </c>
      <c r="Q3734" s="26"/>
      <c r="R3734" s="22" t="s">
        <v>4701</v>
      </c>
      <c r="S3734" s="24">
        <v>1250</v>
      </c>
      <c r="T3734" s="371">
        <v>3.8095238095238093</v>
      </c>
      <c r="U3734" s="371">
        <v>3.1500000000000004</v>
      </c>
      <c r="V3734" s="371">
        <v>4.2</v>
      </c>
      <c r="W3734" s="21"/>
      <c r="X3734" s="25">
        <f t="shared" si="763"/>
        <v>3.7198412698412699</v>
      </c>
      <c r="Y3734" s="26">
        <f t="shared" si="760"/>
        <v>2.06657848324515E-3</v>
      </c>
      <c r="Z3734" s="428"/>
      <c r="AA3734" s="678"/>
      <c r="AB3734" s="672"/>
    </row>
    <row r="3735" spans="1:28" ht="13.9" customHeight="1" thickBot="1" x14ac:dyDescent="0.25">
      <c r="A3735" s="585"/>
      <c r="B3735" s="409"/>
      <c r="C3735" s="447"/>
      <c r="D3735" s="586"/>
      <c r="E3735" s="587"/>
      <c r="F3735" s="184"/>
      <c r="G3735" s="70"/>
      <c r="H3735" s="242">
        <v>324</v>
      </c>
      <c r="I3735" s="76"/>
      <c r="J3735" s="70"/>
      <c r="K3735" s="559"/>
      <c r="L3735" s="559"/>
      <c r="M3735" s="559"/>
      <c r="N3735" s="72"/>
      <c r="O3735" s="73"/>
      <c r="P3735" s="74"/>
      <c r="Q3735" s="74"/>
      <c r="R3735" s="75"/>
      <c r="S3735" s="70"/>
      <c r="T3735" s="559"/>
      <c r="U3735" s="559"/>
      <c r="V3735" s="559"/>
      <c r="W3735" s="72"/>
      <c r="X3735" s="73"/>
      <c r="Y3735" s="74"/>
      <c r="Z3735" s="646"/>
      <c r="AA3735" s="681"/>
      <c r="AB3735" s="674"/>
    </row>
    <row r="3736" spans="1:28" s="7" customFormat="1" ht="13.9" customHeight="1" x14ac:dyDescent="0.2">
      <c r="A3736" s="270">
        <v>43050</v>
      </c>
      <c r="B3736" s="407">
        <v>0.8125</v>
      </c>
      <c r="C3736" s="450">
        <v>0</v>
      </c>
      <c r="D3736" s="291">
        <f>(MAX(K3736:M3736))/J3736/1.44</f>
        <v>3.0092592592592594E-2</v>
      </c>
      <c r="E3736" s="272">
        <f>(MAX(T3736:V3736))/S3736/1.44</f>
        <v>2.5666666666666667E-2</v>
      </c>
      <c r="F3736" s="193" t="s">
        <v>1909</v>
      </c>
      <c r="G3736" s="114" t="s">
        <v>3136</v>
      </c>
      <c r="H3736" s="240">
        <v>325</v>
      </c>
      <c r="I3736" s="113" t="s">
        <v>685</v>
      </c>
      <c r="J3736" s="115">
        <v>630</v>
      </c>
      <c r="K3736" s="565">
        <v>17.850000000000001</v>
      </c>
      <c r="L3736" s="627">
        <v>15.238095238095237</v>
      </c>
      <c r="M3736" s="627">
        <v>27.3</v>
      </c>
      <c r="N3736" s="116" t="s">
        <v>3920</v>
      </c>
      <c r="O3736" s="117">
        <f>(K3736+L3736+M3736)/3</f>
        <v>20.129365079365076</v>
      </c>
      <c r="P3736" s="118">
        <f t="shared" ref="P3736:P3737" si="764">O3736/J3736/1.44</f>
        <v>2.2188453570728701E-2</v>
      </c>
      <c r="Q3736" s="119" t="s">
        <v>494</v>
      </c>
      <c r="R3736" s="120" t="s">
        <v>686</v>
      </c>
      <c r="S3736" s="115">
        <v>1250</v>
      </c>
      <c r="T3736" s="565">
        <v>40.952380952380949</v>
      </c>
      <c r="U3736" s="565">
        <v>46.2</v>
      </c>
      <c r="V3736" s="565">
        <v>26.25</v>
      </c>
      <c r="W3736" s="116" t="s">
        <v>3920</v>
      </c>
      <c r="X3736" s="117">
        <f>(T3736+U3736+V3736)/3</f>
        <v>37.800793650793651</v>
      </c>
      <c r="Y3736" s="118">
        <f t="shared" ref="Y3736:Y3741" si="765">X3736/S3736/1.44</f>
        <v>2.1000440917107586E-2</v>
      </c>
      <c r="Z3736" s="660" t="s">
        <v>494</v>
      </c>
      <c r="AA3736" s="679">
        <f>P3736+Y3736</f>
        <v>4.3188894487836291E-2</v>
      </c>
      <c r="AB3736" s="672">
        <f t="shared" si="761"/>
        <v>1196.2052441113069</v>
      </c>
    </row>
    <row r="3737" spans="1:28" ht="13.9" customHeight="1" x14ac:dyDescent="0.2">
      <c r="A3737" s="588"/>
      <c r="B3737" s="415"/>
      <c r="C3737" s="454"/>
      <c r="D3737" s="589"/>
      <c r="E3737" s="589"/>
      <c r="F3737" s="202" t="s">
        <v>684</v>
      </c>
      <c r="G3737" s="43"/>
      <c r="H3737" s="241">
        <v>325</v>
      </c>
      <c r="I3737" s="23" t="s">
        <v>1931</v>
      </c>
      <c r="J3737" s="24">
        <v>630</v>
      </c>
      <c r="K3737" s="371">
        <v>5.25</v>
      </c>
      <c r="L3737" s="371">
        <v>4.7619047619047619</v>
      </c>
      <c r="M3737" s="371">
        <v>0</v>
      </c>
      <c r="N3737" s="21"/>
      <c r="O3737" s="25">
        <f t="shared" ref="O3737" si="766">SUM(K3737,L3737,M3737)/3</f>
        <v>3.3373015873015874</v>
      </c>
      <c r="P3737" s="26">
        <f t="shared" si="764"/>
        <v>3.6786834075193866E-3</v>
      </c>
      <c r="Q3737" s="26"/>
      <c r="R3737" s="23" t="s">
        <v>1931</v>
      </c>
      <c r="S3737" s="24">
        <v>1250</v>
      </c>
      <c r="T3737" s="371">
        <v>14.285714285714285</v>
      </c>
      <c r="U3737" s="371">
        <v>16.8</v>
      </c>
      <c r="V3737" s="371">
        <v>6.3000000000000007</v>
      </c>
      <c r="W3737" s="21"/>
      <c r="X3737" s="25">
        <f t="shared" ref="X3737:X3741" si="767">SUM(T3737,U3737,V3737)/3</f>
        <v>12.461904761904762</v>
      </c>
      <c r="Y3737" s="26">
        <f t="shared" si="765"/>
        <v>6.9232804232804241E-3</v>
      </c>
      <c r="Z3737" s="428"/>
      <c r="AA3737" s="678"/>
      <c r="AB3737" s="672"/>
    </row>
    <row r="3738" spans="1:28" ht="13.9" customHeight="1" x14ac:dyDescent="0.2">
      <c r="A3738" s="588"/>
      <c r="B3738" s="415"/>
      <c r="C3738" s="454"/>
      <c r="D3738" s="589"/>
      <c r="E3738" s="589"/>
      <c r="F3738" s="202"/>
      <c r="G3738" s="43"/>
      <c r="H3738" s="241">
        <v>325</v>
      </c>
      <c r="I3738" s="22" t="s">
        <v>301</v>
      </c>
      <c r="J3738" s="24">
        <v>630</v>
      </c>
      <c r="K3738" s="371">
        <v>0</v>
      </c>
      <c r="L3738" s="371">
        <v>0</v>
      </c>
      <c r="M3738" s="371">
        <v>0</v>
      </c>
      <c r="N3738" s="21"/>
      <c r="O3738" s="25">
        <f t="shared" ref="O3738:O3739" si="768">SUM(K3738,L3738,M3738)/3</f>
        <v>0</v>
      </c>
      <c r="P3738" s="26">
        <f t="shared" ref="P3738:P3739" si="769">O3738/J3738/1.44</f>
        <v>0</v>
      </c>
      <c r="Q3738" s="26"/>
      <c r="R3738" s="22" t="s">
        <v>4703</v>
      </c>
      <c r="S3738" s="24">
        <v>1250</v>
      </c>
      <c r="T3738" s="371">
        <v>1.9047619047619047</v>
      </c>
      <c r="U3738" s="371">
        <v>0</v>
      </c>
      <c r="V3738" s="371">
        <v>0</v>
      </c>
      <c r="W3738" s="21"/>
      <c r="X3738" s="25">
        <f t="shared" ref="X3738:X3739" si="770">SUM(T3738,U3738,V3738)/3</f>
        <v>0.63492063492063489</v>
      </c>
      <c r="Y3738" s="26">
        <f t="shared" ref="Y3738:Y3739" si="771">X3738/S3738/1.44</f>
        <v>3.5273368606701942E-4</v>
      </c>
      <c r="Z3738" s="428"/>
      <c r="AA3738" s="678"/>
      <c r="AB3738" s="672"/>
    </row>
    <row r="3739" spans="1:28" ht="13.9" customHeight="1" x14ac:dyDescent="0.2">
      <c r="A3739" s="588"/>
      <c r="B3739" s="415"/>
      <c r="C3739" s="454"/>
      <c r="D3739" s="589"/>
      <c r="E3739" s="589"/>
      <c r="F3739" s="202"/>
      <c r="G3739" s="43"/>
      <c r="H3739" s="241">
        <v>325</v>
      </c>
      <c r="I3739" s="22" t="s">
        <v>4702</v>
      </c>
      <c r="J3739" s="24">
        <v>630</v>
      </c>
      <c r="K3739" s="371">
        <v>12.600000000000001</v>
      </c>
      <c r="L3739" s="371">
        <v>9.5238095238095237</v>
      </c>
      <c r="M3739" s="371">
        <v>26.25</v>
      </c>
      <c r="N3739" s="21"/>
      <c r="O3739" s="25">
        <f t="shared" si="768"/>
        <v>16.124603174603177</v>
      </c>
      <c r="P3739" s="26">
        <f t="shared" si="769"/>
        <v>1.7774033481705444E-2</v>
      </c>
      <c r="Q3739" s="26"/>
      <c r="R3739" s="22" t="s">
        <v>4702</v>
      </c>
      <c r="S3739" s="24">
        <v>1250</v>
      </c>
      <c r="T3739" s="371">
        <v>10.476190476190476</v>
      </c>
      <c r="U3739" s="371">
        <v>10.5</v>
      </c>
      <c r="V3739" s="371">
        <v>19.95</v>
      </c>
      <c r="W3739" s="21"/>
      <c r="X3739" s="25">
        <f t="shared" si="770"/>
        <v>13.642063492063491</v>
      </c>
      <c r="Y3739" s="26">
        <f t="shared" si="771"/>
        <v>7.5789241622574955E-3</v>
      </c>
      <c r="Z3739" s="428"/>
      <c r="AA3739" s="678"/>
      <c r="AB3739" s="672"/>
    </row>
    <row r="3740" spans="1:28" ht="13.9" customHeight="1" x14ac:dyDescent="0.2">
      <c r="A3740" s="588"/>
      <c r="B3740" s="415"/>
      <c r="C3740" s="454"/>
      <c r="D3740" s="589"/>
      <c r="E3740" s="589"/>
      <c r="F3740" s="203"/>
      <c r="G3740" s="21"/>
      <c r="H3740" s="241">
        <v>325</v>
      </c>
      <c r="I3740" s="22"/>
      <c r="J3740" s="24"/>
      <c r="K3740" s="371"/>
      <c r="L3740" s="371"/>
      <c r="M3740" s="371"/>
      <c r="N3740" s="21"/>
      <c r="O3740" s="25"/>
      <c r="P3740" s="26"/>
      <c r="Q3740" s="26"/>
      <c r="R3740" s="22" t="s">
        <v>4704</v>
      </c>
      <c r="S3740" s="24">
        <v>1250</v>
      </c>
      <c r="T3740" s="371">
        <v>12.38095238095238</v>
      </c>
      <c r="U3740" s="371">
        <v>18.900000000000002</v>
      </c>
      <c r="V3740" s="371">
        <v>0</v>
      </c>
      <c r="W3740" s="21"/>
      <c r="X3740" s="25">
        <f t="shared" si="767"/>
        <v>10.426984126984127</v>
      </c>
      <c r="Y3740" s="26">
        <f t="shared" si="765"/>
        <v>5.7927689594356258E-3</v>
      </c>
      <c r="Z3740" s="428"/>
      <c r="AA3740" s="678"/>
      <c r="AB3740" s="672"/>
    </row>
    <row r="3741" spans="1:28" ht="13.9" customHeight="1" thickBot="1" x14ac:dyDescent="0.25">
      <c r="A3741" s="588"/>
      <c r="B3741" s="415"/>
      <c r="C3741" s="454"/>
      <c r="D3741" s="589"/>
      <c r="E3741" s="589"/>
      <c r="F3741" s="182"/>
      <c r="G3741" s="24"/>
      <c r="H3741" s="242">
        <v>325</v>
      </c>
      <c r="I3741" s="22"/>
      <c r="J3741" s="24"/>
      <c r="K3741" s="371"/>
      <c r="L3741" s="371"/>
      <c r="M3741" s="371"/>
      <c r="N3741" s="21"/>
      <c r="O3741" s="25"/>
      <c r="P3741" s="26"/>
      <c r="Q3741" s="26"/>
      <c r="R3741" s="22" t="s">
        <v>4705</v>
      </c>
      <c r="S3741" s="24">
        <v>1250</v>
      </c>
      <c r="T3741" s="371">
        <v>0</v>
      </c>
      <c r="U3741" s="371">
        <v>0</v>
      </c>
      <c r="V3741" s="371">
        <v>0</v>
      </c>
      <c r="W3741" s="21"/>
      <c r="X3741" s="25">
        <f t="shared" si="767"/>
        <v>0</v>
      </c>
      <c r="Y3741" s="26">
        <f t="shared" si="765"/>
        <v>0</v>
      </c>
      <c r="Z3741" s="428"/>
      <c r="AA3741" s="678"/>
      <c r="AB3741" s="672"/>
    </row>
    <row r="3742" spans="1:28" s="7" customFormat="1" ht="13.9" customHeight="1" x14ac:dyDescent="0.2">
      <c r="A3742" s="270">
        <v>43050</v>
      </c>
      <c r="B3742" s="407">
        <v>0.82291666666666663</v>
      </c>
      <c r="C3742" s="450">
        <v>0</v>
      </c>
      <c r="D3742" s="291">
        <f>(MAX(K3742:M3742))/J3742/1.44</f>
        <v>0.3638541666666667</v>
      </c>
      <c r="E3742" s="272">
        <f>(MAX(T3742:V3742))/S3742/1.44</f>
        <v>0</v>
      </c>
      <c r="F3742" s="193" t="s">
        <v>1909</v>
      </c>
      <c r="G3742" s="114" t="s">
        <v>3136</v>
      </c>
      <c r="H3742" s="240">
        <v>326</v>
      </c>
      <c r="I3742" s="113" t="s">
        <v>685</v>
      </c>
      <c r="J3742" s="115">
        <v>1000</v>
      </c>
      <c r="K3742" s="565">
        <v>517.65</v>
      </c>
      <c r="L3742" s="627">
        <v>401.90476190476187</v>
      </c>
      <c r="M3742" s="627">
        <v>523.95000000000005</v>
      </c>
      <c r="N3742" s="116" t="s">
        <v>4290</v>
      </c>
      <c r="O3742" s="117">
        <f>(K3742+L3742+M3742)/3</f>
        <v>481.16825396825396</v>
      </c>
      <c r="P3742" s="118">
        <f t="shared" ref="P3742:P3752" si="772">O3742/J3742/1.44</f>
        <v>0.33414462081128748</v>
      </c>
      <c r="Q3742" s="119" t="s">
        <v>494</v>
      </c>
      <c r="R3742" s="120" t="s">
        <v>686</v>
      </c>
      <c r="S3742" s="115">
        <v>1000</v>
      </c>
      <c r="T3742" s="565">
        <v>0</v>
      </c>
      <c r="U3742" s="565">
        <v>0</v>
      </c>
      <c r="V3742" s="565">
        <v>0</v>
      </c>
      <c r="W3742" s="116" t="s">
        <v>4456</v>
      </c>
      <c r="X3742" s="117">
        <f>(T3742+U3742+V3742)/3</f>
        <v>0</v>
      </c>
      <c r="Y3742" s="118">
        <f t="shared" ref="Y3742:Y3774" si="773">X3742/S3742/1.44</f>
        <v>0</v>
      </c>
      <c r="Z3742" s="660" t="s">
        <v>494</v>
      </c>
      <c r="AA3742" s="677">
        <f>P3742+Y3742</f>
        <v>0.33414462081128748</v>
      </c>
      <c r="AB3742" s="671">
        <f t="shared" si="761"/>
        <v>885.58765432098767</v>
      </c>
    </row>
    <row r="3743" spans="1:28" ht="13.9" customHeight="1" x14ac:dyDescent="0.2">
      <c r="A3743" s="588"/>
      <c r="B3743" s="415"/>
      <c r="C3743" s="454"/>
      <c r="D3743" s="589"/>
      <c r="E3743" s="589"/>
      <c r="F3743" s="202" t="s">
        <v>684</v>
      </c>
      <c r="G3743" s="43"/>
      <c r="H3743" s="241">
        <v>326</v>
      </c>
      <c r="I3743" s="22" t="s">
        <v>4706</v>
      </c>
      <c r="J3743" s="24">
        <v>1000</v>
      </c>
      <c r="K3743" s="371">
        <v>6.3000000000000007</v>
      </c>
      <c r="L3743" s="371">
        <v>5.7142857142857144</v>
      </c>
      <c r="M3743" s="371">
        <v>5.25</v>
      </c>
      <c r="N3743" s="21"/>
      <c r="O3743" s="25">
        <f t="shared" ref="O3743:O3752" si="774">SUM(K3743,L3743,M3743)/3</f>
        <v>5.7547619047619056</v>
      </c>
      <c r="P3743" s="26">
        <f t="shared" si="772"/>
        <v>3.9963624338624345E-3</v>
      </c>
      <c r="Q3743" s="26"/>
      <c r="R3743" s="22" t="s">
        <v>4715</v>
      </c>
      <c r="S3743" s="24">
        <v>1000</v>
      </c>
      <c r="T3743" s="371">
        <v>0</v>
      </c>
      <c r="U3743" s="371">
        <v>0</v>
      </c>
      <c r="V3743" s="371">
        <v>0</v>
      </c>
      <c r="W3743" s="21"/>
      <c r="X3743" s="25">
        <f t="shared" ref="X3743:X3752" si="775">SUM(T3743,U3743,V3743)/3</f>
        <v>0</v>
      </c>
      <c r="Y3743" s="26">
        <f t="shared" si="773"/>
        <v>0</v>
      </c>
      <c r="Z3743" s="428"/>
      <c r="AA3743" s="678"/>
      <c r="AB3743" s="672"/>
    </row>
    <row r="3744" spans="1:28" ht="13.9" customHeight="1" x14ac:dyDescent="0.2">
      <c r="A3744" s="588"/>
      <c r="B3744" s="415"/>
      <c r="C3744" s="454"/>
      <c r="D3744" s="589"/>
      <c r="E3744" s="589"/>
      <c r="F3744" s="203"/>
      <c r="G3744" s="21"/>
      <c r="H3744" s="241">
        <v>326</v>
      </c>
      <c r="I3744" s="22" t="s">
        <v>1533</v>
      </c>
      <c r="J3744" s="24">
        <v>1000</v>
      </c>
      <c r="K3744" s="371">
        <v>53.550000000000004</v>
      </c>
      <c r="L3744" s="371">
        <v>67.61904761904762</v>
      </c>
      <c r="M3744" s="371">
        <v>80.850000000000009</v>
      </c>
      <c r="N3744" s="21"/>
      <c r="O3744" s="25">
        <f t="shared" si="774"/>
        <v>67.339682539682542</v>
      </c>
      <c r="P3744" s="26">
        <f t="shared" si="772"/>
        <v>4.6763668430335102E-2</v>
      </c>
      <c r="Q3744" s="26"/>
      <c r="R3744" s="23" t="s">
        <v>4716</v>
      </c>
      <c r="S3744" s="24">
        <v>1000</v>
      </c>
      <c r="T3744" s="371">
        <v>0</v>
      </c>
      <c r="U3744" s="371">
        <v>0</v>
      </c>
      <c r="V3744" s="371">
        <v>0</v>
      </c>
      <c r="W3744" s="21"/>
      <c r="X3744" s="25">
        <f t="shared" si="775"/>
        <v>0</v>
      </c>
      <c r="Y3744" s="26">
        <f t="shared" si="773"/>
        <v>0</v>
      </c>
      <c r="Z3744" s="428"/>
      <c r="AA3744" s="678"/>
      <c r="AB3744" s="672"/>
    </row>
    <row r="3745" spans="1:28" ht="13.9" customHeight="1" x14ac:dyDescent="0.2">
      <c r="A3745" s="588"/>
      <c r="B3745" s="415"/>
      <c r="C3745" s="454"/>
      <c r="D3745" s="589"/>
      <c r="E3745" s="589"/>
      <c r="F3745" s="182"/>
      <c r="G3745" s="24"/>
      <c r="H3745" s="241">
        <v>326</v>
      </c>
      <c r="I3745" s="22" t="s">
        <v>4707</v>
      </c>
      <c r="J3745" s="24">
        <v>1000</v>
      </c>
      <c r="K3745" s="371">
        <v>77.7</v>
      </c>
      <c r="L3745" s="371">
        <v>65.714285714285708</v>
      </c>
      <c r="M3745" s="371">
        <v>75.600000000000009</v>
      </c>
      <c r="N3745" s="21"/>
      <c r="O3745" s="25">
        <f t="shared" si="774"/>
        <v>73.004761904761907</v>
      </c>
      <c r="P3745" s="26">
        <f t="shared" si="772"/>
        <v>5.0697751322751325E-2</v>
      </c>
      <c r="Q3745" s="26"/>
      <c r="R3745" s="22" t="s">
        <v>4717</v>
      </c>
      <c r="S3745" s="24">
        <v>1000</v>
      </c>
      <c r="T3745" s="371">
        <v>0</v>
      </c>
      <c r="U3745" s="371">
        <v>0</v>
      </c>
      <c r="V3745" s="371">
        <v>0</v>
      </c>
      <c r="W3745" s="21"/>
      <c r="X3745" s="25">
        <f t="shared" si="775"/>
        <v>0</v>
      </c>
      <c r="Y3745" s="26">
        <f t="shared" si="773"/>
        <v>0</v>
      </c>
      <c r="Z3745" s="428"/>
      <c r="AA3745" s="678"/>
      <c r="AB3745" s="672"/>
    </row>
    <row r="3746" spans="1:28" ht="13.9" customHeight="1" x14ac:dyDescent="0.2">
      <c r="A3746" s="588"/>
      <c r="B3746" s="415"/>
      <c r="C3746" s="454"/>
      <c r="D3746" s="589"/>
      <c r="E3746" s="589"/>
      <c r="F3746" s="182"/>
      <c r="G3746" s="24"/>
      <c r="H3746" s="241">
        <v>326</v>
      </c>
      <c r="I3746" s="22" t="s">
        <v>4708</v>
      </c>
      <c r="J3746" s="24">
        <v>1000</v>
      </c>
      <c r="K3746" s="371">
        <v>1.05</v>
      </c>
      <c r="L3746" s="371">
        <v>2.8571428571428572</v>
      </c>
      <c r="M3746" s="371">
        <v>8.4</v>
      </c>
      <c r="N3746" s="21"/>
      <c r="O3746" s="25">
        <f t="shared" si="774"/>
        <v>4.102380952380952</v>
      </c>
      <c r="P3746" s="26">
        <f t="shared" si="772"/>
        <v>2.8488756613756611E-3</v>
      </c>
      <c r="Q3746" s="26"/>
      <c r="R3746" s="22" t="s">
        <v>4718</v>
      </c>
      <c r="S3746" s="24">
        <v>1000</v>
      </c>
      <c r="T3746" s="371">
        <v>0</v>
      </c>
      <c r="U3746" s="371">
        <v>0</v>
      </c>
      <c r="V3746" s="371">
        <v>0</v>
      </c>
      <c r="W3746" s="21"/>
      <c r="X3746" s="25">
        <f t="shared" si="775"/>
        <v>0</v>
      </c>
      <c r="Y3746" s="26">
        <f t="shared" si="773"/>
        <v>0</v>
      </c>
      <c r="Z3746" s="428"/>
      <c r="AA3746" s="678"/>
      <c r="AB3746" s="672"/>
    </row>
    <row r="3747" spans="1:28" ht="13.9" customHeight="1" x14ac:dyDescent="0.2">
      <c r="A3747" s="588"/>
      <c r="B3747" s="415"/>
      <c r="C3747" s="454"/>
      <c r="D3747" s="589"/>
      <c r="E3747" s="589"/>
      <c r="F3747" s="182"/>
      <c r="G3747" s="24"/>
      <c r="H3747" s="241">
        <v>326</v>
      </c>
      <c r="I3747" s="22" t="s">
        <v>4709</v>
      </c>
      <c r="J3747" s="24">
        <v>1000</v>
      </c>
      <c r="K3747" s="371">
        <v>6.3000000000000007</v>
      </c>
      <c r="L3747" s="371">
        <v>1.9047619047619047</v>
      </c>
      <c r="M3747" s="371">
        <v>0</v>
      </c>
      <c r="N3747" s="21"/>
      <c r="O3747" s="25">
        <f t="shared" si="774"/>
        <v>2.7349206349206354</v>
      </c>
      <c r="P3747" s="26">
        <f t="shared" si="772"/>
        <v>1.8992504409171078E-3</v>
      </c>
      <c r="Q3747" s="26"/>
      <c r="R3747" s="22" t="s">
        <v>4719</v>
      </c>
      <c r="S3747" s="24">
        <v>1000</v>
      </c>
      <c r="T3747" s="371">
        <v>0</v>
      </c>
      <c r="U3747" s="371">
        <v>0</v>
      </c>
      <c r="V3747" s="371">
        <v>0</v>
      </c>
      <c r="W3747" s="21"/>
      <c r="X3747" s="25">
        <f t="shared" si="775"/>
        <v>0</v>
      </c>
      <c r="Y3747" s="26">
        <f t="shared" si="773"/>
        <v>0</v>
      </c>
      <c r="Z3747" s="428"/>
      <c r="AA3747" s="678"/>
      <c r="AB3747" s="672"/>
    </row>
    <row r="3748" spans="1:28" ht="13.9" customHeight="1" x14ac:dyDescent="0.2">
      <c r="A3748" s="588"/>
      <c r="B3748" s="415"/>
      <c r="C3748" s="454"/>
      <c r="D3748" s="589"/>
      <c r="E3748" s="589"/>
      <c r="F3748" s="182"/>
      <c r="G3748" s="24"/>
      <c r="H3748" s="241">
        <v>326</v>
      </c>
      <c r="I3748" s="22" t="s">
        <v>4710</v>
      </c>
      <c r="J3748" s="24">
        <v>1000</v>
      </c>
      <c r="K3748" s="371">
        <v>144.9</v>
      </c>
      <c r="L3748" s="371">
        <v>90.476190476190467</v>
      </c>
      <c r="M3748" s="371">
        <v>113.4</v>
      </c>
      <c r="N3748" s="21"/>
      <c r="O3748" s="25">
        <f t="shared" si="774"/>
        <v>116.25873015873015</v>
      </c>
      <c r="P3748" s="26">
        <f t="shared" si="772"/>
        <v>8.0735229276895942E-2</v>
      </c>
      <c r="Q3748" s="26"/>
      <c r="R3748" s="22" t="s">
        <v>4720</v>
      </c>
      <c r="S3748" s="24">
        <v>1000</v>
      </c>
      <c r="T3748" s="371">
        <v>0</v>
      </c>
      <c r="U3748" s="371">
        <v>0</v>
      </c>
      <c r="V3748" s="371">
        <v>0</v>
      </c>
      <c r="W3748" s="21"/>
      <c r="X3748" s="25">
        <f t="shared" si="775"/>
        <v>0</v>
      </c>
      <c r="Y3748" s="26">
        <f t="shared" si="773"/>
        <v>0</v>
      </c>
      <c r="Z3748" s="428"/>
      <c r="AA3748" s="678"/>
      <c r="AB3748" s="672"/>
    </row>
    <row r="3749" spans="1:28" ht="13.9" customHeight="1" x14ac:dyDescent="0.2">
      <c r="A3749" s="588"/>
      <c r="B3749" s="415"/>
      <c r="C3749" s="454"/>
      <c r="D3749" s="589"/>
      <c r="E3749" s="589"/>
      <c r="F3749" s="182"/>
      <c r="G3749" s="24"/>
      <c r="H3749" s="241">
        <v>326</v>
      </c>
      <c r="I3749" s="22" t="s">
        <v>4711</v>
      </c>
      <c r="J3749" s="24">
        <v>1000</v>
      </c>
      <c r="K3749" s="371">
        <v>107.10000000000001</v>
      </c>
      <c r="L3749" s="371">
        <v>83.80952380952381</v>
      </c>
      <c r="M3749" s="371">
        <v>114.45</v>
      </c>
      <c r="N3749" s="21"/>
      <c r="O3749" s="25">
        <f t="shared" si="774"/>
        <v>101.78650793650793</v>
      </c>
      <c r="P3749" s="26">
        <f t="shared" si="772"/>
        <v>7.0685074955908284E-2</v>
      </c>
      <c r="Q3749" s="26"/>
      <c r="R3749" s="23" t="s">
        <v>4721</v>
      </c>
      <c r="S3749" s="24">
        <v>1000</v>
      </c>
      <c r="T3749" s="371">
        <v>0</v>
      </c>
      <c r="U3749" s="371">
        <v>0</v>
      </c>
      <c r="V3749" s="371">
        <v>0</v>
      </c>
      <c r="W3749" s="21"/>
      <c r="X3749" s="25">
        <f t="shared" si="775"/>
        <v>0</v>
      </c>
      <c r="Y3749" s="26">
        <f t="shared" si="773"/>
        <v>0</v>
      </c>
      <c r="Z3749" s="428"/>
      <c r="AA3749" s="678"/>
      <c r="AB3749" s="672"/>
    </row>
    <row r="3750" spans="1:28" ht="13.9" customHeight="1" x14ac:dyDescent="0.2">
      <c r="A3750" s="588"/>
      <c r="B3750" s="415"/>
      <c r="C3750" s="454"/>
      <c r="D3750" s="589"/>
      <c r="E3750" s="589"/>
      <c r="F3750" s="182"/>
      <c r="G3750" s="24"/>
      <c r="H3750" s="241">
        <v>326</v>
      </c>
      <c r="I3750" s="22" t="s">
        <v>4712</v>
      </c>
      <c r="J3750" s="24">
        <v>1000</v>
      </c>
      <c r="K3750" s="371">
        <v>10.5</v>
      </c>
      <c r="L3750" s="371">
        <v>7.6190476190476186</v>
      </c>
      <c r="M3750" s="371">
        <v>14.700000000000001</v>
      </c>
      <c r="N3750" s="21"/>
      <c r="O3750" s="25">
        <f t="shared" si="774"/>
        <v>10.939682539682542</v>
      </c>
      <c r="P3750" s="26">
        <f t="shared" si="772"/>
        <v>7.5970017636684314E-3</v>
      </c>
      <c r="Q3750" s="26"/>
      <c r="R3750" s="22" t="s">
        <v>1039</v>
      </c>
      <c r="S3750" s="24">
        <v>1000</v>
      </c>
      <c r="T3750" s="371">
        <v>0</v>
      </c>
      <c r="U3750" s="371">
        <v>0</v>
      </c>
      <c r="V3750" s="371">
        <v>0</v>
      </c>
      <c r="W3750" s="21"/>
      <c r="X3750" s="25">
        <f t="shared" si="775"/>
        <v>0</v>
      </c>
      <c r="Y3750" s="26">
        <f t="shared" si="773"/>
        <v>0</v>
      </c>
      <c r="Z3750" s="428"/>
      <c r="AA3750" s="678"/>
      <c r="AB3750" s="672"/>
    </row>
    <row r="3751" spans="1:28" ht="13.9" customHeight="1" x14ac:dyDescent="0.2">
      <c r="A3751" s="588"/>
      <c r="B3751" s="415"/>
      <c r="C3751" s="454"/>
      <c r="D3751" s="589"/>
      <c r="E3751" s="589"/>
      <c r="F3751" s="182"/>
      <c r="G3751" s="24"/>
      <c r="H3751" s="241">
        <v>326</v>
      </c>
      <c r="I3751" s="22" t="s">
        <v>4713</v>
      </c>
      <c r="J3751" s="24">
        <v>1000</v>
      </c>
      <c r="K3751" s="371">
        <v>18.900000000000002</v>
      </c>
      <c r="L3751" s="371">
        <v>16.19047619047619</v>
      </c>
      <c r="M3751" s="371">
        <v>15.75</v>
      </c>
      <c r="N3751" s="21"/>
      <c r="O3751" s="25">
        <f t="shared" si="774"/>
        <v>16.9468253968254</v>
      </c>
      <c r="P3751" s="26">
        <f t="shared" si="772"/>
        <v>1.1768628747795417E-2</v>
      </c>
      <c r="Q3751" s="26"/>
      <c r="R3751" s="22" t="s">
        <v>4722</v>
      </c>
      <c r="S3751" s="24">
        <v>1000</v>
      </c>
      <c r="T3751" s="371">
        <v>0</v>
      </c>
      <c r="U3751" s="371">
        <v>0</v>
      </c>
      <c r="V3751" s="371">
        <v>0</v>
      </c>
      <c r="W3751" s="21"/>
      <c r="X3751" s="25">
        <f t="shared" si="775"/>
        <v>0</v>
      </c>
      <c r="Y3751" s="26">
        <f t="shared" si="773"/>
        <v>0</v>
      </c>
      <c r="Z3751" s="428"/>
      <c r="AA3751" s="678"/>
      <c r="AB3751" s="672"/>
    </row>
    <row r="3752" spans="1:28" ht="13.9" customHeight="1" thickBot="1" x14ac:dyDescent="0.25">
      <c r="A3752" s="588"/>
      <c r="B3752" s="415"/>
      <c r="C3752" s="454"/>
      <c r="D3752" s="589"/>
      <c r="E3752" s="589"/>
      <c r="F3752" s="182"/>
      <c r="G3752" s="24"/>
      <c r="H3752" s="242">
        <v>326</v>
      </c>
      <c r="I3752" s="22" t="s">
        <v>4714</v>
      </c>
      <c r="J3752" s="24">
        <v>1000</v>
      </c>
      <c r="K3752" s="371">
        <v>64.05</v>
      </c>
      <c r="L3752" s="371">
        <v>60</v>
      </c>
      <c r="M3752" s="371">
        <v>94.5</v>
      </c>
      <c r="N3752" s="21"/>
      <c r="O3752" s="25">
        <f t="shared" si="774"/>
        <v>72.850000000000009</v>
      </c>
      <c r="P3752" s="26">
        <f t="shared" si="772"/>
        <v>5.059027777777779E-2</v>
      </c>
      <c r="Q3752" s="26"/>
      <c r="R3752" s="22" t="s">
        <v>4723</v>
      </c>
      <c r="S3752" s="24">
        <v>1000</v>
      </c>
      <c r="T3752" s="371">
        <v>0</v>
      </c>
      <c r="U3752" s="371">
        <v>0</v>
      </c>
      <c r="V3752" s="371">
        <v>0</v>
      </c>
      <c r="W3752" s="21"/>
      <c r="X3752" s="25">
        <f t="shared" si="775"/>
        <v>0</v>
      </c>
      <c r="Y3752" s="26">
        <f t="shared" si="773"/>
        <v>0</v>
      </c>
      <c r="Z3752" s="428"/>
      <c r="AA3752" s="681"/>
      <c r="AB3752" s="674"/>
    </row>
    <row r="3753" spans="1:28" s="7" customFormat="1" ht="13.9" customHeight="1" x14ac:dyDescent="0.2">
      <c r="A3753" s="270">
        <v>43050</v>
      </c>
      <c r="B3753" s="407">
        <v>0.82847222222222217</v>
      </c>
      <c r="C3753" s="450">
        <v>0</v>
      </c>
      <c r="D3753" s="291">
        <f>(MAX(K3753:M3753))/J3753/1.44</f>
        <v>0.33177083333333335</v>
      </c>
      <c r="E3753" s="272">
        <f>(MAX(T3753:V3753))/S3753/1.44</f>
        <v>0</v>
      </c>
      <c r="F3753" s="193" t="s">
        <v>1909</v>
      </c>
      <c r="G3753" s="114" t="s">
        <v>3136</v>
      </c>
      <c r="H3753" s="240">
        <v>327</v>
      </c>
      <c r="I3753" s="113" t="s">
        <v>685</v>
      </c>
      <c r="J3753" s="115">
        <v>1000</v>
      </c>
      <c r="K3753" s="565">
        <v>477.75</v>
      </c>
      <c r="L3753" s="627">
        <v>280</v>
      </c>
      <c r="M3753" s="627">
        <v>451.5</v>
      </c>
      <c r="N3753" s="116" t="s">
        <v>4724</v>
      </c>
      <c r="O3753" s="117">
        <f>(K3753+L3753+M3753)/3</f>
        <v>403.08333333333331</v>
      </c>
      <c r="P3753" s="118">
        <f t="shared" ref="P3753:P3762" si="776">O3753/J3753/1.44</f>
        <v>0.27991898148148148</v>
      </c>
      <c r="Q3753" s="119" t="s">
        <v>494</v>
      </c>
      <c r="R3753" s="120" t="s">
        <v>686</v>
      </c>
      <c r="S3753" s="115">
        <v>1000</v>
      </c>
      <c r="T3753" s="565">
        <v>0</v>
      </c>
      <c r="U3753" s="565">
        <v>0</v>
      </c>
      <c r="V3753" s="565">
        <v>0</v>
      </c>
      <c r="W3753" s="116" t="s">
        <v>4153</v>
      </c>
      <c r="X3753" s="117">
        <f>(T3753+U3753+V3753)/3</f>
        <v>0</v>
      </c>
      <c r="Y3753" s="118">
        <f t="shared" ref="Y3753:Y3762" si="777">X3753/S3753/1.44</f>
        <v>0</v>
      </c>
      <c r="Z3753" s="660" t="s">
        <v>494</v>
      </c>
      <c r="AA3753" s="679">
        <f>P3753+Y3753</f>
        <v>0.27991898148148148</v>
      </c>
      <c r="AB3753" s="672">
        <f t="shared" si="761"/>
        <v>957.70775462962956</v>
      </c>
    </row>
    <row r="3754" spans="1:28" ht="13.9" customHeight="1" x14ac:dyDescent="0.2">
      <c r="A3754" s="588"/>
      <c r="B3754" s="415"/>
      <c r="C3754" s="454"/>
      <c r="D3754" s="589"/>
      <c r="E3754" s="589"/>
      <c r="F3754" s="202" t="s">
        <v>684</v>
      </c>
      <c r="G3754" s="43"/>
      <c r="H3754" s="241">
        <v>327</v>
      </c>
      <c r="I3754" s="22" t="s">
        <v>4725</v>
      </c>
      <c r="J3754" s="24">
        <v>1000</v>
      </c>
      <c r="K3754" s="371">
        <v>165.9</v>
      </c>
      <c r="L3754" s="371">
        <v>102.85714285714285</v>
      </c>
      <c r="M3754" s="371">
        <v>151.20000000000002</v>
      </c>
      <c r="N3754" s="21"/>
      <c r="O3754" s="25">
        <f t="shared" ref="O3754:O3762" si="778">SUM(K3754,L3754,M3754)/3</f>
        <v>139.98571428571429</v>
      </c>
      <c r="P3754" s="26">
        <f t="shared" si="776"/>
        <v>9.7212301587301597E-2</v>
      </c>
      <c r="Q3754" s="26"/>
      <c r="R3754" s="22" t="s">
        <v>4735</v>
      </c>
      <c r="S3754" s="24">
        <v>1000</v>
      </c>
      <c r="T3754" s="371">
        <v>0</v>
      </c>
      <c r="U3754" s="371">
        <v>0</v>
      </c>
      <c r="V3754" s="371">
        <v>0</v>
      </c>
      <c r="W3754" s="21"/>
      <c r="X3754" s="25">
        <f t="shared" ref="X3754:X3762" si="779">SUM(T3754,U3754,V3754)/3</f>
        <v>0</v>
      </c>
      <c r="Y3754" s="26">
        <f t="shared" si="777"/>
        <v>0</v>
      </c>
      <c r="Z3754" s="428"/>
      <c r="AA3754" s="678"/>
      <c r="AB3754" s="672"/>
    </row>
    <row r="3755" spans="1:28" ht="13.9" customHeight="1" x14ac:dyDescent="0.2">
      <c r="A3755" s="588"/>
      <c r="B3755" s="415"/>
      <c r="C3755" s="454"/>
      <c r="D3755" s="589"/>
      <c r="E3755" s="589"/>
      <c r="F3755" s="203"/>
      <c r="G3755" s="21"/>
      <c r="H3755" s="241">
        <v>327</v>
      </c>
      <c r="I3755" s="22" t="s">
        <v>4726</v>
      </c>
      <c r="J3755" s="24">
        <v>1000</v>
      </c>
      <c r="K3755" s="371">
        <v>147</v>
      </c>
      <c r="L3755" s="371">
        <v>80.952380952380949</v>
      </c>
      <c r="M3755" s="371">
        <v>127.05000000000001</v>
      </c>
      <c r="N3755" s="21"/>
      <c r="O3755" s="25">
        <f t="shared" si="778"/>
        <v>118.334126984127</v>
      </c>
      <c r="P3755" s="26">
        <f t="shared" si="776"/>
        <v>8.2176477072310419E-2</v>
      </c>
      <c r="Q3755" s="26"/>
      <c r="R3755" s="22" t="s">
        <v>4734</v>
      </c>
      <c r="S3755" s="24">
        <v>1000</v>
      </c>
      <c r="T3755" s="371">
        <v>0</v>
      </c>
      <c r="U3755" s="371">
        <v>0</v>
      </c>
      <c r="V3755" s="371">
        <v>0</v>
      </c>
      <c r="W3755" s="21"/>
      <c r="X3755" s="25">
        <f t="shared" si="779"/>
        <v>0</v>
      </c>
      <c r="Y3755" s="26">
        <f t="shared" si="777"/>
        <v>0</v>
      </c>
      <c r="Z3755" s="428"/>
      <c r="AA3755" s="678"/>
      <c r="AB3755" s="672"/>
    </row>
    <row r="3756" spans="1:28" ht="13.9" customHeight="1" x14ac:dyDescent="0.2">
      <c r="A3756" s="588"/>
      <c r="B3756" s="415"/>
      <c r="C3756" s="454"/>
      <c r="D3756" s="589"/>
      <c r="E3756" s="589"/>
      <c r="F3756" s="182"/>
      <c r="G3756" s="24"/>
      <c r="H3756" s="241">
        <v>327</v>
      </c>
      <c r="I3756" s="22" t="s">
        <v>4727</v>
      </c>
      <c r="J3756" s="24">
        <v>1000</v>
      </c>
      <c r="K3756" s="371">
        <v>7.3500000000000005</v>
      </c>
      <c r="L3756" s="371">
        <v>6.6666666666666661</v>
      </c>
      <c r="M3756" s="371">
        <v>8.4</v>
      </c>
      <c r="N3756" s="21"/>
      <c r="O3756" s="25">
        <f t="shared" si="778"/>
        <v>7.4722222222222214</v>
      </c>
      <c r="P3756" s="26">
        <f t="shared" si="776"/>
        <v>5.1890432098765423E-3</v>
      </c>
      <c r="Q3756" s="26"/>
      <c r="R3756" s="22" t="s">
        <v>4736</v>
      </c>
      <c r="S3756" s="24">
        <v>1000</v>
      </c>
      <c r="T3756" s="371">
        <v>0</v>
      </c>
      <c r="U3756" s="371">
        <v>0</v>
      </c>
      <c r="V3756" s="371">
        <v>0</v>
      </c>
      <c r="W3756" s="21"/>
      <c r="X3756" s="25">
        <f t="shared" si="779"/>
        <v>0</v>
      </c>
      <c r="Y3756" s="26">
        <f t="shared" si="777"/>
        <v>0</v>
      </c>
      <c r="Z3756" s="428"/>
      <c r="AA3756" s="678"/>
      <c r="AB3756" s="672"/>
    </row>
    <row r="3757" spans="1:28" ht="13.9" customHeight="1" x14ac:dyDescent="0.2">
      <c r="A3757" s="588"/>
      <c r="B3757" s="415"/>
      <c r="C3757" s="454"/>
      <c r="D3757" s="589"/>
      <c r="E3757" s="589"/>
      <c r="F3757" s="182"/>
      <c r="G3757" s="24"/>
      <c r="H3757" s="241">
        <v>327</v>
      </c>
      <c r="I3757" s="22" t="s">
        <v>4728</v>
      </c>
      <c r="J3757" s="24">
        <v>1000</v>
      </c>
      <c r="K3757" s="371">
        <v>22.05</v>
      </c>
      <c r="L3757" s="371">
        <v>8.5714285714285712</v>
      </c>
      <c r="M3757" s="371">
        <v>33.6</v>
      </c>
      <c r="N3757" s="21"/>
      <c r="O3757" s="25">
        <f t="shared" si="778"/>
        <v>21.407142857142858</v>
      </c>
      <c r="P3757" s="26">
        <f t="shared" si="776"/>
        <v>1.486607142857143E-2</v>
      </c>
      <c r="Q3757" s="26"/>
      <c r="R3757" s="22" t="s">
        <v>4737</v>
      </c>
      <c r="S3757" s="24">
        <v>1000</v>
      </c>
      <c r="T3757" s="371">
        <v>0</v>
      </c>
      <c r="U3757" s="371">
        <v>0</v>
      </c>
      <c r="V3757" s="371">
        <v>0</v>
      </c>
      <c r="W3757" s="21"/>
      <c r="X3757" s="25">
        <f t="shared" si="779"/>
        <v>0</v>
      </c>
      <c r="Y3757" s="26">
        <f t="shared" si="777"/>
        <v>0</v>
      </c>
      <c r="Z3757" s="428"/>
      <c r="AA3757" s="678"/>
      <c r="AB3757" s="672"/>
    </row>
    <row r="3758" spans="1:28" ht="13.9" customHeight="1" x14ac:dyDescent="0.2">
      <c r="A3758" s="588"/>
      <c r="B3758" s="415"/>
      <c r="C3758" s="454"/>
      <c r="D3758" s="589"/>
      <c r="E3758" s="589"/>
      <c r="F3758" s="182"/>
      <c r="G3758" s="24"/>
      <c r="H3758" s="241">
        <v>327</v>
      </c>
      <c r="I3758" s="22" t="s">
        <v>4729</v>
      </c>
      <c r="J3758" s="24">
        <v>1000</v>
      </c>
      <c r="K3758" s="371">
        <v>9.4500000000000011</v>
      </c>
      <c r="L3758" s="371">
        <v>0</v>
      </c>
      <c r="M3758" s="371">
        <v>5.25</v>
      </c>
      <c r="N3758" s="21"/>
      <c r="O3758" s="25">
        <f t="shared" si="778"/>
        <v>4.9000000000000004</v>
      </c>
      <c r="P3758" s="26">
        <f t="shared" si="776"/>
        <v>3.4027777777777784E-3</v>
      </c>
      <c r="Q3758" s="26"/>
      <c r="R3758" s="22" t="s">
        <v>4738</v>
      </c>
      <c r="S3758" s="24">
        <v>1000</v>
      </c>
      <c r="T3758" s="371">
        <v>0</v>
      </c>
      <c r="U3758" s="371">
        <v>0</v>
      </c>
      <c r="V3758" s="371">
        <v>0</v>
      </c>
      <c r="W3758" s="21"/>
      <c r="X3758" s="25">
        <f t="shared" si="779"/>
        <v>0</v>
      </c>
      <c r="Y3758" s="26">
        <f t="shared" si="777"/>
        <v>0</v>
      </c>
      <c r="Z3758" s="428"/>
      <c r="AA3758" s="678"/>
      <c r="AB3758" s="672"/>
    </row>
    <row r="3759" spans="1:28" ht="13.9" customHeight="1" x14ac:dyDescent="0.2">
      <c r="A3759" s="588"/>
      <c r="B3759" s="415"/>
      <c r="C3759" s="454"/>
      <c r="D3759" s="589"/>
      <c r="E3759" s="589"/>
      <c r="F3759" s="182"/>
      <c r="G3759" s="24"/>
      <c r="H3759" s="241">
        <v>327</v>
      </c>
      <c r="I3759" s="22" t="s">
        <v>4730</v>
      </c>
      <c r="J3759" s="24">
        <v>1000</v>
      </c>
      <c r="K3759" s="371">
        <v>76.650000000000006</v>
      </c>
      <c r="L3759" s="371">
        <v>57.142857142857139</v>
      </c>
      <c r="M3759" s="371">
        <v>82.95</v>
      </c>
      <c r="N3759" s="21"/>
      <c r="O3759" s="25">
        <f t="shared" si="778"/>
        <v>72.24761904761904</v>
      </c>
      <c r="P3759" s="26">
        <f t="shared" si="776"/>
        <v>5.0171957671957666E-2</v>
      </c>
      <c r="Q3759" s="26"/>
      <c r="R3759" s="22" t="s">
        <v>4739</v>
      </c>
      <c r="S3759" s="24">
        <v>1000</v>
      </c>
      <c r="T3759" s="371">
        <v>0</v>
      </c>
      <c r="U3759" s="371">
        <v>0</v>
      </c>
      <c r="V3759" s="371">
        <v>0</v>
      </c>
      <c r="W3759" s="21"/>
      <c r="X3759" s="25">
        <f t="shared" si="779"/>
        <v>0</v>
      </c>
      <c r="Y3759" s="26">
        <f t="shared" si="777"/>
        <v>0</v>
      </c>
      <c r="Z3759" s="428"/>
      <c r="AA3759" s="678"/>
      <c r="AB3759" s="672"/>
    </row>
    <row r="3760" spans="1:28" ht="13.9" customHeight="1" x14ac:dyDescent="0.2">
      <c r="A3760" s="588"/>
      <c r="B3760" s="415"/>
      <c r="C3760" s="454"/>
      <c r="D3760" s="589"/>
      <c r="E3760" s="589"/>
      <c r="F3760" s="182"/>
      <c r="G3760" s="24"/>
      <c r="H3760" s="241">
        <v>327</v>
      </c>
      <c r="I3760" s="22" t="s">
        <v>4731</v>
      </c>
      <c r="J3760" s="24">
        <v>1000</v>
      </c>
      <c r="K3760" s="371">
        <v>5.25</v>
      </c>
      <c r="L3760" s="371">
        <v>4.7619047619047619</v>
      </c>
      <c r="M3760" s="371">
        <v>6.3000000000000007</v>
      </c>
      <c r="N3760" s="21"/>
      <c r="O3760" s="25">
        <f t="shared" si="778"/>
        <v>5.4373015873015875</v>
      </c>
      <c r="P3760" s="26">
        <f t="shared" si="776"/>
        <v>3.7759038800705474E-3</v>
      </c>
      <c r="Q3760" s="26"/>
      <c r="R3760" s="22" t="s">
        <v>4740</v>
      </c>
      <c r="S3760" s="24">
        <v>1000</v>
      </c>
      <c r="T3760" s="371">
        <v>0</v>
      </c>
      <c r="U3760" s="371">
        <v>0</v>
      </c>
      <c r="V3760" s="371">
        <v>0</v>
      </c>
      <c r="W3760" s="21"/>
      <c r="X3760" s="25">
        <f t="shared" si="779"/>
        <v>0</v>
      </c>
      <c r="Y3760" s="26">
        <f t="shared" si="777"/>
        <v>0</v>
      </c>
      <c r="Z3760" s="428"/>
      <c r="AA3760" s="678"/>
      <c r="AB3760" s="672"/>
    </row>
    <row r="3761" spans="1:28" ht="13.9" customHeight="1" x14ac:dyDescent="0.2">
      <c r="A3761" s="588"/>
      <c r="B3761" s="415"/>
      <c r="C3761" s="454"/>
      <c r="D3761" s="589"/>
      <c r="E3761" s="589"/>
      <c r="F3761" s="182"/>
      <c r="G3761" s="24"/>
      <c r="H3761" s="241">
        <v>327</v>
      </c>
      <c r="I3761" s="22" t="s">
        <v>4732</v>
      </c>
      <c r="J3761" s="24">
        <v>1000</v>
      </c>
      <c r="K3761" s="371">
        <v>4.2</v>
      </c>
      <c r="L3761" s="371">
        <v>4.7619047619047619</v>
      </c>
      <c r="M3761" s="371">
        <v>5.25</v>
      </c>
      <c r="N3761" s="21"/>
      <c r="O3761" s="25">
        <f t="shared" si="778"/>
        <v>4.7373015873015873</v>
      </c>
      <c r="P3761" s="26">
        <f t="shared" si="776"/>
        <v>3.2897927689594362E-3</v>
      </c>
      <c r="Q3761" s="26"/>
      <c r="R3761" s="22" t="s">
        <v>4741</v>
      </c>
      <c r="S3761" s="24">
        <v>1000</v>
      </c>
      <c r="T3761" s="371">
        <v>0</v>
      </c>
      <c r="U3761" s="371">
        <v>0</v>
      </c>
      <c r="V3761" s="371">
        <v>0</v>
      </c>
      <c r="W3761" s="21"/>
      <c r="X3761" s="25">
        <f t="shared" si="779"/>
        <v>0</v>
      </c>
      <c r="Y3761" s="26">
        <f t="shared" si="777"/>
        <v>0</v>
      </c>
      <c r="Z3761" s="428"/>
      <c r="AA3761" s="678"/>
      <c r="AB3761" s="672"/>
    </row>
    <row r="3762" spans="1:28" ht="13.9" customHeight="1" x14ac:dyDescent="0.2">
      <c r="A3762" s="588"/>
      <c r="B3762" s="415"/>
      <c r="C3762" s="454"/>
      <c r="D3762" s="589"/>
      <c r="E3762" s="589"/>
      <c r="F3762" s="182"/>
      <c r="G3762" s="24"/>
      <c r="H3762" s="241">
        <v>327</v>
      </c>
      <c r="I3762" s="22" t="s">
        <v>4733</v>
      </c>
      <c r="J3762" s="24">
        <v>1000</v>
      </c>
      <c r="K3762" s="371">
        <v>29.400000000000002</v>
      </c>
      <c r="L3762" s="371">
        <v>14.285714285714285</v>
      </c>
      <c r="M3762" s="371">
        <v>31.5</v>
      </c>
      <c r="N3762" s="21"/>
      <c r="O3762" s="25">
        <f t="shared" si="778"/>
        <v>25.06190476190476</v>
      </c>
      <c r="P3762" s="26">
        <f t="shared" si="776"/>
        <v>1.7404100529100529E-2</v>
      </c>
      <c r="Q3762" s="26"/>
      <c r="R3762" s="22" t="s">
        <v>4742</v>
      </c>
      <c r="S3762" s="24">
        <v>1000</v>
      </c>
      <c r="T3762" s="371">
        <v>0</v>
      </c>
      <c r="U3762" s="371">
        <v>0</v>
      </c>
      <c r="V3762" s="371">
        <v>0</v>
      </c>
      <c r="W3762" s="21"/>
      <c r="X3762" s="25">
        <f t="shared" si="779"/>
        <v>0</v>
      </c>
      <c r="Y3762" s="26">
        <f t="shared" si="777"/>
        <v>0</v>
      </c>
      <c r="Z3762" s="428"/>
      <c r="AA3762" s="678"/>
      <c r="AB3762" s="672"/>
    </row>
    <row r="3763" spans="1:28" ht="13.9" customHeight="1" thickBot="1" x14ac:dyDescent="0.25">
      <c r="A3763" s="588"/>
      <c r="B3763" s="415"/>
      <c r="C3763" s="454"/>
      <c r="D3763" s="589"/>
      <c r="E3763" s="589"/>
      <c r="F3763" s="182"/>
      <c r="G3763" s="24"/>
      <c r="H3763" s="242"/>
      <c r="I3763" s="22"/>
      <c r="J3763" s="24"/>
      <c r="K3763" s="371"/>
      <c r="L3763" s="371"/>
      <c r="M3763" s="371"/>
      <c r="N3763" s="21"/>
      <c r="O3763" s="25"/>
      <c r="P3763" s="26"/>
      <c r="Q3763" s="26"/>
      <c r="R3763" s="22"/>
      <c r="S3763" s="24"/>
      <c r="T3763" s="371"/>
      <c r="U3763" s="371"/>
      <c r="V3763" s="371"/>
      <c r="W3763" s="21"/>
      <c r="X3763" s="25"/>
      <c r="Y3763" s="26"/>
      <c r="Z3763" s="428"/>
      <c r="AA3763" s="678"/>
      <c r="AB3763" s="672"/>
    </row>
    <row r="3764" spans="1:28" s="7" customFormat="1" ht="13.9" customHeight="1" x14ac:dyDescent="0.2">
      <c r="A3764" s="270">
        <v>43050</v>
      </c>
      <c r="B3764" s="407">
        <v>0.82847222222222217</v>
      </c>
      <c r="C3764" s="450">
        <v>-1</v>
      </c>
      <c r="D3764" s="291">
        <f>(MAX(K3764:M3764))/J3764/1.44</f>
        <v>0.12891666666666668</v>
      </c>
      <c r="E3764" s="272">
        <f>(MAX(T3764:V3764))/S3764/1.44</f>
        <v>0.15050000000000002</v>
      </c>
      <c r="F3764" s="193" t="s">
        <v>1909</v>
      </c>
      <c r="G3764" s="114" t="s">
        <v>3136</v>
      </c>
      <c r="H3764" s="240">
        <v>328</v>
      </c>
      <c r="I3764" s="113" t="s">
        <v>685</v>
      </c>
      <c r="J3764" s="115">
        <v>1250</v>
      </c>
      <c r="K3764" s="565">
        <v>218.4</v>
      </c>
      <c r="L3764" s="627">
        <v>120</v>
      </c>
      <c r="M3764" s="627">
        <v>232.05</v>
      </c>
      <c r="N3764" s="116" t="s">
        <v>4069</v>
      </c>
      <c r="O3764" s="117">
        <f>(K3764+L3764+M3764)/3</f>
        <v>190.15</v>
      </c>
      <c r="P3764" s="118">
        <f t="shared" ref="P3764:P3774" si="780">O3764/J3764/1.44</f>
        <v>0.10563888888888889</v>
      </c>
      <c r="Q3764" s="119" t="s">
        <v>494</v>
      </c>
      <c r="R3764" s="120" t="s">
        <v>686</v>
      </c>
      <c r="S3764" s="115">
        <v>1250</v>
      </c>
      <c r="T3764" s="565">
        <v>168.57142857142856</v>
      </c>
      <c r="U3764" s="565">
        <v>258.3</v>
      </c>
      <c r="V3764" s="565">
        <v>270.90000000000003</v>
      </c>
      <c r="W3764" s="116" t="s">
        <v>3860</v>
      </c>
      <c r="X3764" s="117">
        <f>(T3764+U3764+V3764)/3</f>
        <v>232.59047619047621</v>
      </c>
      <c r="Y3764" s="118">
        <f t="shared" si="773"/>
        <v>0.12921693121693123</v>
      </c>
      <c r="Z3764" s="660" t="s">
        <v>494</v>
      </c>
      <c r="AA3764" s="677">
        <f>P3764+Y3764</f>
        <v>0.23485582010582012</v>
      </c>
      <c r="AB3764" s="671">
        <f t="shared" si="761"/>
        <v>1272.052199074074</v>
      </c>
    </row>
    <row r="3765" spans="1:28" ht="13.9" customHeight="1" x14ac:dyDescent="0.2">
      <c r="A3765" s="588"/>
      <c r="B3765" s="415"/>
      <c r="C3765" s="454"/>
      <c r="D3765" s="589"/>
      <c r="E3765" s="589"/>
      <c r="F3765" s="202" t="s">
        <v>684</v>
      </c>
      <c r="G3765" s="43"/>
      <c r="H3765" s="241">
        <v>328</v>
      </c>
      <c r="I3765" s="23" t="s">
        <v>4743</v>
      </c>
      <c r="J3765" s="24">
        <v>1250</v>
      </c>
      <c r="K3765" s="371">
        <v>126</v>
      </c>
      <c r="L3765" s="371">
        <v>98.095238095238088</v>
      </c>
      <c r="M3765" s="371">
        <v>108.15</v>
      </c>
      <c r="N3765" s="21"/>
      <c r="O3765" s="25">
        <f t="shared" ref="O3765:O3774" si="781">SUM(K3765,L3765,M3765)/3</f>
        <v>110.74841269841268</v>
      </c>
      <c r="P3765" s="26">
        <f t="shared" si="780"/>
        <v>6.1526895943562601E-2</v>
      </c>
      <c r="Q3765" s="26"/>
      <c r="R3765" s="23" t="s">
        <v>4752</v>
      </c>
      <c r="S3765" s="24">
        <v>1250</v>
      </c>
      <c r="T3765" s="371">
        <v>103.80952380952381</v>
      </c>
      <c r="U3765" s="371">
        <v>60.900000000000006</v>
      </c>
      <c r="V3765" s="371">
        <v>69.3</v>
      </c>
      <c r="W3765" s="21"/>
      <c r="X3765" s="25">
        <f t="shared" ref="X3765:X3774" si="782">SUM(T3765,U3765,V3765)/3</f>
        <v>78.003174603174614</v>
      </c>
      <c r="Y3765" s="26">
        <f t="shared" si="773"/>
        <v>4.3335097001763676E-2</v>
      </c>
      <c r="Z3765" s="428"/>
      <c r="AA3765" s="678"/>
      <c r="AB3765" s="672"/>
    </row>
    <row r="3766" spans="1:28" ht="13.9" customHeight="1" x14ac:dyDescent="0.2">
      <c r="A3766" s="588"/>
      <c r="B3766" s="415"/>
      <c r="C3766" s="454"/>
      <c r="D3766" s="589"/>
      <c r="E3766" s="589"/>
      <c r="F3766" s="203"/>
      <c r="G3766" s="21"/>
      <c r="H3766" s="241">
        <v>328</v>
      </c>
      <c r="I3766" s="22" t="s">
        <v>4744</v>
      </c>
      <c r="J3766" s="24">
        <v>1250</v>
      </c>
      <c r="K3766" s="371">
        <v>63</v>
      </c>
      <c r="L3766" s="371">
        <v>76.19047619047619</v>
      </c>
      <c r="M3766" s="371">
        <v>75.600000000000009</v>
      </c>
      <c r="N3766" s="21"/>
      <c r="O3766" s="25">
        <f t="shared" si="781"/>
        <v>71.596825396825409</v>
      </c>
      <c r="P3766" s="26">
        <f t="shared" si="780"/>
        <v>3.9776014109347446E-2</v>
      </c>
      <c r="Q3766" s="26"/>
      <c r="R3766" s="22" t="s">
        <v>4753</v>
      </c>
      <c r="S3766" s="24">
        <v>1250</v>
      </c>
      <c r="T3766" s="371">
        <v>66.666666666666657</v>
      </c>
      <c r="U3766" s="371">
        <v>78.75</v>
      </c>
      <c r="V3766" s="371">
        <v>69.3</v>
      </c>
      <c r="W3766" s="21"/>
      <c r="X3766" s="25">
        <f t="shared" si="782"/>
        <v>71.572222222222209</v>
      </c>
      <c r="Y3766" s="26">
        <f t="shared" si="773"/>
        <v>3.9762345679012344E-2</v>
      </c>
      <c r="Z3766" s="428"/>
      <c r="AA3766" s="678"/>
      <c r="AB3766" s="672"/>
    </row>
    <row r="3767" spans="1:28" ht="13.9" customHeight="1" x14ac:dyDescent="0.2">
      <c r="A3767" s="588"/>
      <c r="B3767" s="415"/>
      <c r="C3767" s="454"/>
      <c r="D3767" s="589"/>
      <c r="E3767" s="589"/>
      <c r="F3767" s="182"/>
      <c r="G3767" s="24"/>
      <c r="H3767" s="241">
        <v>328</v>
      </c>
      <c r="I3767" s="22" t="s">
        <v>4745</v>
      </c>
      <c r="J3767" s="24">
        <v>1250</v>
      </c>
      <c r="K3767" s="371">
        <v>14.700000000000001</v>
      </c>
      <c r="L3767" s="371">
        <v>18.095238095238095</v>
      </c>
      <c r="M3767" s="371">
        <v>46.2</v>
      </c>
      <c r="N3767" s="21"/>
      <c r="O3767" s="25">
        <f t="shared" si="781"/>
        <v>26.331746031746036</v>
      </c>
      <c r="P3767" s="26">
        <f t="shared" si="780"/>
        <v>1.4628747795414464E-2</v>
      </c>
      <c r="Q3767" s="26"/>
      <c r="R3767" s="22" t="s">
        <v>4754</v>
      </c>
      <c r="S3767" s="24">
        <v>1250</v>
      </c>
      <c r="T3767" s="371">
        <v>78.095238095238088</v>
      </c>
      <c r="U3767" s="371">
        <v>54.6</v>
      </c>
      <c r="V3767" s="371">
        <v>95.55</v>
      </c>
      <c r="W3767" s="21"/>
      <c r="X3767" s="25">
        <f t="shared" si="782"/>
        <v>76.081746031746036</v>
      </c>
      <c r="Y3767" s="26">
        <f t="shared" si="773"/>
        <v>4.2267636684303354E-2</v>
      </c>
      <c r="Z3767" s="428"/>
      <c r="AA3767" s="678"/>
      <c r="AB3767" s="672"/>
    </row>
    <row r="3768" spans="1:28" ht="13.9" customHeight="1" x14ac:dyDescent="0.2">
      <c r="A3768" s="588"/>
      <c r="B3768" s="415"/>
      <c r="C3768" s="454"/>
      <c r="D3768" s="589"/>
      <c r="E3768" s="589"/>
      <c r="F3768" s="182"/>
      <c r="G3768" s="24"/>
      <c r="H3768" s="241">
        <v>328</v>
      </c>
      <c r="I3768" s="22" t="s">
        <v>4746</v>
      </c>
      <c r="J3768" s="24">
        <v>1250</v>
      </c>
      <c r="K3768" s="371">
        <v>5.25</v>
      </c>
      <c r="L3768" s="371">
        <v>5.7142857142857144</v>
      </c>
      <c r="M3768" s="371">
        <v>12.600000000000001</v>
      </c>
      <c r="N3768" s="21"/>
      <c r="O3768" s="25">
        <f t="shared" si="781"/>
        <v>7.8547619047619053</v>
      </c>
      <c r="P3768" s="26">
        <f t="shared" si="780"/>
        <v>4.363756613756614E-3</v>
      </c>
      <c r="Q3768" s="26"/>
      <c r="R3768" s="22" t="s">
        <v>4746</v>
      </c>
      <c r="S3768" s="24">
        <v>1250</v>
      </c>
      <c r="T3768" s="371">
        <v>11.428571428571429</v>
      </c>
      <c r="U3768" s="371">
        <v>31.5</v>
      </c>
      <c r="V3768" s="371">
        <v>19.95</v>
      </c>
      <c r="W3768" s="21"/>
      <c r="X3768" s="25">
        <f t="shared" si="782"/>
        <v>20.959523809523812</v>
      </c>
      <c r="Y3768" s="26">
        <f t="shared" si="773"/>
        <v>1.1644179894179896E-2</v>
      </c>
      <c r="Z3768" s="428"/>
      <c r="AA3768" s="678"/>
      <c r="AB3768" s="672"/>
    </row>
    <row r="3769" spans="1:28" ht="13.9" customHeight="1" x14ac:dyDescent="0.2">
      <c r="A3769" s="588"/>
      <c r="B3769" s="415"/>
      <c r="C3769" s="454"/>
      <c r="D3769" s="589"/>
      <c r="E3769" s="589"/>
      <c r="F3769" s="182"/>
      <c r="G3769" s="24"/>
      <c r="H3769" s="241">
        <v>328</v>
      </c>
      <c r="I3769" s="22" t="s">
        <v>4747</v>
      </c>
      <c r="J3769" s="24">
        <v>1250</v>
      </c>
      <c r="K3769" s="371">
        <v>5.25</v>
      </c>
      <c r="L3769" s="371">
        <v>5.7142857142857144</v>
      </c>
      <c r="M3769" s="371">
        <v>4.2</v>
      </c>
      <c r="N3769" s="21"/>
      <c r="O3769" s="25">
        <f t="shared" si="781"/>
        <v>5.0547619047619046</v>
      </c>
      <c r="P3769" s="26">
        <f t="shared" si="780"/>
        <v>2.8082010582010579E-3</v>
      </c>
      <c r="Q3769" s="26"/>
      <c r="R3769" s="22" t="s">
        <v>4747</v>
      </c>
      <c r="S3769" s="24">
        <v>1250</v>
      </c>
      <c r="T3769" s="371">
        <v>0</v>
      </c>
      <c r="U3769" s="371">
        <v>0</v>
      </c>
      <c r="V3769" s="371">
        <v>0</v>
      </c>
      <c r="W3769" s="21"/>
      <c r="X3769" s="25">
        <f t="shared" si="782"/>
        <v>0</v>
      </c>
      <c r="Y3769" s="26">
        <f t="shared" si="773"/>
        <v>0</v>
      </c>
      <c r="Z3769" s="428"/>
      <c r="AA3769" s="678"/>
      <c r="AB3769" s="672"/>
    </row>
    <row r="3770" spans="1:28" ht="13.9" customHeight="1" x14ac:dyDescent="0.2">
      <c r="A3770" s="588"/>
      <c r="B3770" s="415"/>
      <c r="C3770" s="454"/>
      <c r="D3770" s="589"/>
      <c r="E3770" s="589"/>
      <c r="F3770" s="182"/>
      <c r="G3770" s="24"/>
      <c r="H3770" s="241">
        <v>328</v>
      </c>
      <c r="I3770" s="22" t="s">
        <v>4748</v>
      </c>
      <c r="J3770" s="24">
        <v>1250</v>
      </c>
      <c r="K3770" s="371">
        <v>0</v>
      </c>
      <c r="L3770" s="371">
        <v>0.95238095238095233</v>
      </c>
      <c r="M3770" s="371">
        <v>0</v>
      </c>
      <c r="N3770" s="21"/>
      <c r="O3770" s="25">
        <f t="shared" si="781"/>
        <v>0.31746031746031744</v>
      </c>
      <c r="P3770" s="26">
        <f t="shared" si="780"/>
        <v>1.7636684303350971E-4</v>
      </c>
      <c r="Q3770" s="26"/>
      <c r="R3770" s="22" t="s">
        <v>4748</v>
      </c>
      <c r="S3770" s="24">
        <v>1250</v>
      </c>
      <c r="T3770" s="371">
        <v>0</v>
      </c>
      <c r="U3770" s="371">
        <v>0</v>
      </c>
      <c r="V3770" s="371">
        <v>0</v>
      </c>
      <c r="W3770" s="21"/>
      <c r="X3770" s="25">
        <f t="shared" si="782"/>
        <v>0</v>
      </c>
      <c r="Y3770" s="26">
        <f t="shared" si="773"/>
        <v>0</v>
      </c>
      <c r="Z3770" s="428"/>
      <c r="AA3770" s="678"/>
      <c r="AB3770" s="672"/>
    </row>
    <row r="3771" spans="1:28" ht="13.9" customHeight="1" x14ac:dyDescent="0.2">
      <c r="A3771" s="588"/>
      <c r="B3771" s="415"/>
      <c r="C3771" s="454"/>
      <c r="D3771" s="589"/>
      <c r="E3771" s="589"/>
      <c r="F3771" s="182"/>
      <c r="G3771" s="24"/>
      <c r="H3771" s="241">
        <v>328</v>
      </c>
      <c r="I3771" s="22" t="s">
        <v>4749</v>
      </c>
      <c r="J3771" s="24">
        <v>1250</v>
      </c>
      <c r="K3771" s="371">
        <v>0</v>
      </c>
      <c r="L3771" s="371">
        <v>0.95238095238095233</v>
      </c>
      <c r="M3771" s="371">
        <v>4.2</v>
      </c>
      <c r="N3771" s="21"/>
      <c r="O3771" s="25">
        <f t="shared" si="781"/>
        <v>1.7174603174603176</v>
      </c>
      <c r="P3771" s="26">
        <f t="shared" si="780"/>
        <v>9.5414462081128766E-4</v>
      </c>
      <c r="Q3771" s="26"/>
      <c r="R3771" s="22" t="s">
        <v>4749</v>
      </c>
      <c r="S3771" s="24">
        <v>1250</v>
      </c>
      <c r="T3771" s="371">
        <v>3.8095238095238093</v>
      </c>
      <c r="U3771" s="371">
        <v>6.3000000000000007</v>
      </c>
      <c r="V3771" s="371">
        <v>1.05</v>
      </c>
      <c r="W3771" s="21"/>
      <c r="X3771" s="25">
        <f t="shared" si="782"/>
        <v>3.7198412698412704</v>
      </c>
      <c r="Y3771" s="26">
        <f t="shared" si="773"/>
        <v>2.0665784832451504E-3</v>
      </c>
      <c r="Z3771" s="428"/>
      <c r="AA3771" s="678"/>
      <c r="AB3771" s="672"/>
    </row>
    <row r="3772" spans="1:28" ht="13.9" customHeight="1" x14ac:dyDescent="0.2">
      <c r="A3772" s="588"/>
      <c r="B3772" s="415"/>
      <c r="C3772" s="454"/>
      <c r="D3772" s="589"/>
      <c r="E3772" s="589"/>
      <c r="F3772" s="182"/>
      <c r="G3772" s="24"/>
      <c r="H3772" s="241">
        <v>328</v>
      </c>
      <c r="I3772" s="22" t="s">
        <v>4750</v>
      </c>
      <c r="J3772" s="24">
        <v>1250</v>
      </c>
      <c r="K3772" s="371">
        <v>0</v>
      </c>
      <c r="L3772" s="371">
        <v>0</v>
      </c>
      <c r="M3772" s="371">
        <v>0</v>
      </c>
      <c r="N3772" s="21"/>
      <c r="O3772" s="25">
        <f t="shared" si="781"/>
        <v>0</v>
      </c>
      <c r="P3772" s="26">
        <f t="shared" si="780"/>
        <v>0</v>
      </c>
      <c r="Q3772" s="26"/>
      <c r="R3772" s="22" t="s">
        <v>4750</v>
      </c>
      <c r="S3772" s="24">
        <v>1250</v>
      </c>
      <c r="T3772" s="371">
        <v>0</v>
      </c>
      <c r="U3772" s="371">
        <v>0</v>
      </c>
      <c r="V3772" s="371">
        <v>0</v>
      </c>
      <c r="W3772" s="21"/>
      <c r="X3772" s="25">
        <f t="shared" si="782"/>
        <v>0</v>
      </c>
      <c r="Y3772" s="26">
        <f t="shared" si="773"/>
        <v>0</v>
      </c>
      <c r="Z3772" s="428"/>
      <c r="AA3772" s="678"/>
      <c r="AB3772" s="672"/>
    </row>
    <row r="3773" spans="1:28" ht="13.9" customHeight="1" x14ac:dyDescent="0.2">
      <c r="A3773" s="588"/>
      <c r="B3773" s="415"/>
      <c r="C3773" s="454"/>
      <c r="D3773" s="589"/>
      <c r="E3773" s="589"/>
      <c r="F3773" s="182"/>
      <c r="G3773" s="24"/>
      <c r="H3773" s="241">
        <v>328</v>
      </c>
      <c r="I3773" s="22" t="s">
        <v>1943</v>
      </c>
      <c r="J3773" s="24">
        <v>1250</v>
      </c>
      <c r="K3773" s="371">
        <v>3.1500000000000004</v>
      </c>
      <c r="L3773" s="371">
        <v>2.8571428571428572</v>
      </c>
      <c r="M3773" s="371">
        <v>2.1</v>
      </c>
      <c r="N3773" s="21"/>
      <c r="O3773" s="25">
        <f t="shared" si="781"/>
        <v>2.7023809523809526</v>
      </c>
      <c r="P3773" s="26">
        <f t="shared" si="780"/>
        <v>1.5013227513227514E-3</v>
      </c>
      <c r="Q3773" s="26"/>
      <c r="R3773" s="22" t="s">
        <v>1943</v>
      </c>
      <c r="S3773" s="24">
        <v>1250</v>
      </c>
      <c r="T3773" s="371">
        <v>34.285714285714285</v>
      </c>
      <c r="U3773" s="371">
        <v>30.450000000000003</v>
      </c>
      <c r="V3773" s="371">
        <v>5.25</v>
      </c>
      <c r="W3773" s="21"/>
      <c r="X3773" s="25">
        <f t="shared" si="782"/>
        <v>23.328571428571433</v>
      </c>
      <c r="Y3773" s="26">
        <f t="shared" si="773"/>
        <v>1.2960317460317464E-2</v>
      </c>
      <c r="Z3773" s="428"/>
      <c r="AA3773" s="678"/>
      <c r="AB3773" s="672"/>
    </row>
    <row r="3774" spans="1:28" ht="13.9" customHeight="1" thickBot="1" x14ac:dyDescent="0.25">
      <c r="A3774" s="588"/>
      <c r="B3774" s="415"/>
      <c r="C3774" s="454"/>
      <c r="D3774" s="589"/>
      <c r="E3774" s="589"/>
      <c r="F3774" s="182"/>
      <c r="G3774" s="24"/>
      <c r="H3774" s="242">
        <v>328</v>
      </c>
      <c r="I3774" s="22" t="s">
        <v>4751</v>
      </c>
      <c r="J3774" s="24">
        <v>1250</v>
      </c>
      <c r="K3774" s="371">
        <v>0</v>
      </c>
      <c r="L3774" s="371">
        <v>0</v>
      </c>
      <c r="M3774" s="371">
        <v>0</v>
      </c>
      <c r="N3774" s="21"/>
      <c r="O3774" s="25">
        <f t="shared" si="781"/>
        <v>0</v>
      </c>
      <c r="P3774" s="26">
        <f t="shared" si="780"/>
        <v>0</v>
      </c>
      <c r="Q3774" s="26"/>
      <c r="R3774" s="22" t="s">
        <v>4755</v>
      </c>
      <c r="S3774" s="24">
        <v>1250</v>
      </c>
      <c r="T3774" s="371">
        <v>1.9047619047619047</v>
      </c>
      <c r="U3774" s="371">
        <v>1.05</v>
      </c>
      <c r="V3774" s="371">
        <v>1.05</v>
      </c>
      <c r="W3774" s="21"/>
      <c r="X3774" s="25">
        <f t="shared" si="782"/>
        <v>1.3349206349206348</v>
      </c>
      <c r="Y3774" s="26">
        <f t="shared" si="773"/>
        <v>7.4162257495590835E-4</v>
      </c>
      <c r="Z3774" s="428"/>
      <c r="AA3774" s="681"/>
      <c r="AB3774" s="674"/>
    </row>
    <row r="3775" spans="1:28" s="7" customFormat="1" ht="13.9" customHeight="1" x14ac:dyDescent="0.2">
      <c r="A3775" s="270">
        <v>43050</v>
      </c>
      <c r="B3775" s="407">
        <v>0.84722222222222221</v>
      </c>
      <c r="C3775" s="450">
        <v>-1</v>
      </c>
      <c r="D3775" s="291">
        <f>(MAX(K3775:M3775))/J3775/1.44</f>
        <v>0.27416666666666667</v>
      </c>
      <c r="E3775" s="272">
        <f>(MAX(T3775:V3775))/S3775/1.44</f>
        <v>0</v>
      </c>
      <c r="F3775" s="193" t="s">
        <v>1909</v>
      </c>
      <c r="G3775" s="114" t="s">
        <v>3136</v>
      </c>
      <c r="H3775" s="240">
        <v>329</v>
      </c>
      <c r="I3775" s="113" t="s">
        <v>685</v>
      </c>
      <c r="J3775" s="115">
        <v>1250</v>
      </c>
      <c r="K3775" s="565">
        <v>493.5</v>
      </c>
      <c r="L3775" s="627">
        <v>489.52380952380952</v>
      </c>
      <c r="M3775" s="627">
        <v>473.55</v>
      </c>
      <c r="N3775" s="116" t="s">
        <v>3954</v>
      </c>
      <c r="O3775" s="117">
        <f>(K3775+L3775+M3775)/3</f>
        <v>485.52460317460321</v>
      </c>
      <c r="P3775" s="118">
        <f t="shared" ref="P3775:P3787" si="783">O3775/J3775/1.44</f>
        <v>0.26973589065255732</v>
      </c>
      <c r="Q3775" s="119" t="s">
        <v>494</v>
      </c>
      <c r="R3775" s="120" t="s">
        <v>686</v>
      </c>
      <c r="S3775" s="115">
        <v>1250</v>
      </c>
      <c r="T3775" s="565">
        <v>0</v>
      </c>
      <c r="U3775" s="565">
        <v>0</v>
      </c>
      <c r="V3775" s="565">
        <v>0</v>
      </c>
      <c r="W3775" s="116" t="s">
        <v>4112</v>
      </c>
      <c r="X3775" s="117">
        <f>(T3775+U3775+V3775)/3</f>
        <v>0</v>
      </c>
      <c r="Y3775" s="118">
        <f t="shared" ref="Y3775:Y3787" si="784">X3775/S3775/1.44</f>
        <v>0</v>
      </c>
      <c r="Z3775" s="660" t="s">
        <v>494</v>
      </c>
      <c r="AA3775" s="679">
        <f>P3775+Y3775</f>
        <v>0.26973589065255732</v>
      </c>
      <c r="AB3775" s="672">
        <f t="shared" si="761"/>
        <v>1214.0640817901235</v>
      </c>
    </row>
    <row r="3776" spans="1:28" ht="13.9" customHeight="1" x14ac:dyDescent="0.2">
      <c r="A3776" s="588"/>
      <c r="B3776" s="415"/>
      <c r="C3776" s="454"/>
      <c r="D3776" s="589"/>
      <c r="E3776" s="589"/>
      <c r="F3776" s="202" t="s">
        <v>684</v>
      </c>
      <c r="G3776" s="43"/>
      <c r="H3776" s="241">
        <v>329</v>
      </c>
      <c r="I3776" s="23" t="s">
        <v>4756</v>
      </c>
      <c r="J3776" s="24">
        <v>1250</v>
      </c>
      <c r="K3776" s="371">
        <v>8.4</v>
      </c>
      <c r="L3776" s="371">
        <v>6.6666666666666661</v>
      </c>
      <c r="M3776" s="371">
        <v>7.3500000000000005</v>
      </c>
      <c r="N3776" s="21"/>
      <c r="O3776" s="25">
        <f t="shared" ref="O3776:O3787" si="785">SUM(K3776,L3776,M3776)/3</f>
        <v>7.4722222222222223</v>
      </c>
      <c r="P3776" s="26">
        <f t="shared" si="783"/>
        <v>4.1512345679012349E-3</v>
      </c>
      <c r="Q3776" s="26"/>
      <c r="R3776" s="22" t="s">
        <v>4768</v>
      </c>
      <c r="S3776" s="24">
        <v>1250</v>
      </c>
      <c r="T3776" s="371">
        <v>0</v>
      </c>
      <c r="U3776" s="371">
        <v>0</v>
      </c>
      <c r="V3776" s="371">
        <v>0</v>
      </c>
      <c r="W3776" s="21"/>
      <c r="X3776" s="25">
        <f t="shared" ref="X3776:X3787" si="786">SUM(T3776,U3776,V3776)/3</f>
        <v>0</v>
      </c>
      <c r="Y3776" s="26">
        <f t="shared" si="784"/>
        <v>0</v>
      </c>
      <c r="Z3776" s="428"/>
      <c r="AA3776" s="678"/>
      <c r="AB3776" s="672"/>
    </row>
    <row r="3777" spans="1:28" ht="13.9" customHeight="1" x14ac:dyDescent="0.2">
      <c r="A3777" s="588"/>
      <c r="B3777" s="415"/>
      <c r="C3777" s="454"/>
      <c r="D3777" s="589"/>
      <c r="E3777" s="589"/>
      <c r="F3777" s="203"/>
      <c r="G3777" s="21"/>
      <c r="H3777" s="241">
        <v>329</v>
      </c>
      <c r="I3777" s="22" t="s">
        <v>4757</v>
      </c>
      <c r="J3777" s="24">
        <v>1250</v>
      </c>
      <c r="K3777" s="371">
        <v>2.1</v>
      </c>
      <c r="L3777" s="371">
        <v>0.95238095238095233</v>
      </c>
      <c r="M3777" s="371">
        <v>0</v>
      </c>
      <c r="N3777" s="21"/>
      <c r="O3777" s="25">
        <f t="shared" si="785"/>
        <v>1.0174603174603174</v>
      </c>
      <c r="P3777" s="26">
        <f t="shared" si="783"/>
        <v>5.6525573192239863E-4</v>
      </c>
      <c r="Q3777" s="26"/>
      <c r="R3777" s="23" t="s">
        <v>4769</v>
      </c>
      <c r="S3777" s="24">
        <v>1250</v>
      </c>
      <c r="T3777" s="371">
        <v>0</v>
      </c>
      <c r="U3777" s="371">
        <v>0</v>
      </c>
      <c r="V3777" s="371">
        <v>0</v>
      </c>
      <c r="W3777" s="21"/>
      <c r="X3777" s="25">
        <f t="shared" si="786"/>
        <v>0</v>
      </c>
      <c r="Y3777" s="26">
        <f t="shared" si="784"/>
        <v>0</v>
      </c>
      <c r="Z3777" s="428"/>
      <c r="AA3777" s="678"/>
      <c r="AB3777" s="672"/>
    </row>
    <row r="3778" spans="1:28" ht="13.9" customHeight="1" x14ac:dyDescent="0.2">
      <c r="A3778" s="588"/>
      <c r="B3778" s="415"/>
      <c r="C3778" s="454"/>
      <c r="D3778" s="589"/>
      <c r="E3778" s="589"/>
      <c r="F3778" s="182"/>
      <c r="G3778" s="24"/>
      <c r="H3778" s="241">
        <v>329</v>
      </c>
      <c r="I3778" s="22" t="s">
        <v>4758</v>
      </c>
      <c r="J3778" s="24">
        <v>1250</v>
      </c>
      <c r="K3778" s="371">
        <v>113.4</v>
      </c>
      <c r="L3778" s="371">
        <v>85.714285714285708</v>
      </c>
      <c r="M3778" s="371">
        <v>100.80000000000001</v>
      </c>
      <c r="N3778" s="21"/>
      <c r="O3778" s="25">
        <f t="shared" si="785"/>
        <v>99.971428571428575</v>
      </c>
      <c r="P3778" s="26">
        <f t="shared" si="783"/>
        <v>5.5539682539682542E-2</v>
      </c>
      <c r="Q3778" s="26"/>
      <c r="R3778" s="22" t="s">
        <v>4770</v>
      </c>
      <c r="S3778" s="24">
        <v>1250</v>
      </c>
      <c r="T3778" s="371">
        <v>0</v>
      </c>
      <c r="U3778" s="371">
        <v>0</v>
      </c>
      <c r="V3778" s="371">
        <v>0</v>
      </c>
      <c r="W3778" s="21"/>
      <c r="X3778" s="25">
        <f t="shared" si="786"/>
        <v>0</v>
      </c>
      <c r="Y3778" s="26">
        <f t="shared" si="784"/>
        <v>0</v>
      </c>
      <c r="Z3778" s="428"/>
      <c r="AA3778" s="678"/>
      <c r="AB3778" s="672"/>
    </row>
    <row r="3779" spans="1:28" ht="13.9" customHeight="1" x14ac:dyDescent="0.2">
      <c r="A3779" s="588"/>
      <c r="B3779" s="415"/>
      <c r="C3779" s="454"/>
      <c r="D3779" s="589"/>
      <c r="E3779" s="589"/>
      <c r="F3779" s="182"/>
      <c r="G3779" s="24"/>
      <c r="H3779" s="241">
        <v>329</v>
      </c>
      <c r="I3779" s="22" t="s">
        <v>4759</v>
      </c>
      <c r="J3779" s="24">
        <v>1250</v>
      </c>
      <c r="K3779" s="371">
        <v>0</v>
      </c>
      <c r="L3779" s="371">
        <v>0</v>
      </c>
      <c r="M3779" s="371">
        <v>3.1500000000000004</v>
      </c>
      <c r="N3779" s="21"/>
      <c r="O3779" s="25">
        <f t="shared" si="785"/>
        <v>1.05</v>
      </c>
      <c r="P3779" s="26">
        <f t="shared" si="783"/>
        <v>5.8333333333333338E-4</v>
      </c>
      <c r="Q3779" s="26"/>
      <c r="R3779" s="22" t="s">
        <v>4771</v>
      </c>
      <c r="S3779" s="24">
        <v>1250</v>
      </c>
      <c r="T3779" s="371">
        <v>0</v>
      </c>
      <c r="U3779" s="371">
        <v>0</v>
      </c>
      <c r="V3779" s="371">
        <v>0</v>
      </c>
      <c r="W3779" s="21"/>
      <c r="X3779" s="25">
        <f t="shared" si="786"/>
        <v>0</v>
      </c>
      <c r="Y3779" s="26">
        <f t="shared" si="784"/>
        <v>0</v>
      </c>
      <c r="Z3779" s="428"/>
      <c r="AA3779" s="678"/>
      <c r="AB3779" s="672"/>
    </row>
    <row r="3780" spans="1:28" ht="13.9" customHeight="1" x14ac:dyDescent="0.2">
      <c r="A3780" s="588"/>
      <c r="B3780" s="415"/>
      <c r="C3780" s="454"/>
      <c r="D3780" s="589"/>
      <c r="E3780" s="589"/>
      <c r="F3780" s="182"/>
      <c r="G3780" s="24"/>
      <c r="H3780" s="241">
        <v>329</v>
      </c>
      <c r="I3780" s="22" t="s">
        <v>4760</v>
      </c>
      <c r="J3780" s="24">
        <v>1250</v>
      </c>
      <c r="K3780" s="371">
        <v>15.75</v>
      </c>
      <c r="L3780" s="371">
        <v>0.95238095238095233</v>
      </c>
      <c r="M3780" s="371">
        <v>3.1500000000000004</v>
      </c>
      <c r="N3780" s="21"/>
      <c r="O3780" s="25">
        <f t="shared" si="785"/>
        <v>6.6174603174603179</v>
      </c>
      <c r="P3780" s="26">
        <f t="shared" si="783"/>
        <v>3.6763668430335097E-3</v>
      </c>
      <c r="Q3780" s="26"/>
      <c r="R3780" s="22" t="s">
        <v>4772</v>
      </c>
      <c r="S3780" s="24">
        <v>1250</v>
      </c>
      <c r="T3780" s="371">
        <v>0</v>
      </c>
      <c r="U3780" s="371">
        <v>0</v>
      </c>
      <c r="V3780" s="371">
        <v>0</v>
      </c>
      <c r="W3780" s="21"/>
      <c r="X3780" s="25">
        <f t="shared" si="786"/>
        <v>0</v>
      </c>
      <c r="Y3780" s="26">
        <f t="shared" si="784"/>
        <v>0</v>
      </c>
      <c r="Z3780" s="428"/>
      <c r="AA3780" s="678"/>
      <c r="AB3780" s="672"/>
    </row>
    <row r="3781" spans="1:28" ht="13.9" customHeight="1" x14ac:dyDescent="0.2">
      <c r="A3781" s="588"/>
      <c r="B3781" s="415"/>
      <c r="C3781" s="454"/>
      <c r="D3781" s="589"/>
      <c r="E3781" s="589"/>
      <c r="F3781" s="182"/>
      <c r="G3781" s="24"/>
      <c r="H3781" s="241">
        <v>329</v>
      </c>
      <c r="I3781" s="22" t="s">
        <v>4761</v>
      </c>
      <c r="J3781" s="24">
        <v>1250</v>
      </c>
      <c r="K3781" s="371">
        <v>8.4</v>
      </c>
      <c r="L3781" s="371">
        <v>0.95238095238095233</v>
      </c>
      <c r="M3781" s="371">
        <v>12.600000000000001</v>
      </c>
      <c r="N3781" s="21"/>
      <c r="O3781" s="25">
        <f t="shared" si="785"/>
        <v>7.317460317460319</v>
      </c>
      <c r="P3781" s="26">
        <f t="shared" si="783"/>
        <v>4.0652557319223997E-3</v>
      </c>
      <c r="Q3781" s="26"/>
      <c r="R3781" s="22" t="s">
        <v>4773</v>
      </c>
      <c r="S3781" s="24">
        <v>1250</v>
      </c>
      <c r="T3781" s="371">
        <v>0</v>
      </c>
      <c r="U3781" s="371">
        <v>0</v>
      </c>
      <c r="V3781" s="371">
        <v>0</v>
      </c>
      <c r="W3781" s="21"/>
      <c r="X3781" s="25">
        <f t="shared" si="786"/>
        <v>0</v>
      </c>
      <c r="Y3781" s="26">
        <f t="shared" si="784"/>
        <v>0</v>
      </c>
      <c r="Z3781" s="428"/>
      <c r="AA3781" s="678"/>
      <c r="AB3781" s="672"/>
    </row>
    <row r="3782" spans="1:28" ht="13.9" customHeight="1" x14ac:dyDescent="0.2">
      <c r="A3782" s="588"/>
      <c r="B3782" s="415"/>
      <c r="C3782" s="454"/>
      <c r="D3782" s="589"/>
      <c r="E3782" s="589"/>
      <c r="F3782" s="182"/>
      <c r="G3782" s="24"/>
      <c r="H3782" s="241">
        <v>329</v>
      </c>
      <c r="I3782" s="22" t="s">
        <v>4762</v>
      </c>
      <c r="J3782" s="24">
        <v>1250</v>
      </c>
      <c r="K3782" s="371">
        <v>73.5</v>
      </c>
      <c r="L3782" s="371">
        <v>83.80952380952381</v>
      </c>
      <c r="M3782" s="371">
        <v>63</v>
      </c>
      <c r="N3782" s="21"/>
      <c r="O3782" s="25">
        <f t="shared" si="785"/>
        <v>73.436507936507937</v>
      </c>
      <c r="P3782" s="26">
        <f t="shared" si="783"/>
        <v>4.0798059964726636E-2</v>
      </c>
      <c r="Q3782" s="26"/>
      <c r="R3782" s="22" t="s">
        <v>4774</v>
      </c>
      <c r="S3782" s="24">
        <v>1250</v>
      </c>
      <c r="T3782" s="371">
        <v>0</v>
      </c>
      <c r="U3782" s="371">
        <v>0</v>
      </c>
      <c r="V3782" s="371">
        <v>0</v>
      </c>
      <c r="W3782" s="21"/>
      <c r="X3782" s="25">
        <f t="shared" si="786"/>
        <v>0</v>
      </c>
      <c r="Y3782" s="26">
        <f t="shared" si="784"/>
        <v>0</v>
      </c>
      <c r="Z3782" s="428"/>
      <c r="AA3782" s="678"/>
      <c r="AB3782" s="672"/>
    </row>
    <row r="3783" spans="1:28" ht="13.9" customHeight="1" x14ac:dyDescent="0.2">
      <c r="A3783" s="588"/>
      <c r="B3783" s="415"/>
      <c r="C3783" s="454"/>
      <c r="D3783" s="589"/>
      <c r="E3783" s="589"/>
      <c r="F3783" s="182"/>
      <c r="G3783" s="24"/>
      <c r="H3783" s="241">
        <v>329</v>
      </c>
      <c r="I3783" s="22" t="s">
        <v>4763</v>
      </c>
      <c r="J3783" s="24">
        <v>1250</v>
      </c>
      <c r="K3783" s="371">
        <v>70.350000000000009</v>
      </c>
      <c r="L3783" s="371">
        <v>129.52380952380952</v>
      </c>
      <c r="M3783" s="371">
        <v>87.15</v>
      </c>
      <c r="N3783" s="21"/>
      <c r="O3783" s="25">
        <f t="shared" si="785"/>
        <v>95.674603174603178</v>
      </c>
      <c r="P3783" s="26">
        <f t="shared" si="783"/>
        <v>5.3152557319223991E-2</v>
      </c>
      <c r="Q3783" s="26"/>
      <c r="R3783" s="22" t="s">
        <v>4775</v>
      </c>
      <c r="S3783" s="24">
        <v>1250</v>
      </c>
      <c r="T3783" s="371">
        <v>0</v>
      </c>
      <c r="U3783" s="371">
        <v>0</v>
      </c>
      <c r="V3783" s="371">
        <v>0</v>
      </c>
      <c r="W3783" s="21"/>
      <c r="X3783" s="25">
        <f t="shared" si="786"/>
        <v>0</v>
      </c>
      <c r="Y3783" s="26">
        <f t="shared" si="784"/>
        <v>0</v>
      </c>
      <c r="Z3783" s="428"/>
      <c r="AA3783" s="678"/>
      <c r="AB3783" s="672"/>
    </row>
    <row r="3784" spans="1:28" ht="13.9" customHeight="1" x14ac:dyDescent="0.2">
      <c r="A3784" s="588"/>
      <c r="B3784" s="415"/>
      <c r="C3784" s="454"/>
      <c r="D3784" s="589"/>
      <c r="E3784" s="589"/>
      <c r="F3784" s="182"/>
      <c r="G3784" s="24"/>
      <c r="H3784" s="241">
        <v>329</v>
      </c>
      <c r="I3784" s="22" t="s">
        <v>4764</v>
      </c>
      <c r="J3784" s="24">
        <v>1250</v>
      </c>
      <c r="K3784" s="371">
        <v>6.3000000000000007</v>
      </c>
      <c r="L3784" s="371">
        <v>11.428571428571429</v>
      </c>
      <c r="M3784" s="371">
        <v>17.850000000000001</v>
      </c>
      <c r="N3784" s="21"/>
      <c r="O3784" s="25">
        <f t="shared" si="785"/>
        <v>11.859523809523809</v>
      </c>
      <c r="P3784" s="26">
        <f t="shared" si="783"/>
        <v>6.5886243386243382E-3</v>
      </c>
      <c r="Q3784" s="26"/>
      <c r="R3784" s="22" t="s">
        <v>4764</v>
      </c>
      <c r="S3784" s="24">
        <v>1250</v>
      </c>
      <c r="T3784" s="371">
        <v>0</v>
      </c>
      <c r="U3784" s="371">
        <v>0</v>
      </c>
      <c r="V3784" s="371">
        <v>0</v>
      </c>
      <c r="W3784" s="21"/>
      <c r="X3784" s="25">
        <f t="shared" si="786"/>
        <v>0</v>
      </c>
      <c r="Y3784" s="26">
        <f t="shared" si="784"/>
        <v>0</v>
      </c>
      <c r="Z3784" s="428"/>
      <c r="AA3784" s="678"/>
      <c r="AB3784" s="672"/>
    </row>
    <row r="3785" spans="1:28" ht="13.9" customHeight="1" x14ac:dyDescent="0.2">
      <c r="A3785" s="588"/>
      <c r="B3785" s="415"/>
      <c r="C3785" s="454"/>
      <c r="D3785" s="589"/>
      <c r="E3785" s="589"/>
      <c r="F3785" s="182"/>
      <c r="G3785" s="24"/>
      <c r="H3785" s="241">
        <v>329</v>
      </c>
      <c r="I3785" s="22" t="s">
        <v>4765</v>
      </c>
      <c r="J3785" s="24">
        <v>1250</v>
      </c>
      <c r="K3785" s="371">
        <v>9.4500000000000011</v>
      </c>
      <c r="L3785" s="371">
        <v>9.5238095238095237</v>
      </c>
      <c r="M3785" s="371">
        <v>13.65</v>
      </c>
      <c r="N3785" s="21"/>
      <c r="O3785" s="25">
        <f t="shared" si="785"/>
        <v>10.874603174603175</v>
      </c>
      <c r="P3785" s="26">
        <f t="shared" si="783"/>
        <v>6.0414462081128757E-3</v>
      </c>
      <c r="Q3785" s="26"/>
      <c r="R3785" s="22" t="s">
        <v>4776</v>
      </c>
      <c r="S3785" s="24">
        <v>1250</v>
      </c>
      <c r="T3785" s="371">
        <v>0</v>
      </c>
      <c r="U3785" s="371">
        <v>0</v>
      </c>
      <c r="V3785" s="371">
        <v>0</v>
      </c>
      <c r="W3785" s="21"/>
      <c r="X3785" s="25">
        <f t="shared" si="786"/>
        <v>0</v>
      </c>
      <c r="Y3785" s="26">
        <f t="shared" si="784"/>
        <v>0</v>
      </c>
      <c r="Z3785" s="428"/>
      <c r="AA3785" s="678"/>
      <c r="AB3785" s="672"/>
    </row>
    <row r="3786" spans="1:28" ht="13.9" customHeight="1" x14ac:dyDescent="0.2">
      <c r="A3786" s="588"/>
      <c r="B3786" s="415"/>
      <c r="C3786" s="454"/>
      <c r="D3786" s="589"/>
      <c r="E3786" s="589"/>
      <c r="F3786" s="182"/>
      <c r="G3786" s="24"/>
      <c r="H3786" s="241">
        <v>329</v>
      </c>
      <c r="I3786" s="22" t="s">
        <v>4766</v>
      </c>
      <c r="J3786" s="24">
        <v>1250</v>
      </c>
      <c r="K3786" s="371">
        <v>52.5</v>
      </c>
      <c r="L3786" s="371">
        <v>71.428571428571431</v>
      </c>
      <c r="M3786" s="371">
        <v>67.2</v>
      </c>
      <c r="N3786" s="21"/>
      <c r="O3786" s="25">
        <f t="shared" si="785"/>
        <v>63.709523809523809</v>
      </c>
      <c r="P3786" s="26">
        <f t="shared" si="783"/>
        <v>3.5394179894179895E-2</v>
      </c>
      <c r="Q3786" s="26"/>
      <c r="R3786" s="22" t="s">
        <v>4766</v>
      </c>
      <c r="S3786" s="24">
        <v>1250</v>
      </c>
      <c r="T3786" s="371">
        <v>0</v>
      </c>
      <c r="U3786" s="371">
        <v>0</v>
      </c>
      <c r="V3786" s="371">
        <v>0</v>
      </c>
      <c r="W3786" s="21"/>
      <c r="X3786" s="25">
        <f t="shared" si="786"/>
        <v>0</v>
      </c>
      <c r="Y3786" s="26">
        <f t="shared" si="784"/>
        <v>0</v>
      </c>
      <c r="Z3786" s="428"/>
      <c r="AA3786" s="678"/>
      <c r="AB3786" s="672"/>
    </row>
    <row r="3787" spans="1:28" ht="13.9" customHeight="1" x14ac:dyDescent="0.2">
      <c r="A3787" s="588"/>
      <c r="B3787" s="415"/>
      <c r="C3787" s="454"/>
      <c r="D3787" s="589"/>
      <c r="E3787" s="589"/>
      <c r="F3787" s="200"/>
      <c r="G3787" s="24"/>
      <c r="H3787" s="241">
        <v>329</v>
      </c>
      <c r="I3787" s="22" t="s">
        <v>4767</v>
      </c>
      <c r="J3787" s="24">
        <v>1250</v>
      </c>
      <c r="K3787" s="371">
        <v>138.6</v>
      </c>
      <c r="L3787" s="371">
        <v>93.333333333333329</v>
      </c>
      <c r="M3787" s="371">
        <v>106.05000000000001</v>
      </c>
      <c r="N3787" s="21"/>
      <c r="O3787" s="25">
        <f t="shared" si="785"/>
        <v>112.66111111111111</v>
      </c>
      <c r="P3787" s="26">
        <f t="shared" si="783"/>
        <v>6.258950617283951E-2</v>
      </c>
      <c r="Q3787" s="26"/>
      <c r="R3787" s="22" t="s">
        <v>4777</v>
      </c>
      <c r="S3787" s="24">
        <v>1250</v>
      </c>
      <c r="T3787" s="371">
        <v>0</v>
      </c>
      <c r="U3787" s="371">
        <v>0</v>
      </c>
      <c r="V3787" s="371">
        <v>0</v>
      </c>
      <c r="W3787" s="21"/>
      <c r="X3787" s="25">
        <f t="shared" si="786"/>
        <v>0</v>
      </c>
      <c r="Y3787" s="26">
        <f t="shared" si="784"/>
        <v>0</v>
      </c>
      <c r="Z3787" s="428"/>
      <c r="AA3787" s="678"/>
      <c r="AB3787" s="672"/>
    </row>
    <row r="3788" spans="1:28" ht="13.9" customHeight="1" thickBot="1" x14ac:dyDescent="0.25">
      <c r="A3788" s="585"/>
      <c r="B3788" s="409"/>
      <c r="C3788" s="447"/>
      <c r="D3788" s="586"/>
      <c r="E3788" s="587"/>
      <c r="F3788" s="184"/>
      <c r="G3788" s="70"/>
      <c r="H3788" s="242">
        <v>329</v>
      </c>
      <c r="I3788" s="76"/>
      <c r="J3788" s="70"/>
      <c r="K3788" s="559"/>
      <c r="L3788" s="559"/>
      <c r="M3788" s="559"/>
      <c r="N3788" s="72"/>
      <c r="O3788" s="73"/>
      <c r="P3788" s="74"/>
      <c r="Q3788" s="74"/>
      <c r="R3788" s="75"/>
      <c r="S3788" s="70"/>
      <c r="T3788" s="559"/>
      <c r="U3788" s="559"/>
      <c r="V3788" s="559"/>
      <c r="W3788" s="72"/>
      <c r="X3788" s="73"/>
      <c r="Y3788" s="74"/>
      <c r="Z3788" s="646"/>
      <c r="AA3788" s="678"/>
      <c r="AB3788" s="672"/>
    </row>
    <row r="3789" spans="1:28" s="7" customFormat="1" ht="13.9" customHeight="1" x14ac:dyDescent="0.2">
      <c r="A3789" s="270">
        <v>43050</v>
      </c>
      <c r="B3789" s="407">
        <v>0.85416666666666663</v>
      </c>
      <c r="C3789" s="450">
        <v>-1</v>
      </c>
      <c r="D3789" s="291">
        <f>(MAX(K3789:M3789))/J3789/1.44</f>
        <v>4.1562500000000002E-2</v>
      </c>
      <c r="E3789" s="272">
        <f>(MAX(T3789:V3789))/S3789/1.44</f>
        <v>0</v>
      </c>
      <c r="F3789" s="193" t="s">
        <v>1909</v>
      </c>
      <c r="G3789" s="114" t="s">
        <v>3136</v>
      </c>
      <c r="H3789" s="240">
        <v>3210</v>
      </c>
      <c r="I3789" s="113" t="s">
        <v>685</v>
      </c>
      <c r="J3789" s="115">
        <v>1000</v>
      </c>
      <c r="K3789" s="565">
        <v>59.85</v>
      </c>
      <c r="L3789" s="627">
        <v>19.047619047619047</v>
      </c>
      <c r="M3789" s="627">
        <v>40.950000000000003</v>
      </c>
      <c r="N3789" s="116" t="s">
        <v>3926</v>
      </c>
      <c r="O3789" s="117">
        <f>(K3789+L3789+M3789)/3</f>
        <v>39.949206349206349</v>
      </c>
      <c r="P3789" s="118">
        <f>O3789/J3789/1.44</f>
        <v>2.774250440917108E-2</v>
      </c>
      <c r="Q3789" s="119" t="s">
        <v>494</v>
      </c>
      <c r="R3789" s="120" t="s">
        <v>3820</v>
      </c>
      <c r="S3789" s="115">
        <v>1000</v>
      </c>
      <c r="T3789" s="565">
        <v>0</v>
      </c>
      <c r="U3789" s="565">
        <v>0</v>
      </c>
      <c r="V3789" s="565">
        <v>0</v>
      </c>
      <c r="W3789" s="116" t="s">
        <v>4484</v>
      </c>
      <c r="X3789" s="117">
        <f>(T3789+U3789+V3789)/3</f>
        <v>0</v>
      </c>
      <c r="Y3789" s="118">
        <f>X3789/S3789/1.44</f>
        <v>0</v>
      </c>
      <c r="Z3789" s="660" t="s">
        <v>494</v>
      </c>
      <c r="AA3789" s="677">
        <f>P3789+Y3789</f>
        <v>2.774250440917108E-2</v>
      </c>
      <c r="AB3789" s="671">
        <f t="shared" ref="AB3789:AB3835" si="787">IF(AA3789 &gt;1,0,(((J3789+S3789)*0.95)-((J3789+S3789)*0.95)*AA3789)*0.7)</f>
        <v>1293.1024691358025</v>
      </c>
    </row>
    <row r="3790" spans="1:28" ht="13.9" customHeight="1" x14ac:dyDescent="0.2">
      <c r="A3790" s="588"/>
      <c r="B3790" s="415"/>
      <c r="C3790" s="454"/>
      <c r="D3790" s="589"/>
      <c r="E3790" s="589"/>
      <c r="F3790" s="202" t="s">
        <v>684</v>
      </c>
      <c r="G3790" s="43"/>
      <c r="H3790" s="241">
        <v>3210</v>
      </c>
      <c r="I3790" s="23" t="s">
        <v>4778</v>
      </c>
      <c r="J3790" s="24">
        <v>1000</v>
      </c>
      <c r="K3790" s="371">
        <v>18.900000000000002</v>
      </c>
      <c r="L3790" s="371">
        <v>5.7142857142857144</v>
      </c>
      <c r="M3790" s="371">
        <v>2.1</v>
      </c>
      <c r="N3790" s="21"/>
      <c r="O3790" s="25">
        <f t="shared" ref="O3790:O3794" si="788">SUM(K3790,L3790,M3790)/3</f>
        <v>8.9047619047619069</v>
      </c>
      <c r="P3790" s="26">
        <f t="shared" ref="P3790:P3794" si="789">O3790/J3790/1.44</f>
        <v>6.1838624338624356E-3</v>
      </c>
      <c r="Q3790" s="26"/>
      <c r="R3790" s="22" t="s">
        <v>4783</v>
      </c>
      <c r="S3790" s="24">
        <v>1000</v>
      </c>
      <c r="T3790" s="371">
        <v>0</v>
      </c>
      <c r="U3790" s="371">
        <v>0</v>
      </c>
      <c r="V3790" s="371">
        <v>0</v>
      </c>
      <c r="W3790" s="21"/>
      <c r="X3790" s="25">
        <f t="shared" ref="X3790:X3795" si="790">SUM(T3790,U3790,V3790)/3</f>
        <v>0</v>
      </c>
      <c r="Y3790" s="26">
        <f t="shared" ref="Y3790:Y3795" si="791">X3790/S3790/1.44</f>
        <v>0</v>
      </c>
      <c r="Z3790" s="428"/>
      <c r="AA3790" s="678"/>
      <c r="AB3790" s="672"/>
    </row>
    <row r="3791" spans="1:28" ht="13.9" customHeight="1" x14ac:dyDescent="0.2">
      <c r="A3791" s="588"/>
      <c r="B3791" s="415"/>
      <c r="C3791" s="454"/>
      <c r="D3791" s="589"/>
      <c r="E3791" s="589"/>
      <c r="F3791" s="203"/>
      <c r="G3791" s="21"/>
      <c r="H3791" s="241">
        <v>3210</v>
      </c>
      <c r="I3791" s="22" t="s">
        <v>4779</v>
      </c>
      <c r="J3791" s="24">
        <v>1000</v>
      </c>
      <c r="K3791" s="371">
        <v>15.75</v>
      </c>
      <c r="L3791" s="371">
        <v>1.9047619047619047</v>
      </c>
      <c r="M3791" s="371">
        <v>15.75</v>
      </c>
      <c r="N3791" s="21"/>
      <c r="O3791" s="25">
        <f t="shared" si="788"/>
        <v>11.134920634920634</v>
      </c>
      <c r="P3791" s="26">
        <f t="shared" si="789"/>
        <v>7.732583774250441E-3</v>
      </c>
      <c r="Q3791" s="26"/>
      <c r="R3791" s="23" t="s">
        <v>4784</v>
      </c>
      <c r="S3791" s="24">
        <v>1000</v>
      </c>
      <c r="T3791" s="371">
        <v>0</v>
      </c>
      <c r="U3791" s="371">
        <v>0</v>
      </c>
      <c r="V3791" s="371">
        <v>0</v>
      </c>
      <c r="W3791" s="21"/>
      <c r="X3791" s="25">
        <f t="shared" si="790"/>
        <v>0</v>
      </c>
      <c r="Y3791" s="26">
        <f t="shared" si="791"/>
        <v>0</v>
      </c>
      <c r="Z3791" s="428"/>
      <c r="AA3791" s="678"/>
      <c r="AB3791" s="672"/>
    </row>
    <row r="3792" spans="1:28" ht="13.9" customHeight="1" x14ac:dyDescent="0.2">
      <c r="A3792" s="588"/>
      <c r="B3792" s="415"/>
      <c r="C3792" s="454"/>
      <c r="D3792" s="589"/>
      <c r="E3792" s="589"/>
      <c r="F3792" s="182"/>
      <c r="G3792" s="24"/>
      <c r="H3792" s="241">
        <v>3210</v>
      </c>
      <c r="I3792" s="22" t="s">
        <v>4780</v>
      </c>
      <c r="J3792" s="24">
        <v>1000</v>
      </c>
      <c r="K3792" s="371">
        <v>6.3000000000000007</v>
      </c>
      <c r="L3792" s="371">
        <v>4.7619047619047619</v>
      </c>
      <c r="M3792" s="371">
        <v>2.1</v>
      </c>
      <c r="N3792" s="21"/>
      <c r="O3792" s="25">
        <f t="shared" si="788"/>
        <v>4.3873015873015877</v>
      </c>
      <c r="P3792" s="26">
        <f t="shared" si="789"/>
        <v>3.04673721340388E-3</v>
      </c>
      <c r="Q3792" s="26"/>
      <c r="R3792" s="22" t="s">
        <v>4785</v>
      </c>
      <c r="S3792" s="24">
        <v>1000</v>
      </c>
      <c r="T3792" s="371">
        <v>0</v>
      </c>
      <c r="U3792" s="371">
        <v>0</v>
      </c>
      <c r="V3792" s="371">
        <v>0</v>
      </c>
      <c r="W3792" s="21"/>
      <c r="X3792" s="25">
        <f t="shared" si="790"/>
        <v>0</v>
      </c>
      <c r="Y3792" s="26">
        <f t="shared" si="791"/>
        <v>0</v>
      </c>
      <c r="Z3792" s="428"/>
      <c r="AA3792" s="678"/>
      <c r="AB3792" s="672"/>
    </row>
    <row r="3793" spans="1:28" ht="13.9" customHeight="1" x14ac:dyDescent="0.2">
      <c r="A3793" s="588"/>
      <c r="B3793" s="415"/>
      <c r="C3793" s="454"/>
      <c r="D3793" s="589"/>
      <c r="E3793" s="589"/>
      <c r="F3793" s="182"/>
      <c r="G3793" s="24"/>
      <c r="H3793" s="241">
        <v>3210</v>
      </c>
      <c r="I3793" s="22" t="s">
        <v>4781</v>
      </c>
      <c r="J3793" s="24">
        <v>1000</v>
      </c>
      <c r="K3793" s="371">
        <v>15.75</v>
      </c>
      <c r="L3793" s="371">
        <v>1.9047619047619047</v>
      </c>
      <c r="M3793" s="371">
        <v>15.75</v>
      </c>
      <c r="N3793" s="21"/>
      <c r="O3793" s="25">
        <f t="shared" ref="O3793" si="792">SUM(K3793,L3793,M3793)/3</f>
        <v>11.134920634920634</v>
      </c>
      <c r="P3793" s="26">
        <f t="shared" ref="P3793" si="793">O3793/J3793/1.44</f>
        <v>7.732583774250441E-3</v>
      </c>
      <c r="Q3793" s="26"/>
      <c r="R3793" s="22" t="s">
        <v>4787</v>
      </c>
      <c r="S3793" s="24">
        <v>1000</v>
      </c>
      <c r="T3793" s="371">
        <v>0</v>
      </c>
      <c r="U3793" s="371">
        <v>0</v>
      </c>
      <c r="V3793" s="371">
        <v>0</v>
      </c>
      <c r="W3793" s="21"/>
      <c r="X3793" s="25">
        <f t="shared" ref="X3793" si="794">SUM(T3793,U3793,V3793)/3</f>
        <v>0</v>
      </c>
      <c r="Y3793" s="26">
        <f t="shared" ref="Y3793" si="795">X3793/S3793/1.44</f>
        <v>0</v>
      </c>
      <c r="Z3793" s="428"/>
      <c r="AA3793" s="678"/>
      <c r="AB3793" s="672"/>
    </row>
    <row r="3794" spans="1:28" ht="13.9" customHeight="1" x14ac:dyDescent="0.2">
      <c r="A3794" s="588"/>
      <c r="B3794" s="415"/>
      <c r="C3794" s="454"/>
      <c r="D3794" s="589"/>
      <c r="E3794" s="589"/>
      <c r="F3794" s="182"/>
      <c r="G3794" s="24"/>
      <c r="H3794" s="241">
        <v>3210</v>
      </c>
      <c r="I3794" s="22" t="s">
        <v>4782</v>
      </c>
      <c r="J3794" s="24">
        <v>1000</v>
      </c>
      <c r="K3794" s="371">
        <v>4.2</v>
      </c>
      <c r="L3794" s="371">
        <v>4.7619047619047619</v>
      </c>
      <c r="M3794" s="371">
        <v>5.25</v>
      </c>
      <c r="N3794" s="21"/>
      <c r="O3794" s="25">
        <f t="shared" si="788"/>
        <v>4.7373015873015873</v>
      </c>
      <c r="P3794" s="26">
        <f t="shared" si="789"/>
        <v>3.2897927689594362E-3</v>
      </c>
      <c r="Q3794" s="26"/>
      <c r="R3794" s="22" t="s">
        <v>4782</v>
      </c>
      <c r="S3794" s="24">
        <v>1000</v>
      </c>
      <c r="T3794" s="371">
        <v>0</v>
      </c>
      <c r="U3794" s="371">
        <v>0</v>
      </c>
      <c r="V3794" s="371">
        <v>0</v>
      </c>
      <c r="W3794" s="21"/>
      <c r="X3794" s="25">
        <f t="shared" si="790"/>
        <v>0</v>
      </c>
      <c r="Y3794" s="26">
        <f t="shared" si="791"/>
        <v>0</v>
      </c>
      <c r="Z3794" s="428"/>
      <c r="AA3794" s="678"/>
      <c r="AB3794" s="672"/>
    </row>
    <row r="3795" spans="1:28" ht="13.9" customHeight="1" thickBot="1" x14ac:dyDescent="0.25">
      <c r="A3795" s="585"/>
      <c r="B3795" s="409"/>
      <c r="C3795" s="447"/>
      <c r="D3795" s="586"/>
      <c r="E3795" s="595"/>
      <c r="F3795" s="184"/>
      <c r="G3795" s="70"/>
      <c r="H3795" s="242">
        <v>3210</v>
      </c>
      <c r="I3795" s="76"/>
      <c r="J3795" s="70"/>
      <c r="K3795" s="559"/>
      <c r="L3795" s="559"/>
      <c r="M3795" s="559"/>
      <c r="N3795" s="72"/>
      <c r="O3795" s="25"/>
      <c r="P3795" s="74"/>
      <c r="Q3795" s="74"/>
      <c r="R3795" s="76" t="s">
        <v>4786</v>
      </c>
      <c r="S3795" s="70">
        <v>1000</v>
      </c>
      <c r="T3795" s="559">
        <v>0</v>
      </c>
      <c r="U3795" s="559">
        <v>0</v>
      </c>
      <c r="V3795" s="559">
        <v>0</v>
      </c>
      <c r="W3795" s="72"/>
      <c r="X3795" s="73">
        <f t="shared" si="790"/>
        <v>0</v>
      </c>
      <c r="Y3795" s="74">
        <f t="shared" si="791"/>
        <v>0</v>
      </c>
      <c r="Z3795" s="646"/>
      <c r="AA3795" s="681"/>
      <c r="AB3795" s="674"/>
    </row>
    <row r="3796" spans="1:28" s="7" customFormat="1" ht="13.9" customHeight="1" x14ac:dyDescent="0.2">
      <c r="A3796" s="606"/>
      <c r="B3796" s="607"/>
      <c r="C3796" s="513"/>
      <c r="D3796" s="608"/>
      <c r="E3796" s="608"/>
      <c r="F3796" s="489"/>
      <c r="G3796" s="489"/>
      <c r="H3796" s="488"/>
      <c r="I3796" s="486"/>
      <c r="J3796" s="489"/>
      <c r="K3796" s="571"/>
      <c r="L3796" s="571"/>
      <c r="M3796" s="571"/>
      <c r="N3796" s="491"/>
      <c r="O3796" s="490"/>
      <c r="P3796" s="492"/>
      <c r="Q3796" s="492"/>
      <c r="R3796" s="486"/>
      <c r="S3796" s="489"/>
      <c r="T3796" s="571"/>
      <c r="U3796" s="571"/>
      <c r="V3796" s="571"/>
      <c r="W3796" s="491"/>
      <c r="X3796" s="490"/>
      <c r="Y3796" s="492"/>
      <c r="Z3796" s="509"/>
      <c r="AA3796" s="615"/>
      <c r="AB3796" s="616"/>
    </row>
    <row r="3797" spans="1:28" s="7" customFormat="1" ht="13.9" customHeight="1" x14ac:dyDescent="0.2">
      <c r="A3797" s="609"/>
      <c r="B3797" s="610"/>
      <c r="C3797" s="469"/>
      <c r="D3797" s="224"/>
      <c r="E3797" s="224"/>
      <c r="F3797" s="8"/>
      <c r="G3797" s="8"/>
      <c r="H3797" s="497"/>
      <c r="I3797" s="9"/>
      <c r="J3797" s="8"/>
      <c r="K3797" s="572"/>
      <c r="L3797" s="572"/>
      <c r="M3797" s="572"/>
      <c r="N3797" s="6"/>
      <c r="O3797" s="10"/>
      <c r="P3797" s="11"/>
      <c r="Q3797" s="11"/>
      <c r="R3797" s="9"/>
      <c r="S3797" s="8"/>
      <c r="T3797" s="572"/>
      <c r="U3797" s="572"/>
      <c r="V3797" s="572"/>
      <c r="W3797" s="6"/>
      <c r="X3797" s="10"/>
      <c r="Y3797" s="11"/>
      <c r="Z3797" s="155"/>
      <c r="AA3797" s="615"/>
      <c r="AB3797" s="616"/>
    </row>
    <row r="3798" spans="1:28" s="7" customFormat="1" ht="13.9" customHeight="1" x14ac:dyDescent="0.25">
      <c r="A3798" s="609"/>
      <c r="B3798" s="610"/>
      <c r="C3798" s="469"/>
      <c r="D3798" s="224"/>
      <c r="E3798" s="224"/>
      <c r="F3798" s="8"/>
      <c r="G3798" s="8"/>
      <c r="H3798" s="497"/>
      <c r="I3798" s="525" t="s">
        <v>4796</v>
      </c>
      <c r="J3798" s="8"/>
      <c r="K3798" s="572"/>
      <c r="L3798" s="572"/>
      <c r="M3798" s="572"/>
      <c r="N3798" s="6"/>
      <c r="O3798" s="10"/>
      <c r="P3798" s="11"/>
      <c r="Q3798" s="11"/>
      <c r="R3798" s="9"/>
      <c r="S3798" s="8"/>
      <c r="T3798" s="572"/>
      <c r="U3798" s="572"/>
      <c r="V3798" s="572"/>
      <c r="W3798" s="6"/>
      <c r="X3798" s="10"/>
      <c r="Y3798" s="11"/>
      <c r="Z3798" s="155"/>
      <c r="AA3798" s="615"/>
      <c r="AB3798" s="616"/>
    </row>
    <row r="3799" spans="1:28" ht="13.9" customHeight="1" thickBot="1" x14ac:dyDescent="0.25">
      <c r="A3799" s="611"/>
      <c r="B3799" s="612"/>
      <c r="C3799" s="520"/>
      <c r="D3799" s="613"/>
      <c r="E3799" s="613"/>
      <c r="F3799" s="502"/>
      <c r="G3799" s="502"/>
      <c r="H3799" s="501"/>
      <c r="I3799" s="499"/>
      <c r="J3799" s="502"/>
      <c r="K3799" s="573"/>
      <c r="L3799" s="573"/>
      <c r="M3799" s="573"/>
      <c r="N3799" s="16"/>
      <c r="O3799" s="503"/>
      <c r="P3799" s="504"/>
      <c r="Q3799" s="504"/>
      <c r="R3799" s="499"/>
      <c r="S3799" s="502"/>
      <c r="T3799" s="573"/>
      <c r="U3799" s="573"/>
      <c r="V3799" s="573"/>
      <c r="W3799" s="16"/>
      <c r="X3799" s="503"/>
      <c r="Y3799" s="504"/>
      <c r="Z3799" s="510"/>
      <c r="AA3799" s="615"/>
      <c r="AB3799" s="616"/>
    </row>
    <row r="3800" spans="1:28" s="7" customFormat="1" ht="13.9" customHeight="1" x14ac:dyDescent="0.2">
      <c r="A3800" s="270">
        <v>43054</v>
      </c>
      <c r="B3800" s="407">
        <v>0.82291666666666663</v>
      </c>
      <c r="C3800" s="450">
        <v>-2</v>
      </c>
      <c r="D3800" s="291">
        <f>(MAX(K3800:M3800))/J3800/1.44</f>
        <v>0.13300000000000001</v>
      </c>
      <c r="E3800" s="272">
        <f>(MAX(T3800:V3800))/S3800/1.44</f>
        <v>0.14524999999999999</v>
      </c>
      <c r="F3800" s="193" t="s">
        <v>1909</v>
      </c>
      <c r="G3800" s="114" t="s">
        <v>3136</v>
      </c>
      <c r="H3800" s="243">
        <v>821</v>
      </c>
      <c r="I3800" s="113" t="s">
        <v>685</v>
      </c>
      <c r="J3800" s="115">
        <v>1250</v>
      </c>
      <c r="K3800" s="565">
        <v>239.4</v>
      </c>
      <c r="L3800" s="627">
        <v>138.0952380952381</v>
      </c>
      <c r="M3800" s="627">
        <v>198.45000000000002</v>
      </c>
      <c r="N3800" s="116" t="s">
        <v>4065</v>
      </c>
      <c r="O3800" s="117">
        <f>(K3800+L3800+M3800)/3</f>
        <v>191.98174603174604</v>
      </c>
      <c r="P3800" s="118">
        <f>O3800/J3800/1.44</f>
        <v>0.10665652557319226</v>
      </c>
      <c r="Q3800" s="119" t="s">
        <v>494</v>
      </c>
      <c r="R3800" s="120" t="s">
        <v>3820</v>
      </c>
      <c r="S3800" s="115">
        <v>1250</v>
      </c>
      <c r="T3800" s="565">
        <v>228.57142857142856</v>
      </c>
      <c r="U3800" s="565">
        <v>232.05</v>
      </c>
      <c r="V3800" s="565">
        <v>261.45</v>
      </c>
      <c r="W3800" s="116" t="s">
        <v>4076</v>
      </c>
      <c r="X3800" s="117">
        <f>(T3800+U3800+V3800)/3</f>
        <v>240.69047619047618</v>
      </c>
      <c r="Y3800" s="118">
        <f>X3800/S3800/1.44</f>
        <v>0.13371693121693121</v>
      </c>
      <c r="Z3800" s="660" t="s">
        <v>494</v>
      </c>
      <c r="AA3800" s="677">
        <f>P3800+Y3800</f>
        <v>0.24037345679012345</v>
      </c>
      <c r="AB3800" s="671">
        <f t="shared" si="787"/>
        <v>1262.8791280864198</v>
      </c>
    </row>
    <row r="3801" spans="1:28" s="7" customFormat="1" ht="13.9" customHeight="1" x14ac:dyDescent="0.2">
      <c r="A3801" s="260"/>
      <c r="B3801" s="403"/>
      <c r="C3801" s="454"/>
      <c r="D3801" s="301"/>
      <c r="E3801" s="301"/>
      <c r="F3801" s="187"/>
      <c r="G3801" s="48"/>
      <c r="H3801" s="241">
        <v>821</v>
      </c>
      <c r="I3801" s="22" t="s">
        <v>4797</v>
      </c>
      <c r="J3801" s="24">
        <v>1250</v>
      </c>
      <c r="K3801" s="371">
        <v>0</v>
      </c>
      <c r="L3801" s="621">
        <v>0</v>
      </c>
      <c r="M3801" s="621">
        <v>0</v>
      </c>
      <c r="N3801" s="21"/>
      <c r="O3801" s="25">
        <f t="shared" ref="O3801:O3812" si="796">SUM(K3801,L3801,M3801)/3</f>
        <v>0</v>
      </c>
      <c r="P3801" s="26">
        <f t="shared" ref="P3801:P3812" si="797">O3801/J3801/1.44</f>
        <v>0</v>
      </c>
      <c r="Q3801" s="27"/>
      <c r="R3801" s="22" t="s">
        <v>4809</v>
      </c>
      <c r="S3801" s="24">
        <v>1250</v>
      </c>
      <c r="T3801" s="371">
        <v>68.571428571428569</v>
      </c>
      <c r="U3801" s="371">
        <v>71.400000000000006</v>
      </c>
      <c r="V3801" s="371">
        <v>52.5</v>
      </c>
      <c r="W3801" s="21"/>
      <c r="X3801" s="25">
        <f t="shared" ref="X3801:X3812" si="798">SUM(T3801,U3801,V3801)/3</f>
        <v>64.157142857142858</v>
      </c>
      <c r="Y3801" s="26">
        <f t="shared" ref="Y3801:Y3812" si="799">X3801/S3801/1.44</f>
        <v>3.5642857142857143E-2</v>
      </c>
      <c r="Z3801" s="654"/>
      <c r="AA3801" s="679"/>
      <c r="AB3801" s="672"/>
    </row>
    <row r="3802" spans="1:28" s="7" customFormat="1" ht="13.9" customHeight="1" x14ac:dyDescent="0.2">
      <c r="A3802" s="260"/>
      <c r="B3802" s="403"/>
      <c r="C3802" s="454"/>
      <c r="D3802" s="301"/>
      <c r="E3802" s="301"/>
      <c r="F3802" s="187"/>
      <c r="G3802" s="48"/>
      <c r="H3802" s="241">
        <v>821</v>
      </c>
      <c r="I3802" s="22" t="s">
        <v>4798</v>
      </c>
      <c r="J3802" s="24">
        <v>1250</v>
      </c>
      <c r="K3802" s="371">
        <v>0</v>
      </c>
      <c r="L3802" s="621">
        <v>0</v>
      </c>
      <c r="M3802" s="621">
        <v>0</v>
      </c>
      <c r="N3802" s="21"/>
      <c r="O3802" s="25">
        <f t="shared" si="796"/>
        <v>0</v>
      </c>
      <c r="P3802" s="26">
        <f t="shared" si="797"/>
        <v>0</v>
      </c>
      <c r="Q3802" s="27"/>
      <c r="R3802" s="22" t="s">
        <v>4810</v>
      </c>
      <c r="S3802" s="24">
        <v>1250</v>
      </c>
      <c r="T3802" s="371">
        <v>104.76190476190476</v>
      </c>
      <c r="U3802" s="371">
        <v>123.9</v>
      </c>
      <c r="V3802" s="371">
        <v>139.65</v>
      </c>
      <c r="W3802" s="21"/>
      <c r="X3802" s="25">
        <f t="shared" si="798"/>
        <v>122.77063492063492</v>
      </c>
      <c r="Y3802" s="26">
        <f t="shared" si="799"/>
        <v>6.8205908289241626E-2</v>
      </c>
      <c r="Z3802" s="654"/>
      <c r="AA3802" s="679"/>
      <c r="AB3802" s="672"/>
    </row>
    <row r="3803" spans="1:28" s="7" customFormat="1" ht="13.9" customHeight="1" x14ac:dyDescent="0.2">
      <c r="A3803" s="260"/>
      <c r="B3803" s="403"/>
      <c r="C3803" s="454"/>
      <c r="D3803" s="301"/>
      <c r="E3803" s="301"/>
      <c r="F3803" s="187"/>
      <c r="G3803" s="48"/>
      <c r="H3803" s="241">
        <v>821</v>
      </c>
      <c r="I3803" s="22" t="s">
        <v>4799</v>
      </c>
      <c r="J3803" s="24">
        <v>1250</v>
      </c>
      <c r="K3803" s="371">
        <v>4.2</v>
      </c>
      <c r="L3803" s="621">
        <v>2.8571428571428572</v>
      </c>
      <c r="M3803" s="621">
        <v>3.1500000000000004</v>
      </c>
      <c r="N3803" s="21"/>
      <c r="O3803" s="25">
        <f t="shared" si="796"/>
        <v>3.4023809523809523</v>
      </c>
      <c r="P3803" s="26">
        <f t="shared" si="797"/>
        <v>1.8902116402116401E-3</v>
      </c>
      <c r="Q3803" s="27"/>
      <c r="R3803" s="22" t="s">
        <v>4811</v>
      </c>
      <c r="S3803" s="24">
        <v>1250</v>
      </c>
      <c r="T3803" s="371">
        <v>0</v>
      </c>
      <c r="U3803" s="371">
        <v>0</v>
      </c>
      <c r="V3803" s="371">
        <v>0</v>
      </c>
      <c r="W3803" s="21"/>
      <c r="X3803" s="25">
        <f t="shared" si="798"/>
        <v>0</v>
      </c>
      <c r="Y3803" s="26">
        <f t="shared" si="799"/>
        <v>0</v>
      </c>
      <c r="Z3803" s="654"/>
      <c r="AA3803" s="679"/>
      <c r="AB3803" s="672"/>
    </row>
    <row r="3804" spans="1:28" s="7" customFormat="1" ht="13.9" customHeight="1" x14ac:dyDescent="0.2">
      <c r="A3804" s="260"/>
      <c r="B3804" s="403"/>
      <c r="C3804" s="454"/>
      <c r="D3804" s="301"/>
      <c r="E3804" s="301"/>
      <c r="F3804" s="187"/>
      <c r="G3804" s="48"/>
      <c r="H3804" s="241">
        <v>821</v>
      </c>
      <c r="I3804" s="22" t="s">
        <v>4800</v>
      </c>
      <c r="J3804" s="24">
        <v>1250</v>
      </c>
      <c r="K3804" s="371">
        <v>1.05</v>
      </c>
      <c r="L3804" s="621">
        <v>0</v>
      </c>
      <c r="M3804" s="621">
        <v>0</v>
      </c>
      <c r="N3804" s="21"/>
      <c r="O3804" s="25">
        <f t="shared" si="796"/>
        <v>0.35000000000000003</v>
      </c>
      <c r="P3804" s="26">
        <f t="shared" si="797"/>
        <v>1.9444444444444446E-4</v>
      </c>
      <c r="Q3804" s="27"/>
      <c r="R3804" s="22" t="s">
        <v>4812</v>
      </c>
      <c r="S3804" s="24">
        <v>1250</v>
      </c>
      <c r="T3804" s="371">
        <v>0</v>
      </c>
      <c r="U3804" s="371">
        <v>0</v>
      </c>
      <c r="V3804" s="371">
        <v>0</v>
      </c>
      <c r="W3804" s="21"/>
      <c r="X3804" s="25">
        <f t="shared" si="798"/>
        <v>0</v>
      </c>
      <c r="Y3804" s="26">
        <f t="shared" si="799"/>
        <v>0</v>
      </c>
      <c r="Z3804" s="654"/>
      <c r="AA3804" s="679"/>
      <c r="AB3804" s="672"/>
    </row>
    <row r="3805" spans="1:28" s="7" customFormat="1" ht="13.9" customHeight="1" x14ac:dyDescent="0.2">
      <c r="A3805" s="260"/>
      <c r="B3805" s="403"/>
      <c r="C3805" s="454"/>
      <c r="D3805" s="301"/>
      <c r="E3805" s="301"/>
      <c r="F3805" s="187"/>
      <c r="G3805" s="48"/>
      <c r="H3805" s="241">
        <v>821</v>
      </c>
      <c r="I3805" s="22" t="s">
        <v>4801</v>
      </c>
      <c r="J3805" s="24">
        <v>1250</v>
      </c>
      <c r="K3805" s="371">
        <v>19.95</v>
      </c>
      <c r="L3805" s="621">
        <v>0</v>
      </c>
      <c r="M3805" s="621">
        <v>0</v>
      </c>
      <c r="N3805" s="21"/>
      <c r="O3805" s="25">
        <f t="shared" si="796"/>
        <v>6.6499999999999995</v>
      </c>
      <c r="P3805" s="26">
        <f t="shared" si="797"/>
        <v>3.6944444444444442E-3</v>
      </c>
      <c r="Q3805" s="27"/>
      <c r="R3805" s="22" t="s">
        <v>4813</v>
      </c>
      <c r="S3805" s="24">
        <v>1250</v>
      </c>
      <c r="T3805" s="371">
        <v>0.95238095238095233</v>
      </c>
      <c r="U3805" s="371">
        <v>0</v>
      </c>
      <c r="V3805" s="371">
        <v>0</v>
      </c>
      <c r="W3805" s="21"/>
      <c r="X3805" s="25">
        <f t="shared" si="798"/>
        <v>0.31746031746031744</v>
      </c>
      <c r="Y3805" s="26">
        <f t="shared" si="799"/>
        <v>1.7636684303350971E-4</v>
      </c>
      <c r="Z3805" s="654"/>
      <c r="AA3805" s="679"/>
      <c r="AB3805" s="672"/>
    </row>
    <row r="3806" spans="1:28" s="7" customFormat="1" ht="13.9" customHeight="1" x14ac:dyDescent="0.2">
      <c r="A3806" s="260"/>
      <c r="B3806" s="403"/>
      <c r="C3806" s="454"/>
      <c r="D3806" s="301"/>
      <c r="E3806" s="301"/>
      <c r="F3806" s="187"/>
      <c r="G3806" s="48"/>
      <c r="H3806" s="241">
        <v>821</v>
      </c>
      <c r="I3806" s="22" t="s">
        <v>4802</v>
      </c>
      <c r="J3806" s="24">
        <v>1250</v>
      </c>
      <c r="K3806" s="371">
        <v>0</v>
      </c>
      <c r="L3806" s="621">
        <v>0</v>
      </c>
      <c r="M3806" s="621">
        <v>0</v>
      </c>
      <c r="N3806" s="21"/>
      <c r="O3806" s="25">
        <f t="shared" si="796"/>
        <v>0</v>
      </c>
      <c r="P3806" s="26">
        <f t="shared" si="797"/>
        <v>0</v>
      </c>
      <c r="Q3806" s="27"/>
      <c r="R3806" s="22" t="s">
        <v>4814</v>
      </c>
      <c r="S3806" s="24">
        <v>1250</v>
      </c>
      <c r="T3806" s="371">
        <v>0</v>
      </c>
      <c r="U3806" s="371">
        <v>0</v>
      </c>
      <c r="V3806" s="371">
        <v>0</v>
      </c>
      <c r="W3806" s="21"/>
      <c r="X3806" s="25">
        <f t="shared" si="798"/>
        <v>0</v>
      </c>
      <c r="Y3806" s="26">
        <f t="shared" si="799"/>
        <v>0</v>
      </c>
      <c r="Z3806" s="654"/>
      <c r="AA3806" s="679"/>
      <c r="AB3806" s="672"/>
    </row>
    <row r="3807" spans="1:28" s="7" customFormat="1" ht="13.9" customHeight="1" x14ac:dyDescent="0.2">
      <c r="A3807" s="260"/>
      <c r="B3807" s="403"/>
      <c r="C3807" s="454"/>
      <c r="D3807" s="301"/>
      <c r="E3807" s="301"/>
      <c r="F3807" s="187"/>
      <c r="G3807" s="48"/>
      <c r="H3807" s="241">
        <v>821</v>
      </c>
      <c r="I3807" s="22" t="s">
        <v>4803</v>
      </c>
      <c r="J3807" s="24">
        <v>1250</v>
      </c>
      <c r="K3807" s="371">
        <v>67.2</v>
      </c>
      <c r="L3807" s="621">
        <v>43.80952380952381</v>
      </c>
      <c r="M3807" s="621">
        <v>69.3</v>
      </c>
      <c r="N3807" s="21"/>
      <c r="O3807" s="25">
        <f t="shared" si="796"/>
        <v>60.103174603174601</v>
      </c>
      <c r="P3807" s="26">
        <f t="shared" si="797"/>
        <v>3.3390652557319225E-2</v>
      </c>
      <c r="Q3807" s="27"/>
      <c r="R3807" s="22" t="s">
        <v>4815</v>
      </c>
      <c r="S3807" s="24">
        <v>1250</v>
      </c>
      <c r="T3807" s="371">
        <v>38.095238095238095</v>
      </c>
      <c r="U3807" s="371">
        <v>0</v>
      </c>
      <c r="V3807" s="371">
        <v>45.15</v>
      </c>
      <c r="W3807" s="21"/>
      <c r="X3807" s="25">
        <f t="shared" si="798"/>
        <v>27.748412698412697</v>
      </c>
      <c r="Y3807" s="26">
        <f t="shared" si="799"/>
        <v>1.5415784832451498E-2</v>
      </c>
      <c r="Z3807" s="654"/>
      <c r="AA3807" s="679"/>
      <c r="AB3807" s="672"/>
    </row>
    <row r="3808" spans="1:28" s="7" customFormat="1" ht="13.9" customHeight="1" x14ac:dyDescent="0.2">
      <c r="A3808" s="260"/>
      <c r="B3808" s="403"/>
      <c r="C3808" s="454"/>
      <c r="D3808" s="301"/>
      <c r="E3808" s="301"/>
      <c r="F3808" s="187"/>
      <c r="G3808" s="48"/>
      <c r="H3808" s="241">
        <v>821</v>
      </c>
      <c r="I3808" s="22" t="s">
        <v>4808</v>
      </c>
      <c r="J3808" s="24">
        <v>1250</v>
      </c>
      <c r="K3808" s="371">
        <v>54.6</v>
      </c>
      <c r="L3808" s="621">
        <v>34.285714285714285</v>
      </c>
      <c r="M3808" s="621">
        <v>39.9</v>
      </c>
      <c r="N3808" s="21"/>
      <c r="O3808" s="25">
        <f t="shared" si="796"/>
        <v>42.928571428571423</v>
      </c>
      <c r="P3808" s="26">
        <f t="shared" si="797"/>
        <v>2.3849206349206349E-2</v>
      </c>
      <c r="Q3808" s="27"/>
      <c r="R3808" s="22" t="s">
        <v>4816</v>
      </c>
      <c r="S3808" s="24">
        <v>1250</v>
      </c>
      <c r="T3808" s="371">
        <v>0</v>
      </c>
      <c r="U3808" s="371">
        <v>0</v>
      </c>
      <c r="V3808" s="371">
        <v>0</v>
      </c>
      <c r="W3808" s="21"/>
      <c r="X3808" s="25">
        <f t="shared" si="798"/>
        <v>0</v>
      </c>
      <c r="Y3808" s="26">
        <f t="shared" si="799"/>
        <v>0</v>
      </c>
      <c r="Z3808" s="654"/>
      <c r="AA3808" s="679"/>
      <c r="AB3808" s="672"/>
    </row>
    <row r="3809" spans="1:28" s="7" customFormat="1" ht="13.9" customHeight="1" x14ac:dyDescent="0.2">
      <c r="A3809" s="260"/>
      <c r="B3809" s="403"/>
      <c r="C3809" s="454"/>
      <c r="D3809" s="301"/>
      <c r="E3809" s="301"/>
      <c r="F3809" s="187"/>
      <c r="G3809" s="48"/>
      <c r="H3809" s="241">
        <v>821</v>
      </c>
      <c r="I3809" s="22" t="s">
        <v>4649</v>
      </c>
      <c r="J3809" s="24">
        <v>1250</v>
      </c>
      <c r="K3809" s="371">
        <v>8.4</v>
      </c>
      <c r="L3809" s="621">
        <v>0.95238095238095233</v>
      </c>
      <c r="M3809" s="621">
        <v>8.4</v>
      </c>
      <c r="N3809" s="21"/>
      <c r="O3809" s="25">
        <f t="shared" si="796"/>
        <v>5.9174603174603178</v>
      </c>
      <c r="P3809" s="26">
        <f t="shared" si="797"/>
        <v>3.287477954144621E-3</v>
      </c>
      <c r="Q3809" s="27"/>
      <c r="R3809" s="22" t="s">
        <v>4817</v>
      </c>
      <c r="S3809" s="24">
        <v>1250</v>
      </c>
      <c r="T3809" s="371">
        <v>12.38095238095238</v>
      </c>
      <c r="U3809" s="371">
        <v>26.25</v>
      </c>
      <c r="V3809" s="371">
        <v>23.1</v>
      </c>
      <c r="W3809" s="21"/>
      <c r="X3809" s="25">
        <f t="shared" si="798"/>
        <v>20.576984126984126</v>
      </c>
      <c r="Y3809" s="26">
        <f t="shared" si="799"/>
        <v>1.1431657848324514E-2</v>
      </c>
      <c r="Z3809" s="654"/>
      <c r="AA3809" s="679"/>
      <c r="AB3809" s="672"/>
    </row>
    <row r="3810" spans="1:28" s="7" customFormat="1" ht="13.9" customHeight="1" x14ac:dyDescent="0.2">
      <c r="A3810" s="260"/>
      <c r="B3810" s="403"/>
      <c r="C3810" s="454"/>
      <c r="D3810" s="301"/>
      <c r="E3810" s="301"/>
      <c r="F3810" s="187"/>
      <c r="G3810" s="48"/>
      <c r="H3810" s="241">
        <v>821</v>
      </c>
      <c r="I3810" s="22" t="s">
        <v>4804</v>
      </c>
      <c r="J3810" s="24">
        <v>1250</v>
      </c>
      <c r="K3810" s="371">
        <v>5.25</v>
      </c>
      <c r="L3810" s="621">
        <v>0</v>
      </c>
      <c r="M3810" s="621">
        <v>0</v>
      </c>
      <c r="N3810" s="21"/>
      <c r="O3810" s="25">
        <f t="shared" ref="O3810:O3811" si="800">SUM(K3810,L3810,M3810)/3</f>
        <v>1.75</v>
      </c>
      <c r="P3810" s="26">
        <f t="shared" ref="P3810:P3811" si="801">O3810/J3810/1.44</f>
        <v>9.7222222222222219E-4</v>
      </c>
      <c r="Q3810" s="27"/>
      <c r="R3810" s="22" t="s">
        <v>4818</v>
      </c>
      <c r="S3810" s="24">
        <v>1250</v>
      </c>
      <c r="T3810" s="371">
        <v>0</v>
      </c>
      <c r="U3810" s="371">
        <v>0</v>
      </c>
      <c r="V3810" s="371">
        <v>0</v>
      </c>
      <c r="W3810" s="21"/>
      <c r="X3810" s="25">
        <f t="shared" si="798"/>
        <v>0</v>
      </c>
      <c r="Y3810" s="26">
        <f t="shared" si="799"/>
        <v>0</v>
      </c>
      <c r="Z3810" s="654"/>
      <c r="AA3810" s="679"/>
      <c r="AB3810" s="672"/>
    </row>
    <row r="3811" spans="1:28" s="7" customFormat="1" ht="13.9" customHeight="1" x14ac:dyDescent="0.2">
      <c r="A3811" s="260"/>
      <c r="B3811" s="403"/>
      <c r="C3811" s="454"/>
      <c r="D3811" s="301"/>
      <c r="E3811" s="301"/>
      <c r="F3811" s="187"/>
      <c r="G3811" s="48"/>
      <c r="H3811" s="241">
        <v>821</v>
      </c>
      <c r="I3811" s="22" t="s">
        <v>4805</v>
      </c>
      <c r="J3811" s="24">
        <v>1250</v>
      </c>
      <c r="K3811" s="371">
        <v>7.3500000000000005</v>
      </c>
      <c r="L3811" s="621">
        <v>8.5714285714285712</v>
      </c>
      <c r="M3811" s="621">
        <v>7.3500000000000005</v>
      </c>
      <c r="N3811" s="21"/>
      <c r="O3811" s="25">
        <f t="shared" si="800"/>
        <v>7.7571428571428571</v>
      </c>
      <c r="P3811" s="26">
        <f t="shared" si="801"/>
        <v>4.30952380952381E-3</v>
      </c>
      <c r="Q3811" s="27"/>
      <c r="R3811" s="22" t="s">
        <v>4819</v>
      </c>
      <c r="S3811" s="24">
        <v>1250</v>
      </c>
      <c r="T3811" s="371">
        <v>0</v>
      </c>
      <c r="U3811" s="371">
        <v>0</v>
      </c>
      <c r="V3811" s="371">
        <v>0</v>
      </c>
      <c r="W3811" s="21"/>
      <c r="X3811" s="25"/>
      <c r="Y3811" s="26"/>
      <c r="Z3811" s="654"/>
      <c r="AA3811" s="679"/>
      <c r="AB3811" s="672"/>
    </row>
    <row r="3812" spans="1:28" s="7" customFormat="1" ht="13.9" customHeight="1" x14ac:dyDescent="0.2">
      <c r="A3812" s="260"/>
      <c r="B3812" s="403"/>
      <c r="C3812" s="454"/>
      <c r="D3812" s="301"/>
      <c r="E3812" s="301"/>
      <c r="F3812" s="187"/>
      <c r="G3812" s="48"/>
      <c r="H3812" s="241">
        <v>821</v>
      </c>
      <c r="I3812" s="22" t="s">
        <v>4806</v>
      </c>
      <c r="J3812" s="24">
        <v>1250</v>
      </c>
      <c r="K3812" s="371">
        <v>39.9</v>
      </c>
      <c r="L3812" s="621">
        <v>30.476190476190474</v>
      </c>
      <c r="M3812" s="621">
        <v>36.75</v>
      </c>
      <c r="N3812" s="21"/>
      <c r="O3812" s="25">
        <f t="shared" si="796"/>
        <v>35.708730158730155</v>
      </c>
      <c r="P3812" s="26">
        <f t="shared" si="797"/>
        <v>1.9838183421516754E-2</v>
      </c>
      <c r="Q3812" s="27"/>
      <c r="R3812" s="22" t="s">
        <v>4820</v>
      </c>
      <c r="S3812" s="24">
        <v>1250</v>
      </c>
      <c r="T3812" s="371">
        <v>0</v>
      </c>
      <c r="U3812" s="371">
        <v>0</v>
      </c>
      <c r="V3812" s="371">
        <v>0</v>
      </c>
      <c r="W3812" s="21"/>
      <c r="X3812" s="25">
        <f t="shared" si="798"/>
        <v>0</v>
      </c>
      <c r="Y3812" s="26">
        <f t="shared" si="799"/>
        <v>0</v>
      </c>
      <c r="Z3812" s="654"/>
      <c r="AA3812" s="679"/>
      <c r="AB3812" s="672"/>
    </row>
    <row r="3813" spans="1:28" ht="13.9" customHeight="1" thickBot="1" x14ac:dyDescent="0.25">
      <c r="A3813" s="585"/>
      <c r="B3813" s="409"/>
      <c r="C3813" s="447"/>
      <c r="D3813" s="595"/>
      <c r="E3813" s="595"/>
      <c r="F3813" s="422" t="s">
        <v>684</v>
      </c>
      <c r="G3813" s="423"/>
      <c r="H3813" s="242">
        <v>821</v>
      </c>
      <c r="I3813" s="76" t="s">
        <v>4807</v>
      </c>
      <c r="J3813" s="70">
        <v>1250</v>
      </c>
      <c r="K3813" s="559">
        <v>29.400000000000002</v>
      </c>
      <c r="L3813" s="559">
        <v>17.142857142857142</v>
      </c>
      <c r="M3813" s="559">
        <v>12.600000000000001</v>
      </c>
      <c r="N3813" s="72"/>
      <c r="O3813" s="73">
        <f>SUM(K3813,L3813,M3813)/3</f>
        <v>19.714285714285715</v>
      </c>
      <c r="P3813" s="74">
        <f>O3813/J3813/1.44</f>
        <v>1.0952380952380953E-2</v>
      </c>
      <c r="Q3813" s="74"/>
      <c r="R3813" s="76" t="s">
        <v>4821</v>
      </c>
      <c r="S3813" s="70">
        <v>1250</v>
      </c>
      <c r="T3813" s="559">
        <v>6.6666666666666661</v>
      </c>
      <c r="U3813" s="559">
        <v>0</v>
      </c>
      <c r="V3813" s="559">
        <v>1.05</v>
      </c>
      <c r="W3813" s="72"/>
      <c r="X3813" s="73">
        <f>SUM(T3813,U3813,V3813)/3</f>
        <v>2.572222222222222</v>
      </c>
      <c r="Y3813" s="74">
        <f>X3813/S3813/1.44</f>
        <v>1.4290123456790124E-3</v>
      </c>
      <c r="Z3813" s="646"/>
      <c r="AA3813" s="681"/>
      <c r="AB3813" s="674"/>
    </row>
    <row r="3814" spans="1:28" s="7" customFormat="1" ht="13.9" customHeight="1" x14ac:dyDescent="0.2">
      <c r="A3814" s="270">
        <v>43054</v>
      </c>
      <c r="B3814" s="407">
        <v>0.88541666666666663</v>
      </c>
      <c r="C3814" s="450">
        <v>-3</v>
      </c>
      <c r="D3814" s="291">
        <f>(MAX(K3814:M3814))/J3814/1.44</f>
        <v>8.1666666666666679E-2</v>
      </c>
      <c r="E3814" s="272">
        <f>(MAX(T3814:V3814))/S3814/1.44</f>
        <v>0.35875000000000007</v>
      </c>
      <c r="F3814" s="193" t="s">
        <v>1909</v>
      </c>
      <c r="G3814" s="114" t="s">
        <v>3136</v>
      </c>
      <c r="H3814" s="240">
        <v>822</v>
      </c>
      <c r="I3814" s="113" t="s">
        <v>685</v>
      </c>
      <c r="J3814" s="115">
        <v>250</v>
      </c>
      <c r="K3814" s="565">
        <v>17.850000000000001</v>
      </c>
      <c r="L3814" s="627">
        <v>23.80952380952381</v>
      </c>
      <c r="M3814" s="627">
        <v>29.400000000000002</v>
      </c>
      <c r="N3814" s="116" t="s">
        <v>3938</v>
      </c>
      <c r="O3814" s="117">
        <f>(K3814+L3814+M3814)/3</f>
        <v>23.686507936507937</v>
      </c>
      <c r="P3814" s="118">
        <f>O3814/J3814/1.44</f>
        <v>6.5795855379188709E-2</v>
      </c>
      <c r="Q3814" s="119" t="s">
        <v>494</v>
      </c>
      <c r="R3814" s="120" t="s">
        <v>3820</v>
      </c>
      <c r="S3814" s="115">
        <v>250</v>
      </c>
      <c r="T3814" s="565">
        <v>36.19047619047619</v>
      </c>
      <c r="U3814" s="565">
        <v>129.15</v>
      </c>
      <c r="V3814" s="565">
        <v>95.55</v>
      </c>
      <c r="W3814" s="116" t="s">
        <v>3938</v>
      </c>
      <c r="X3814" s="117">
        <f>(T3814+U3814+V3814)/3</f>
        <v>86.963492063492069</v>
      </c>
      <c r="Y3814" s="118">
        <f>X3814/S3814/1.44</f>
        <v>0.24156525573192239</v>
      </c>
      <c r="Z3814" s="660" t="s">
        <v>494</v>
      </c>
      <c r="AA3814" s="679">
        <f>P3814+Y3814</f>
        <v>0.30736111111111108</v>
      </c>
      <c r="AB3814" s="672">
        <f t="shared" si="787"/>
        <v>230.30243055555553</v>
      </c>
    </row>
    <row r="3815" spans="1:28" ht="13.9" customHeight="1" x14ac:dyDescent="0.2">
      <c r="A3815" s="588"/>
      <c r="B3815" s="415"/>
      <c r="C3815" s="454"/>
      <c r="D3815" s="589"/>
      <c r="E3815" s="589"/>
      <c r="F3815" s="202" t="s">
        <v>684</v>
      </c>
      <c r="G3815" s="43"/>
      <c r="H3815" s="241">
        <v>822</v>
      </c>
      <c r="I3815" s="23" t="s">
        <v>4822</v>
      </c>
      <c r="J3815" s="24">
        <v>250</v>
      </c>
      <c r="K3815" s="371">
        <v>0</v>
      </c>
      <c r="L3815" s="371">
        <v>0</v>
      </c>
      <c r="M3815" s="371">
        <v>0</v>
      </c>
      <c r="N3815" s="21"/>
      <c r="O3815" s="25">
        <f t="shared" ref="O3815:O3819" si="802">SUM(K3815,L3815,M3815)/3</f>
        <v>0</v>
      </c>
      <c r="P3815" s="26">
        <f t="shared" ref="P3815:P3819" si="803">O3815/J3815/1.44</f>
        <v>0</v>
      </c>
      <c r="Q3815" s="26"/>
      <c r="R3815" s="22" t="s">
        <v>4822</v>
      </c>
      <c r="S3815" s="24">
        <v>250</v>
      </c>
      <c r="T3815" s="371">
        <v>0</v>
      </c>
      <c r="U3815" s="371">
        <v>0</v>
      </c>
      <c r="V3815" s="371">
        <v>0</v>
      </c>
      <c r="W3815" s="21"/>
      <c r="X3815" s="25">
        <f t="shared" ref="X3815:X3817" si="804">SUM(T3815,U3815,V3815)/3</f>
        <v>0</v>
      </c>
      <c r="Y3815" s="26">
        <f t="shared" ref="Y3815:Y3817" si="805">X3815/S3815/1.44</f>
        <v>0</v>
      </c>
      <c r="Z3815" s="428"/>
      <c r="AA3815" s="678"/>
      <c r="AB3815" s="672"/>
    </row>
    <row r="3816" spans="1:28" ht="13.9" customHeight="1" x14ac:dyDescent="0.2">
      <c r="A3816" s="588"/>
      <c r="B3816" s="415"/>
      <c r="C3816" s="454"/>
      <c r="D3816" s="589"/>
      <c r="E3816" s="589"/>
      <c r="F3816" s="203"/>
      <c r="G3816" s="21"/>
      <c r="H3816" s="241">
        <v>822</v>
      </c>
      <c r="I3816" s="22" t="s">
        <v>4823</v>
      </c>
      <c r="J3816" s="24">
        <v>250</v>
      </c>
      <c r="K3816" s="371">
        <v>11.55</v>
      </c>
      <c r="L3816" s="371">
        <v>19.047619047619047</v>
      </c>
      <c r="M3816" s="371">
        <v>17.850000000000001</v>
      </c>
      <c r="N3816" s="21"/>
      <c r="O3816" s="25">
        <f t="shared" si="802"/>
        <v>16.149206349206349</v>
      </c>
      <c r="P3816" s="26">
        <f t="shared" si="803"/>
        <v>4.4858906525573186E-2</v>
      </c>
      <c r="Q3816" s="26"/>
      <c r="R3816" s="23" t="s">
        <v>4826</v>
      </c>
      <c r="S3816" s="24">
        <v>250</v>
      </c>
      <c r="T3816" s="371">
        <v>0.95238095238095233</v>
      </c>
      <c r="U3816" s="371">
        <v>90.3</v>
      </c>
      <c r="V3816" s="371">
        <v>76.650000000000006</v>
      </c>
      <c r="W3816" s="21"/>
      <c r="X3816" s="25">
        <f t="shared" si="804"/>
        <v>55.967460317460315</v>
      </c>
      <c r="Y3816" s="26">
        <f t="shared" si="805"/>
        <v>0.15546516754850087</v>
      </c>
      <c r="Z3816" s="428"/>
      <c r="AA3816" s="678"/>
      <c r="AB3816" s="672"/>
    </row>
    <row r="3817" spans="1:28" ht="13.9" customHeight="1" x14ac:dyDescent="0.2">
      <c r="A3817" s="588"/>
      <c r="B3817" s="415"/>
      <c r="C3817" s="454"/>
      <c r="D3817" s="589"/>
      <c r="E3817" s="589"/>
      <c r="F3817" s="182"/>
      <c r="G3817" s="24"/>
      <c r="H3817" s="241">
        <v>822</v>
      </c>
      <c r="I3817" s="22" t="s">
        <v>4828</v>
      </c>
      <c r="J3817" s="24">
        <v>250</v>
      </c>
      <c r="K3817" s="371">
        <v>1.05</v>
      </c>
      <c r="L3817" s="371">
        <v>4.7619047619047619</v>
      </c>
      <c r="M3817" s="371">
        <v>0</v>
      </c>
      <c r="N3817" s="21"/>
      <c r="O3817" s="25">
        <f t="shared" si="802"/>
        <v>1.9373015873015873</v>
      </c>
      <c r="P3817" s="26">
        <f t="shared" si="803"/>
        <v>5.3813932980599647E-3</v>
      </c>
      <c r="Q3817" s="26"/>
      <c r="R3817" s="22" t="s">
        <v>4827</v>
      </c>
      <c r="S3817" s="24">
        <v>250</v>
      </c>
      <c r="T3817" s="371">
        <v>35.238095238095234</v>
      </c>
      <c r="U3817" s="371">
        <v>38.85</v>
      </c>
      <c r="V3817" s="371">
        <v>18.900000000000002</v>
      </c>
      <c r="W3817" s="21"/>
      <c r="X3817" s="25">
        <f t="shared" si="804"/>
        <v>30.996031746031747</v>
      </c>
      <c r="Y3817" s="26">
        <f t="shared" si="805"/>
        <v>8.6100088183421519E-2</v>
      </c>
      <c r="Z3817" s="428"/>
      <c r="AA3817" s="678"/>
      <c r="AB3817" s="672"/>
    </row>
    <row r="3818" spans="1:28" ht="13.9" customHeight="1" x14ac:dyDescent="0.2">
      <c r="A3818" s="588"/>
      <c r="B3818" s="415"/>
      <c r="C3818" s="454"/>
      <c r="D3818" s="589"/>
      <c r="E3818" s="589"/>
      <c r="F3818" s="182"/>
      <c r="G3818" s="24"/>
      <c r="H3818" s="241">
        <v>822</v>
      </c>
      <c r="I3818" s="22" t="s">
        <v>4824</v>
      </c>
      <c r="J3818" s="24">
        <v>250</v>
      </c>
      <c r="K3818" s="371">
        <v>5.25</v>
      </c>
      <c r="L3818" s="371">
        <v>0</v>
      </c>
      <c r="M3818" s="371">
        <v>3.1500000000000004</v>
      </c>
      <c r="N3818" s="21"/>
      <c r="O3818" s="25">
        <f t="shared" si="802"/>
        <v>2.8000000000000003</v>
      </c>
      <c r="P3818" s="26">
        <f t="shared" si="803"/>
        <v>7.7777777777777793E-3</v>
      </c>
      <c r="Q3818" s="26"/>
      <c r="R3818" s="22"/>
      <c r="S3818" s="24"/>
      <c r="T3818" s="371"/>
      <c r="U3818" s="371"/>
      <c r="V3818" s="371"/>
      <c r="W3818" s="21"/>
      <c r="X3818" s="25"/>
      <c r="Y3818" s="26"/>
      <c r="Z3818" s="428"/>
      <c r="AA3818" s="678"/>
      <c r="AB3818" s="672"/>
    </row>
    <row r="3819" spans="1:28" ht="13.9" customHeight="1" x14ac:dyDescent="0.2">
      <c r="A3819" s="588"/>
      <c r="B3819" s="415"/>
      <c r="C3819" s="454"/>
      <c r="D3819" s="589"/>
      <c r="E3819" s="589"/>
      <c r="F3819" s="182"/>
      <c r="G3819" s="24"/>
      <c r="H3819" s="241">
        <v>822</v>
      </c>
      <c r="I3819" s="22" t="s">
        <v>4825</v>
      </c>
      <c r="J3819" s="24">
        <v>250</v>
      </c>
      <c r="K3819" s="371">
        <v>0</v>
      </c>
      <c r="L3819" s="371">
        <v>0</v>
      </c>
      <c r="M3819" s="371">
        <v>8.4</v>
      </c>
      <c r="N3819" s="21"/>
      <c r="O3819" s="25">
        <f t="shared" si="802"/>
        <v>2.8000000000000003</v>
      </c>
      <c r="P3819" s="26">
        <f t="shared" si="803"/>
        <v>7.7777777777777793E-3</v>
      </c>
      <c r="Q3819" s="26"/>
      <c r="R3819" s="22"/>
      <c r="S3819" s="24"/>
      <c r="T3819" s="371"/>
      <c r="U3819" s="371"/>
      <c r="V3819" s="371"/>
      <c r="W3819" s="21"/>
      <c r="X3819" s="25"/>
      <c r="Y3819" s="26"/>
      <c r="Z3819" s="428"/>
      <c r="AA3819" s="678"/>
      <c r="AB3819" s="672"/>
    </row>
    <row r="3820" spans="1:28" ht="13.9" customHeight="1" thickBot="1" x14ac:dyDescent="0.25">
      <c r="A3820" s="585"/>
      <c r="B3820" s="409"/>
      <c r="C3820" s="447"/>
      <c r="D3820" s="586"/>
      <c r="E3820" s="595"/>
      <c r="F3820" s="184"/>
      <c r="G3820" s="70"/>
      <c r="H3820" s="242">
        <v>822</v>
      </c>
      <c r="I3820" s="76"/>
      <c r="J3820" s="70"/>
      <c r="K3820" s="559"/>
      <c r="L3820" s="559"/>
      <c r="M3820" s="559"/>
      <c r="N3820" s="72"/>
      <c r="O3820" s="73"/>
      <c r="P3820" s="74"/>
      <c r="Q3820" s="74"/>
      <c r="R3820" s="76"/>
      <c r="S3820" s="70"/>
      <c r="T3820" s="559"/>
      <c r="U3820" s="559"/>
      <c r="V3820" s="559"/>
      <c r="W3820" s="72"/>
      <c r="X3820" s="73"/>
      <c r="Y3820" s="74"/>
      <c r="Z3820" s="646"/>
      <c r="AA3820" s="678"/>
      <c r="AB3820" s="672"/>
    </row>
    <row r="3821" spans="1:28" s="7" customFormat="1" ht="13.9" customHeight="1" x14ac:dyDescent="0.2">
      <c r="A3821" s="270">
        <v>43054</v>
      </c>
      <c r="B3821" s="407">
        <v>0.86458333333333337</v>
      </c>
      <c r="C3821" s="450">
        <v>-3</v>
      </c>
      <c r="D3821" s="291">
        <f>(MAX(K3821:M3821))/J3821/1.44</f>
        <v>0.23809523809523811</v>
      </c>
      <c r="E3821" s="272">
        <f>(MAX(T3821:V3821))/S3821/1.44</f>
        <v>0.21164021164021166</v>
      </c>
      <c r="F3821" s="193" t="s">
        <v>1909</v>
      </c>
      <c r="G3821" s="114" t="s">
        <v>3136</v>
      </c>
      <c r="H3821" s="243">
        <v>823</v>
      </c>
      <c r="I3821" s="113" t="s">
        <v>685</v>
      </c>
      <c r="J3821" s="115">
        <v>1250</v>
      </c>
      <c r="K3821" s="565">
        <v>420</v>
      </c>
      <c r="L3821" s="627">
        <v>428.57142857142856</v>
      </c>
      <c r="M3821" s="627">
        <v>367.5</v>
      </c>
      <c r="N3821" s="116" t="s">
        <v>4164</v>
      </c>
      <c r="O3821" s="117">
        <f>(K3821+L3821+M3821)/3</f>
        <v>405.35714285714283</v>
      </c>
      <c r="P3821" s="118">
        <f>O3821/J3821/1.44</f>
        <v>0.2251984126984127</v>
      </c>
      <c r="Q3821" s="119" t="s">
        <v>494</v>
      </c>
      <c r="R3821" s="120" t="s">
        <v>3820</v>
      </c>
      <c r="S3821" s="115">
        <v>1250</v>
      </c>
      <c r="T3821" s="565">
        <v>380.95238095238096</v>
      </c>
      <c r="U3821" s="565">
        <v>262.5</v>
      </c>
      <c r="V3821" s="565">
        <v>262.5</v>
      </c>
      <c r="W3821" s="116" t="s">
        <v>4065</v>
      </c>
      <c r="X3821" s="117">
        <f>(T3821+U3821+V3821)/3</f>
        <v>301.98412698412699</v>
      </c>
      <c r="Y3821" s="118">
        <f>X3821/S3821/1.44</f>
        <v>0.16776895943562611</v>
      </c>
      <c r="Z3821" s="660" t="s">
        <v>494</v>
      </c>
      <c r="AA3821" s="677">
        <f>P3821+Y3821</f>
        <v>0.39296737213403882</v>
      </c>
      <c r="AB3821" s="671">
        <f t="shared" si="787"/>
        <v>1009.1917438271605</v>
      </c>
    </row>
    <row r="3822" spans="1:28" s="7" customFormat="1" ht="13.9" customHeight="1" x14ac:dyDescent="0.2">
      <c r="A3822" s="260"/>
      <c r="B3822" s="403"/>
      <c r="C3822" s="454"/>
      <c r="D3822" s="301"/>
      <c r="E3822" s="301"/>
      <c r="F3822" s="187"/>
      <c r="G3822" s="48"/>
      <c r="H3822" s="241">
        <v>823</v>
      </c>
      <c r="I3822" s="22" t="s">
        <v>4829</v>
      </c>
      <c r="J3822" s="24">
        <v>1250</v>
      </c>
      <c r="K3822" s="371">
        <v>63</v>
      </c>
      <c r="L3822" s="621">
        <v>47.61904761904762</v>
      </c>
      <c r="M3822" s="621">
        <v>81.900000000000006</v>
      </c>
      <c r="N3822" s="21"/>
      <c r="O3822" s="25">
        <f t="shared" ref="O3822:O3833" si="806">SUM(K3822,L3822,M3822)/3</f>
        <v>64.173015873015871</v>
      </c>
      <c r="P3822" s="26">
        <f t="shared" ref="P3822:P3833" si="807">O3822/J3822/1.44</f>
        <v>3.5651675485008819E-2</v>
      </c>
      <c r="Q3822" s="27"/>
      <c r="R3822" s="22" t="s">
        <v>4842</v>
      </c>
      <c r="S3822" s="24">
        <v>1250</v>
      </c>
      <c r="T3822" s="371">
        <v>68.571428571428569</v>
      </c>
      <c r="U3822" s="371">
        <v>67.2</v>
      </c>
      <c r="V3822" s="371">
        <v>49.35</v>
      </c>
      <c r="W3822" s="21"/>
      <c r="X3822" s="25">
        <f t="shared" ref="X3822:X3832" si="808">SUM(T3822,U3822,V3822)/3</f>
        <v>61.707142857142856</v>
      </c>
      <c r="Y3822" s="26">
        <f t="shared" ref="Y3822:Y3832" si="809">X3822/S3822/1.44</f>
        <v>3.4281746031746031E-2</v>
      </c>
      <c r="Z3822" s="654"/>
      <c r="AA3822" s="679"/>
      <c r="AB3822" s="672"/>
    </row>
    <row r="3823" spans="1:28" s="7" customFormat="1" ht="13.9" customHeight="1" x14ac:dyDescent="0.2">
      <c r="A3823" s="260"/>
      <c r="B3823" s="403"/>
      <c r="C3823" s="454"/>
      <c r="D3823" s="301"/>
      <c r="E3823" s="301"/>
      <c r="F3823" s="187"/>
      <c r="G3823" s="48"/>
      <c r="H3823" s="241">
        <v>823</v>
      </c>
      <c r="I3823" s="22" t="s">
        <v>4830</v>
      </c>
      <c r="J3823" s="24">
        <v>1250</v>
      </c>
      <c r="K3823" s="371">
        <v>93.45</v>
      </c>
      <c r="L3823" s="621">
        <v>60.952380952380949</v>
      </c>
      <c r="M3823" s="621">
        <v>75.600000000000009</v>
      </c>
      <c r="N3823" s="21"/>
      <c r="O3823" s="25">
        <f t="shared" si="806"/>
        <v>76.667460317460325</v>
      </c>
      <c r="P3823" s="26">
        <f t="shared" si="807"/>
        <v>4.259303350970018E-2</v>
      </c>
      <c r="Q3823" s="27"/>
      <c r="R3823" s="22" t="s">
        <v>4843</v>
      </c>
      <c r="S3823" s="24">
        <v>1250</v>
      </c>
      <c r="T3823" s="371">
        <v>45.714285714285715</v>
      </c>
      <c r="U3823" s="371">
        <v>54.6</v>
      </c>
      <c r="V3823" s="371">
        <v>42</v>
      </c>
      <c r="W3823" s="21"/>
      <c r="X3823" s="25">
        <f t="shared" si="808"/>
        <v>47.438095238095237</v>
      </c>
      <c r="Y3823" s="26">
        <f t="shared" si="809"/>
        <v>2.6354497354497353E-2</v>
      </c>
      <c r="Z3823" s="654"/>
      <c r="AA3823" s="679"/>
      <c r="AB3823" s="672"/>
    </row>
    <row r="3824" spans="1:28" s="7" customFormat="1" ht="13.9" customHeight="1" x14ac:dyDescent="0.2">
      <c r="A3824" s="260"/>
      <c r="B3824" s="403"/>
      <c r="C3824" s="454"/>
      <c r="D3824" s="301"/>
      <c r="E3824" s="301"/>
      <c r="F3824" s="187"/>
      <c r="G3824" s="48"/>
      <c r="H3824" s="241">
        <v>823</v>
      </c>
      <c r="I3824" s="22" t="s">
        <v>4831</v>
      </c>
      <c r="J3824" s="24">
        <v>1250</v>
      </c>
      <c r="K3824" s="371">
        <v>47.25</v>
      </c>
      <c r="L3824" s="621">
        <v>20.952380952380953</v>
      </c>
      <c r="M3824" s="621">
        <v>15.75</v>
      </c>
      <c r="N3824" s="21"/>
      <c r="O3824" s="25">
        <f t="shared" si="806"/>
        <v>27.984126984126984</v>
      </c>
      <c r="P3824" s="26">
        <f t="shared" si="807"/>
        <v>1.5546737213403881E-2</v>
      </c>
      <c r="Q3824" s="27"/>
      <c r="R3824" s="22" t="s">
        <v>4844</v>
      </c>
      <c r="S3824" s="24">
        <v>1250</v>
      </c>
      <c r="T3824" s="371">
        <v>0</v>
      </c>
      <c r="U3824" s="371">
        <v>0</v>
      </c>
      <c r="V3824" s="371">
        <v>0</v>
      </c>
      <c r="W3824" s="21"/>
      <c r="X3824" s="25">
        <f t="shared" si="808"/>
        <v>0</v>
      </c>
      <c r="Y3824" s="26">
        <f t="shared" si="809"/>
        <v>0</v>
      </c>
      <c r="Z3824" s="654"/>
      <c r="AA3824" s="679"/>
      <c r="AB3824" s="672"/>
    </row>
    <row r="3825" spans="1:28" s="7" customFormat="1" ht="13.9" customHeight="1" x14ac:dyDescent="0.2">
      <c r="A3825" s="260"/>
      <c r="B3825" s="403"/>
      <c r="C3825" s="454"/>
      <c r="D3825" s="301"/>
      <c r="E3825" s="301"/>
      <c r="F3825" s="187"/>
      <c r="G3825" s="48"/>
      <c r="H3825" s="241">
        <v>823</v>
      </c>
      <c r="I3825" s="22" t="s">
        <v>4832</v>
      </c>
      <c r="J3825" s="24">
        <v>1250</v>
      </c>
      <c r="K3825" s="371">
        <v>106.05000000000001</v>
      </c>
      <c r="L3825" s="621">
        <v>0</v>
      </c>
      <c r="M3825" s="621">
        <v>0</v>
      </c>
      <c r="N3825" s="21"/>
      <c r="O3825" s="25">
        <f t="shared" si="806"/>
        <v>35.35</v>
      </c>
      <c r="P3825" s="26">
        <f t="shared" si="807"/>
        <v>1.963888888888889E-2</v>
      </c>
      <c r="Q3825" s="27"/>
      <c r="R3825" s="22" t="s">
        <v>4845</v>
      </c>
      <c r="S3825" s="24">
        <v>1250</v>
      </c>
      <c r="T3825" s="371">
        <v>0</v>
      </c>
      <c r="U3825" s="371">
        <v>0</v>
      </c>
      <c r="V3825" s="371">
        <v>0</v>
      </c>
      <c r="W3825" s="21"/>
      <c r="X3825" s="25">
        <f t="shared" si="808"/>
        <v>0</v>
      </c>
      <c r="Y3825" s="26">
        <f t="shared" si="809"/>
        <v>0</v>
      </c>
      <c r="Z3825" s="654"/>
      <c r="AA3825" s="679"/>
      <c r="AB3825" s="672"/>
    </row>
    <row r="3826" spans="1:28" s="7" customFormat="1" ht="13.9" customHeight="1" x14ac:dyDescent="0.2">
      <c r="A3826" s="260"/>
      <c r="B3826" s="403"/>
      <c r="C3826" s="454"/>
      <c r="D3826" s="301"/>
      <c r="E3826" s="301"/>
      <c r="F3826" s="187"/>
      <c r="G3826" s="48"/>
      <c r="H3826" s="241">
        <v>823</v>
      </c>
      <c r="I3826" s="22" t="s">
        <v>4833</v>
      </c>
      <c r="J3826" s="24">
        <v>1250</v>
      </c>
      <c r="K3826" s="371">
        <v>0</v>
      </c>
      <c r="L3826" s="621">
        <v>0</v>
      </c>
      <c r="M3826" s="621">
        <v>0</v>
      </c>
      <c r="N3826" s="21"/>
      <c r="O3826" s="25">
        <f t="shared" si="806"/>
        <v>0</v>
      </c>
      <c r="P3826" s="26">
        <f t="shared" si="807"/>
        <v>0</v>
      </c>
      <c r="Q3826" s="27"/>
      <c r="R3826" s="22" t="s">
        <v>4846</v>
      </c>
      <c r="S3826" s="24">
        <v>1250</v>
      </c>
      <c r="T3826" s="371">
        <v>25.714285714285712</v>
      </c>
      <c r="U3826" s="371">
        <v>11.55</v>
      </c>
      <c r="V3826" s="371">
        <v>7.3500000000000005</v>
      </c>
      <c r="W3826" s="21"/>
      <c r="X3826" s="25">
        <f t="shared" si="808"/>
        <v>14.871428571428572</v>
      </c>
      <c r="Y3826" s="26">
        <f t="shared" si="809"/>
        <v>8.261904761904762E-3</v>
      </c>
      <c r="Z3826" s="654"/>
      <c r="AA3826" s="679"/>
      <c r="AB3826" s="672"/>
    </row>
    <row r="3827" spans="1:28" s="7" customFormat="1" ht="13.9" customHeight="1" x14ac:dyDescent="0.2">
      <c r="A3827" s="260"/>
      <c r="B3827" s="403"/>
      <c r="C3827" s="454"/>
      <c r="D3827" s="301"/>
      <c r="E3827" s="301"/>
      <c r="F3827" s="187"/>
      <c r="G3827" s="48"/>
      <c r="H3827" s="241">
        <v>823</v>
      </c>
      <c r="I3827" s="22" t="s">
        <v>4834</v>
      </c>
      <c r="J3827" s="24">
        <v>1250</v>
      </c>
      <c r="K3827" s="371">
        <v>0</v>
      </c>
      <c r="L3827" s="621">
        <v>0</v>
      </c>
      <c r="M3827" s="621">
        <v>0</v>
      </c>
      <c r="N3827" s="21"/>
      <c r="O3827" s="25">
        <f t="shared" si="806"/>
        <v>0</v>
      </c>
      <c r="P3827" s="26">
        <f t="shared" si="807"/>
        <v>0</v>
      </c>
      <c r="Q3827" s="27"/>
      <c r="R3827" s="22" t="s">
        <v>4847</v>
      </c>
      <c r="S3827" s="24">
        <v>1250</v>
      </c>
      <c r="T3827" s="371">
        <v>0</v>
      </c>
      <c r="U3827" s="371">
        <v>0</v>
      </c>
      <c r="V3827" s="371">
        <v>0</v>
      </c>
      <c r="W3827" s="21"/>
      <c r="X3827" s="25">
        <f t="shared" si="808"/>
        <v>0</v>
      </c>
      <c r="Y3827" s="26">
        <f t="shared" si="809"/>
        <v>0</v>
      </c>
      <c r="Z3827" s="654"/>
      <c r="AA3827" s="679"/>
      <c r="AB3827" s="672"/>
    </row>
    <row r="3828" spans="1:28" s="7" customFormat="1" ht="13.9" customHeight="1" x14ac:dyDescent="0.2">
      <c r="A3828" s="260"/>
      <c r="B3828" s="403"/>
      <c r="C3828" s="454"/>
      <c r="D3828" s="301"/>
      <c r="E3828" s="301"/>
      <c r="F3828" s="187"/>
      <c r="G3828" s="48"/>
      <c r="H3828" s="241">
        <v>823</v>
      </c>
      <c r="I3828" s="22" t="s">
        <v>4835</v>
      </c>
      <c r="J3828" s="24">
        <v>1250</v>
      </c>
      <c r="K3828" s="371">
        <v>0</v>
      </c>
      <c r="L3828" s="621">
        <v>0</v>
      </c>
      <c r="M3828" s="621">
        <v>0</v>
      </c>
      <c r="N3828" s="21"/>
      <c r="O3828" s="25">
        <f t="shared" si="806"/>
        <v>0</v>
      </c>
      <c r="P3828" s="26">
        <f t="shared" si="807"/>
        <v>0</v>
      </c>
      <c r="Q3828" s="27"/>
      <c r="R3828" s="22" t="s">
        <v>4848</v>
      </c>
      <c r="S3828" s="24">
        <v>1250</v>
      </c>
      <c r="T3828" s="371">
        <v>0</v>
      </c>
      <c r="U3828" s="371">
        <v>0</v>
      </c>
      <c r="V3828" s="371">
        <v>0</v>
      </c>
      <c r="W3828" s="21"/>
      <c r="X3828" s="25">
        <f t="shared" si="808"/>
        <v>0</v>
      </c>
      <c r="Y3828" s="26">
        <f t="shared" si="809"/>
        <v>0</v>
      </c>
      <c r="Z3828" s="654"/>
      <c r="AA3828" s="679"/>
      <c r="AB3828" s="672"/>
    </row>
    <row r="3829" spans="1:28" s="7" customFormat="1" ht="13.9" customHeight="1" x14ac:dyDescent="0.2">
      <c r="A3829" s="260"/>
      <c r="B3829" s="403"/>
      <c r="C3829" s="454"/>
      <c r="D3829" s="301"/>
      <c r="E3829" s="301"/>
      <c r="F3829" s="187"/>
      <c r="G3829" s="48"/>
      <c r="H3829" s="241">
        <v>823</v>
      </c>
      <c r="I3829" s="22" t="s">
        <v>4836</v>
      </c>
      <c r="J3829" s="24">
        <v>1250</v>
      </c>
      <c r="K3829" s="371">
        <v>0</v>
      </c>
      <c r="L3829" s="621">
        <v>0</v>
      </c>
      <c r="M3829" s="621">
        <v>0</v>
      </c>
      <c r="N3829" s="21"/>
      <c r="O3829" s="25">
        <f t="shared" si="806"/>
        <v>0</v>
      </c>
      <c r="P3829" s="26">
        <f t="shared" si="807"/>
        <v>0</v>
      </c>
      <c r="Q3829" s="27"/>
      <c r="R3829" s="22" t="s">
        <v>4849</v>
      </c>
      <c r="S3829" s="24">
        <v>1250</v>
      </c>
      <c r="T3829" s="371">
        <v>47.61904761904762</v>
      </c>
      <c r="U3829" s="371">
        <v>52.5</v>
      </c>
      <c r="V3829" s="371">
        <v>63</v>
      </c>
      <c r="W3829" s="21"/>
      <c r="X3829" s="25">
        <f t="shared" si="808"/>
        <v>54.373015873015873</v>
      </c>
      <c r="Y3829" s="26">
        <f t="shared" si="809"/>
        <v>3.0207231040564372E-2</v>
      </c>
      <c r="Z3829" s="654"/>
      <c r="AA3829" s="679"/>
      <c r="AB3829" s="672"/>
    </row>
    <row r="3830" spans="1:28" s="7" customFormat="1" ht="13.9" customHeight="1" x14ac:dyDescent="0.2">
      <c r="A3830" s="260"/>
      <c r="B3830" s="403"/>
      <c r="C3830" s="454"/>
      <c r="D3830" s="301"/>
      <c r="E3830" s="301"/>
      <c r="F3830" s="187"/>
      <c r="G3830" s="48"/>
      <c r="H3830" s="241">
        <v>823</v>
      </c>
      <c r="I3830" s="22" t="s">
        <v>4837</v>
      </c>
      <c r="J3830" s="24">
        <v>1250</v>
      </c>
      <c r="K3830" s="371">
        <v>21</v>
      </c>
      <c r="L3830" s="621">
        <v>28.571428571428569</v>
      </c>
      <c r="M3830" s="621">
        <v>84</v>
      </c>
      <c r="N3830" s="21"/>
      <c r="O3830" s="25">
        <f t="shared" si="806"/>
        <v>44.523809523809518</v>
      </c>
      <c r="P3830" s="26">
        <f t="shared" si="807"/>
        <v>2.4735449735449732E-2</v>
      </c>
      <c r="Q3830" s="27"/>
      <c r="R3830" s="22" t="s">
        <v>4850</v>
      </c>
      <c r="S3830" s="24">
        <v>1250</v>
      </c>
      <c r="T3830" s="371">
        <v>9.5238095238095237</v>
      </c>
      <c r="U3830" s="371">
        <v>10.5</v>
      </c>
      <c r="V3830" s="371">
        <v>8.4</v>
      </c>
      <c r="W3830" s="21"/>
      <c r="X3830" s="25">
        <f t="shared" si="808"/>
        <v>9.4746031746031747</v>
      </c>
      <c r="Y3830" s="26">
        <f t="shared" si="809"/>
        <v>5.2636684303350974E-3</v>
      </c>
      <c r="Z3830" s="654"/>
      <c r="AA3830" s="679"/>
      <c r="AB3830" s="672"/>
    </row>
    <row r="3831" spans="1:28" s="7" customFormat="1" ht="13.9" customHeight="1" x14ac:dyDescent="0.2">
      <c r="A3831" s="260"/>
      <c r="B3831" s="403"/>
      <c r="C3831" s="454"/>
      <c r="D3831" s="301"/>
      <c r="E3831" s="301"/>
      <c r="F3831" s="187"/>
      <c r="G3831" s="48"/>
      <c r="H3831" s="241">
        <v>823</v>
      </c>
      <c r="I3831" s="22" t="s">
        <v>4839</v>
      </c>
      <c r="J3831" s="24">
        <v>1250</v>
      </c>
      <c r="K3831" s="371">
        <v>75.600000000000009</v>
      </c>
      <c r="L3831" s="621">
        <v>0</v>
      </c>
      <c r="M3831" s="621">
        <v>0</v>
      </c>
      <c r="N3831" s="21"/>
      <c r="O3831" s="25">
        <f t="shared" si="806"/>
        <v>25.200000000000003</v>
      </c>
      <c r="P3831" s="26">
        <f t="shared" si="807"/>
        <v>1.4E-2</v>
      </c>
      <c r="Q3831" s="27"/>
      <c r="R3831" s="22" t="s">
        <v>4851</v>
      </c>
      <c r="S3831" s="24">
        <v>1250</v>
      </c>
      <c r="T3831" s="371">
        <v>0</v>
      </c>
      <c r="U3831" s="371">
        <v>0</v>
      </c>
      <c r="V3831" s="371">
        <v>0</v>
      </c>
      <c r="W3831" s="21"/>
      <c r="X3831" s="25">
        <f t="shared" si="808"/>
        <v>0</v>
      </c>
      <c r="Y3831" s="26">
        <f t="shared" si="809"/>
        <v>0</v>
      </c>
      <c r="Z3831" s="654"/>
      <c r="AA3831" s="679"/>
      <c r="AB3831" s="672"/>
    </row>
    <row r="3832" spans="1:28" s="7" customFormat="1" ht="13.9" customHeight="1" x14ac:dyDescent="0.2">
      <c r="A3832" s="260"/>
      <c r="B3832" s="403"/>
      <c r="C3832" s="454"/>
      <c r="D3832" s="301"/>
      <c r="E3832" s="301"/>
      <c r="F3832" s="187"/>
      <c r="G3832" s="48"/>
      <c r="H3832" s="241">
        <v>823</v>
      </c>
      <c r="I3832" s="22" t="s">
        <v>4838</v>
      </c>
      <c r="J3832" s="24">
        <v>1250</v>
      </c>
      <c r="K3832" s="371">
        <v>0</v>
      </c>
      <c r="L3832" s="621">
        <v>0</v>
      </c>
      <c r="M3832" s="621">
        <v>0</v>
      </c>
      <c r="N3832" s="21"/>
      <c r="O3832" s="25">
        <f t="shared" si="806"/>
        <v>0</v>
      </c>
      <c r="P3832" s="26">
        <f t="shared" si="807"/>
        <v>0</v>
      </c>
      <c r="Q3832" s="27"/>
      <c r="R3832" s="22" t="s">
        <v>4852</v>
      </c>
      <c r="S3832" s="24">
        <v>1250</v>
      </c>
      <c r="T3832" s="371">
        <v>6.6666666666666661</v>
      </c>
      <c r="U3832" s="371">
        <v>7.3500000000000005</v>
      </c>
      <c r="V3832" s="371">
        <v>6.3000000000000007</v>
      </c>
      <c r="W3832" s="21"/>
      <c r="X3832" s="25">
        <f t="shared" si="808"/>
        <v>6.7722222222222221</v>
      </c>
      <c r="Y3832" s="26">
        <f t="shared" si="809"/>
        <v>3.7623456790123458E-3</v>
      </c>
      <c r="Z3832" s="654"/>
      <c r="AA3832" s="679"/>
      <c r="AB3832" s="672"/>
    </row>
    <row r="3833" spans="1:28" s="7" customFormat="1" ht="13.9" customHeight="1" x14ac:dyDescent="0.2">
      <c r="A3833" s="260"/>
      <c r="B3833" s="403"/>
      <c r="C3833" s="454"/>
      <c r="D3833" s="301"/>
      <c r="E3833" s="301"/>
      <c r="F3833" s="187"/>
      <c r="G3833" s="48"/>
      <c r="H3833" s="241">
        <v>823</v>
      </c>
      <c r="I3833" s="22" t="s">
        <v>4840</v>
      </c>
      <c r="J3833" s="24">
        <v>1250</v>
      </c>
      <c r="K3833" s="371">
        <v>4.2</v>
      </c>
      <c r="L3833" s="621">
        <v>3.8095238095238093</v>
      </c>
      <c r="M3833" s="621">
        <v>4.2</v>
      </c>
      <c r="N3833" s="21"/>
      <c r="O3833" s="25">
        <f t="shared" si="806"/>
        <v>4.0698412698412696</v>
      </c>
      <c r="P3833" s="26">
        <f t="shared" si="807"/>
        <v>2.2610229276895945E-3</v>
      </c>
      <c r="Q3833" s="27"/>
      <c r="R3833" s="22"/>
      <c r="S3833" s="24"/>
      <c r="T3833" s="371"/>
      <c r="U3833" s="371"/>
      <c r="V3833" s="371"/>
      <c r="W3833" s="21"/>
      <c r="X3833" s="25"/>
      <c r="Y3833" s="26"/>
      <c r="Z3833" s="654"/>
      <c r="AA3833" s="679"/>
      <c r="AB3833" s="672"/>
    </row>
    <row r="3834" spans="1:28" ht="13.9" customHeight="1" thickBot="1" x14ac:dyDescent="0.25">
      <c r="A3834" s="585"/>
      <c r="B3834" s="409"/>
      <c r="C3834" s="447"/>
      <c r="D3834" s="595"/>
      <c r="E3834" s="595"/>
      <c r="F3834" s="422" t="s">
        <v>684</v>
      </c>
      <c r="G3834" s="423"/>
      <c r="H3834" s="242">
        <v>823</v>
      </c>
      <c r="I3834" s="76" t="s">
        <v>4841</v>
      </c>
      <c r="J3834" s="70">
        <v>1250</v>
      </c>
      <c r="K3834" s="559">
        <v>21</v>
      </c>
      <c r="L3834" s="559">
        <v>17.142857142857142</v>
      </c>
      <c r="M3834" s="559">
        <v>25.200000000000003</v>
      </c>
      <c r="N3834" s="72"/>
      <c r="O3834" s="73">
        <f>SUM(K3834,L3834,M3834)/3</f>
        <v>21.114285714285714</v>
      </c>
      <c r="P3834" s="74">
        <f>O3834/J3834/1.44</f>
        <v>1.173015873015873E-2</v>
      </c>
      <c r="Q3834" s="74"/>
      <c r="R3834" s="76"/>
      <c r="S3834" s="70"/>
      <c r="T3834" s="559"/>
      <c r="U3834" s="559"/>
      <c r="V3834" s="559"/>
      <c r="W3834" s="72"/>
      <c r="X3834" s="73"/>
      <c r="Y3834" s="74"/>
      <c r="Z3834" s="646"/>
      <c r="AA3834" s="681"/>
      <c r="AB3834" s="674"/>
    </row>
    <row r="3835" spans="1:28" s="7" customFormat="1" ht="13.9" customHeight="1" x14ac:dyDescent="0.2">
      <c r="A3835" s="270">
        <v>43054</v>
      </c>
      <c r="B3835" s="407">
        <v>0.84027777777777779</v>
      </c>
      <c r="C3835" s="450">
        <v>-3</v>
      </c>
      <c r="D3835" s="291">
        <f>(MAX(K3835:M3835))/J3835/1.44</f>
        <v>0.23148148148148148</v>
      </c>
      <c r="E3835" s="272">
        <f>(MAX(T3835:V3835))/S3835/1.44</f>
        <v>0.29166666666666669</v>
      </c>
      <c r="F3835" s="193" t="s">
        <v>1909</v>
      </c>
      <c r="G3835" s="114" t="s">
        <v>3136</v>
      </c>
      <c r="H3835" s="243">
        <v>824</v>
      </c>
      <c r="I3835" s="113" t="s">
        <v>685</v>
      </c>
      <c r="J3835" s="115">
        <v>1000</v>
      </c>
      <c r="K3835" s="565">
        <v>262.5</v>
      </c>
      <c r="L3835" s="627">
        <v>333.33333333333331</v>
      </c>
      <c r="M3835" s="627">
        <v>210</v>
      </c>
      <c r="N3835" s="116" t="s">
        <v>3866</v>
      </c>
      <c r="O3835" s="117">
        <f>(K3835+L3835+M3835)/3</f>
        <v>268.61111111111109</v>
      </c>
      <c r="P3835" s="118">
        <f>O3835/J3835/1.44</f>
        <v>0.18653549382716048</v>
      </c>
      <c r="Q3835" s="119" t="s">
        <v>494</v>
      </c>
      <c r="R3835" s="120" t="s">
        <v>3820</v>
      </c>
      <c r="S3835" s="115">
        <v>1000</v>
      </c>
      <c r="T3835" s="565">
        <v>361.90476190476187</v>
      </c>
      <c r="U3835" s="565">
        <v>420</v>
      </c>
      <c r="V3835" s="565">
        <v>420</v>
      </c>
      <c r="W3835" s="116" t="s">
        <v>4064</v>
      </c>
      <c r="X3835" s="117">
        <f>(T3835+U3835+V3835)/3</f>
        <v>400.63492063492066</v>
      </c>
      <c r="Y3835" s="118">
        <f>X3835/S3835/1.44</f>
        <v>0.27821869488536161</v>
      </c>
      <c r="Z3835" s="660" t="s">
        <v>494</v>
      </c>
      <c r="AA3835" s="677">
        <f>P3835+Y3835</f>
        <v>0.46475418871252205</v>
      </c>
      <c r="AB3835" s="671">
        <f t="shared" si="787"/>
        <v>711.87692901234561</v>
      </c>
    </row>
    <row r="3836" spans="1:28" s="7" customFormat="1" ht="13.9" customHeight="1" x14ac:dyDescent="0.2">
      <c r="A3836" s="260"/>
      <c r="B3836" s="403"/>
      <c r="C3836" s="454"/>
      <c r="D3836" s="301"/>
      <c r="E3836" s="301"/>
      <c r="F3836" s="187"/>
      <c r="G3836" s="48"/>
      <c r="H3836" s="241">
        <v>824</v>
      </c>
      <c r="I3836" s="22" t="s">
        <v>4853</v>
      </c>
      <c r="J3836" s="24">
        <v>1000</v>
      </c>
      <c r="K3836" s="371">
        <v>87.15</v>
      </c>
      <c r="L3836" s="621">
        <v>99.047619047619037</v>
      </c>
      <c r="M3836" s="621">
        <v>45.15</v>
      </c>
      <c r="N3836" s="21"/>
      <c r="O3836" s="25">
        <f t="shared" ref="O3836:O3846" si="810">SUM(K3836,L3836,M3836)/3</f>
        <v>77.115873015873021</v>
      </c>
      <c r="P3836" s="26">
        <f t="shared" ref="P3836:P3846" si="811">O3836/J3836/1.44</f>
        <v>5.3552689594356273E-2</v>
      </c>
      <c r="Q3836" s="27"/>
      <c r="R3836" s="22" t="s">
        <v>4863</v>
      </c>
      <c r="S3836" s="24">
        <v>1000</v>
      </c>
      <c r="T3836" s="371">
        <v>51.428571428571423</v>
      </c>
      <c r="U3836" s="371">
        <v>0</v>
      </c>
      <c r="V3836" s="371">
        <v>0</v>
      </c>
      <c r="W3836" s="21"/>
      <c r="X3836" s="25">
        <f t="shared" ref="X3836:X3848" si="812">SUM(T3836,U3836,V3836)/3</f>
        <v>17.142857142857142</v>
      </c>
      <c r="Y3836" s="26">
        <f t="shared" ref="Y3836:Y3848" si="813">X3836/S3836/1.44</f>
        <v>1.1904761904761906E-2</v>
      </c>
      <c r="Z3836" s="654"/>
      <c r="AA3836" s="679"/>
      <c r="AB3836" s="672"/>
    </row>
    <row r="3837" spans="1:28" s="7" customFormat="1" ht="13.9" customHeight="1" x14ac:dyDescent="0.2">
      <c r="A3837" s="260"/>
      <c r="B3837" s="403"/>
      <c r="C3837" s="454"/>
      <c r="D3837" s="301"/>
      <c r="E3837" s="301"/>
      <c r="F3837" s="187"/>
      <c r="G3837" s="48"/>
      <c r="H3837" s="241">
        <v>824</v>
      </c>
      <c r="I3837" s="22" t="s">
        <v>4854</v>
      </c>
      <c r="J3837" s="24">
        <v>1000</v>
      </c>
      <c r="K3837" s="371">
        <v>49.35</v>
      </c>
      <c r="L3837" s="621">
        <v>0</v>
      </c>
      <c r="M3837" s="621">
        <v>0</v>
      </c>
      <c r="N3837" s="21"/>
      <c r="O3837" s="25">
        <f t="shared" si="810"/>
        <v>16.45</v>
      </c>
      <c r="P3837" s="26">
        <f t="shared" si="811"/>
        <v>1.1423611111111112E-2</v>
      </c>
      <c r="Q3837" s="27"/>
      <c r="R3837" s="22" t="s">
        <v>4864</v>
      </c>
      <c r="S3837" s="24">
        <v>1000</v>
      </c>
      <c r="T3837" s="371">
        <v>0</v>
      </c>
      <c r="U3837" s="371">
        <v>0</v>
      </c>
      <c r="V3837" s="371">
        <v>0</v>
      </c>
      <c r="W3837" s="21"/>
      <c r="X3837" s="25">
        <f t="shared" si="812"/>
        <v>0</v>
      </c>
      <c r="Y3837" s="26">
        <f t="shared" si="813"/>
        <v>0</v>
      </c>
      <c r="Z3837" s="654"/>
      <c r="AA3837" s="679"/>
      <c r="AB3837" s="672"/>
    </row>
    <row r="3838" spans="1:28" s="7" customFormat="1" ht="13.9" customHeight="1" x14ac:dyDescent="0.2">
      <c r="A3838" s="260"/>
      <c r="B3838" s="403"/>
      <c r="C3838" s="454"/>
      <c r="D3838" s="301"/>
      <c r="E3838" s="301"/>
      <c r="F3838" s="187"/>
      <c r="G3838" s="48"/>
      <c r="H3838" s="241">
        <v>824</v>
      </c>
      <c r="I3838" s="22" t="s">
        <v>4855</v>
      </c>
      <c r="J3838" s="24">
        <v>1000</v>
      </c>
      <c r="K3838" s="371">
        <v>4.2</v>
      </c>
      <c r="L3838" s="621">
        <v>19.047619047619047</v>
      </c>
      <c r="M3838" s="621">
        <v>3.1500000000000004</v>
      </c>
      <c r="N3838" s="21"/>
      <c r="O3838" s="25">
        <f t="shared" si="810"/>
        <v>8.799206349206349</v>
      </c>
      <c r="P3838" s="26">
        <f t="shared" si="811"/>
        <v>6.1105599647266308E-3</v>
      </c>
      <c r="Q3838" s="27"/>
      <c r="R3838" s="22" t="s">
        <v>4865</v>
      </c>
      <c r="S3838" s="24">
        <v>1000</v>
      </c>
      <c r="T3838" s="371">
        <v>0</v>
      </c>
      <c r="U3838" s="371">
        <v>0</v>
      </c>
      <c r="V3838" s="371">
        <v>0</v>
      </c>
      <c r="W3838" s="21"/>
      <c r="X3838" s="25">
        <f t="shared" si="812"/>
        <v>0</v>
      </c>
      <c r="Y3838" s="26">
        <f t="shared" si="813"/>
        <v>0</v>
      </c>
      <c r="Z3838" s="654"/>
      <c r="AA3838" s="679"/>
      <c r="AB3838" s="672"/>
    </row>
    <row r="3839" spans="1:28" s="7" customFormat="1" ht="13.9" customHeight="1" x14ac:dyDescent="0.2">
      <c r="A3839" s="260"/>
      <c r="B3839" s="403"/>
      <c r="C3839" s="454"/>
      <c r="D3839" s="301"/>
      <c r="E3839" s="301"/>
      <c r="F3839" s="187"/>
      <c r="G3839" s="48"/>
      <c r="H3839" s="241">
        <v>824</v>
      </c>
      <c r="I3839" s="22" t="s">
        <v>4856</v>
      </c>
      <c r="J3839" s="24">
        <v>1000</v>
      </c>
      <c r="K3839" s="371">
        <v>0</v>
      </c>
      <c r="L3839" s="621">
        <v>0</v>
      </c>
      <c r="M3839" s="621">
        <v>0</v>
      </c>
      <c r="N3839" s="21"/>
      <c r="O3839" s="25">
        <f t="shared" si="810"/>
        <v>0</v>
      </c>
      <c r="P3839" s="26">
        <f t="shared" si="811"/>
        <v>0</v>
      </c>
      <c r="Q3839" s="27"/>
      <c r="R3839" s="22" t="s">
        <v>4866</v>
      </c>
      <c r="S3839" s="24">
        <v>1000</v>
      </c>
      <c r="T3839" s="371">
        <v>0</v>
      </c>
      <c r="U3839" s="371">
        <v>0</v>
      </c>
      <c r="V3839" s="371">
        <v>0</v>
      </c>
      <c r="W3839" s="21"/>
      <c r="X3839" s="25">
        <f t="shared" si="812"/>
        <v>0</v>
      </c>
      <c r="Y3839" s="26">
        <f t="shared" si="813"/>
        <v>0</v>
      </c>
      <c r="Z3839" s="654"/>
      <c r="AA3839" s="679"/>
      <c r="AB3839" s="672"/>
    </row>
    <row r="3840" spans="1:28" s="7" customFormat="1" ht="13.9" customHeight="1" x14ac:dyDescent="0.2">
      <c r="A3840" s="260"/>
      <c r="B3840" s="403"/>
      <c r="C3840" s="454"/>
      <c r="D3840" s="301"/>
      <c r="E3840" s="301"/>
      <c r="F3840" s="187"/>
      <c r="G3840" s="48"/>
      <c r="H3840" s="241">
        <v>824</v>
      </c>
      <c r="I3840" s="22" t="s">
        <v>4857</v>
      </c>
      <c r="J3840" s="24">
        <v>1000</v>
      </c>
      <c r="K3840" s="371">
        <v>7.3500000000000005</v>
      </c>
      <c r="L3840" s="621">
        <v>0</v>
      </c>
      <c r="M3840" s="621">
        <v>2.1</v>
      </c>
      <c r="N3840" s="21"/>
      <c r="O3840" s="25">
        <f t="shared" si="810"/>
        <v>3.1500000000000004</v>
      </c>
      <c r="P3840" s="26">
        <f t="shared" si="811"/>
        <v>2.1875000000000002E-3</v>
      </c>
      <c r="Q3840" s="27"/>
      <c r="R3840" s="22" t="s">
        <v>84</v>
      </c>
      <c r="S3840" s="24">
        <v>1000</v>
      </c>
      <c r="T3840" s="371">
        <v>0</v>
      </c>
      <c r="U3840" s="371">
        <v>0</v>
      </c>
      <c r="V3840" s="371">
        <v>0</v>
      </c>
      <c r="W3840" s="21"/>
      <c r="X3840" s="25">
        <f t="shared" si="812"/>
        <v>0</v>
      </c>
      <c r="Y3840" s="26">
        <f t="shared" si="813"/>
        <v>0</v>
      </c>
      <c r="Z3840" s="654"/>
      <c r="AA3840" s="679"/>
      <c r="AB3840" s="672"/>
    </row>
    <row r="3841" spans="1:28" s="7" customFormat="1" ht="13.9" customHeight="1" x14ac:dyDescent="0.2">
      <c r="A3841" s="260"/>
      <c r="B3841" s="403"/>
      <c r="C3841" s="454"/>
      <c r="D3841" s="301"/>
      <c r="E3841" s="301"/>
      <c r="F3841" s="187"/>
      <c r="G3841" s="48"/>
      <c r="H3841" s="241">
        <v>824</v>
      </c>
      <c r="I3841" s="22" t="s">
        <v>4858</v>
      </c>
      <c r="J3841" s="24">
        <v>1000</v>
      </c>
      <c r="K3841" s="371">
        <v>22.05</v>
      </c>
      <c r="L3841" s="621">
        <v>0</v>
      </c>
      <c r="M3841" s="621">
        <v>0</v>
      </c>
      <c r="N3841" s="21"/>
      <c r="O3841" s="25">
        <f t="shared" si="810"/>
        <v>7.3500000000000005</v>
      </c>
      <c r="P3841" s="26">
        <f t="shared" si="811"/>
        <v>5.1041666666666674E-3</v>
      </c>
      <c r="Q3841" s="27"/>
      <c r="R3841" s="22" t="s">
        <v>4867</v>
      </c>
      <c r="S3841" s="24">
        <v>1000</v>
      </c>
      <c r="T3841" s="371">
        <v>16.19047619047619</v>
      </c>
      <c r="U3841" s="371">
        <v>9.4500000000000011</v>
      </c>
      <c r="V3841" s="371">
        <v>5.25</v>
      </c>
      <c r="W3841" s="21"/>
      <c r="X3841" s="25">
        <f t="shared" si="812"/>
        <v>10.296825396825398</v>
      </c>
      <c r="Y3841" s="26">
        <f t="shared" si="813"/>
        <v>7.1505731922398598E-3</v>
      </c>
      <c r="Z3841" s="654"/>
      <c r="AA3841" s="679"/>
      <c r="AB3841" s="672"/>
    </row>
    <row r="3842" spans="1:28" s="7" customFormat="1" ht="13.9" customHeight="1" x14ac:dyDescent="0.2">
      <c r="A3842" s="260"/>
      <c r="B3842" s="403"/>
      <c r="C3842" s="454"/>
      <c r="D3842" s="301"/>
      <c r="E3842" s="301"/>
      <c r="F3842" s="187"/>
      <c r="G3842" s="48"/>
      <c r="H3842" s="241">
        <v>824</v>
      </c>
      <c r="I3842" s="22" t="s">
        <v>4859</v>
      </c>
      <c r="J3842" s="24">
        <v>1000</v>
      </c>
      <c r="K3842" s="371">
        <v>0</v>
      </c>
      <c r="L3842" s="621">
        <v>0</v>
      </c>
      <c r="M3842" s="621">
        <v>0</v>
      </c>
      <c r="N3842" s="21"/>
      <c r="O3842" s="25">
        <f t="shared" si="810"/>
        <v>0</v>
      </c>
      <c r="P3842" s="26">
        <f t="shared" si="811"/>
        <v>0</v>
      </c>
      <c r="Q3842" s="27"/>
      <c r="R3842" s="22" t="s">
        <v>2764</v>
      </c>
      <c r="S3842" s="24">
        <v>1000</v>
      </c>
      <c r="T3842" s="371">
        <v>0</v>
      </c>
      <c r="U3842" s="371">
        <v>0</v>
      </c>
      <c r="V3842" s="371">
        <v>0</v>
      </c>
      <c r="W3842" s="21"/>
      <c r="X3842" s="25">
        <f t="shared" si="812"/>
        <v>0</v>
      </c>
      <c r="Y3842" s="26">
        <f t="shared" si="813"/>
        <v>0</v>
      </c>
      <c r="Z3842" s="654"/>
      <c r="AA3842" s="679"/>
      <c r="AB3842" s="672"/>
    </row>
    <row r="3843" spans="1:28" s="7" customFormat="1" ht="13.9" customHeight="1" x14ac:dyDescent="0.2">
      <c r="A3843" s="260"/>
      <c r="B3843" s="403"/>
      <c r="C3843" s="454"/>
      <c r="D3843" s="301"/>
      <c r="E3843" s="301"/>
      <c r="F3843" s="187"/>
      <c r="G3843" s="48"/>
      <c r="H3843" s="241">
        <v>824</v>
      </c>
      <c r="I3843" s="22" t="s">
        <v>4860</v>
      </c>
      <c r="J3843" s="24">
        <v>1000</v>
      </c>
      <c r="K3843" s="371">
        <v>0</v>
      </c>
      <c r="L3843" s="621">
        <v>0</v>
      </c>
      <c r="M3843" s="621">
        <v>0</v>
      </c>
      <c r="N3843" s="21"/>
      <c r="O3843" s="25">
        <f t="shared" si="810"/>
        <v>0</v>
      </c>
      <c r="P3843" s="26">
        <f t="shared" si="811"/>
        <v>0</v>
      </c>
      <c r="Q3843" s="27"/>
      <c r="R3843" s="22" t="s">
        <v>4868</v>
      </c>
      <c r="S3843" s="24">
        <v>1000</v>
      </c>
      <c r="T3843" s="371">
        <v>40</v>
      </c>
      <c r="U3843" s="371">
        <v>58.800000000000004</v>
      </c>
      <c r="V3843" s="371">
        <v>78.75</v>
      </c>
      <c r="W3843" s="21"/>
      <c r="X3843" s="25">
        <f t="shared" si="812"/>
        <v>59.183333333333337</v>
      </c>
      <c r="Y3843" s="26">
        <f t="shared" si="813"/>
        <v>4.1099537037037039E-2</v>
      </c>
      <c r="Z3843" s="654"/>
      <c r="AA3843" s="679"/>
      <c r="AB3843" s="672"/>
    </row>
    <row r="3844" spans="1:28" s="7" customFormat="1" ht="13.9" customHeight="1" x14ac:dyDescent="0.2">
      <c r="A3844" s="260"/>
      <c r="B3844" s="403"/>
      <c r="C3844" s="454"/>
      <c r="D3844" s="301"/>
      <c r="E3844" s="301"/>
      <c r="F3844" s="187"/>
      <c r="G3844" s="48"/>
      <c r="H3844" s="241">
        <v>824</v>
      </c>
      <c r="I3844" s="22" t="s">
        <v>4861</v>
      </c>
      <c r="J3844" s="24">
        <v>1000</v>
      </c>
      <c r="K3844" s="371">
        <v>3.1500000000000004</v>
      </c>
      <c r="L3844" s="621">
        <v>2.8571428571428572</v>
      </c>
      <c r="M3844" s="621">
        <v>3.1500000000000004</v>
      </c>
      <c r="N3844" s="21"/>
      <c r="O3844" s="25">
        <f t="shared" si="810"/>
        <v>3.0523809523809526</v>
      </c>
      <c r="P3844" s="26">
        <f t="shared" si="811"/>
        <v>2.119708994708995E-3</v>
      </c>
      <c r="Q3844" s="27"/>
      <c r="R3844" s="22" t="s">
        <v>4869</v>
      </c>
      <c r="S3844" s="24">
        <v>1000</v>
      </c>
      <c r="T3844" s="371">
        <v>0</v>
      </c>
      <c r="U3844" s="371">
        <v>0</v>
      </c>
      <c r="V3844" s="371">
        <v>0</v>
      </c>
      <c r="W3844" s="21"/>
      <c r="X3844" s="25">
        <f t="shared" si="812"/>
        <v>0</v>
      </c>
      <c r="Y3844" s="26">
        <f t="shared" si="813"/>
        <v>0</v>
      </c>
      <c r="Z3844" s="654"/>
      <c r="AA3844" s="679"/>
      <c r="AB3844" s="672"/>
    </row>
    <row r="3845" spans="1:28" s="7" customFormat="1" ht="13.9" customHeight="1" x14ac:dyDescent="0.2">
      <c r="A3845" s="260"/>
      <c r="B3845" s="403"/>
      <c r="C3845" s="454"/>
      <c r="D3845" s="301"/>
      <c r="E3845" s="301"/>
      <c r="F3845" s="187"/>
      <c r="G3845" s="48"/>
      <c r="H3845" s="241">
        <v>824</v>
      </c>
      <c r="I3845" s="22" t="s">
        <v>611</v>
      </c>
      <c r="J3845" s="24">
        <v>1000</v>
      </c>
      <c r="K3845" s="371">
        <v>42</v>
      </c>
      <c r="L3845" s="621">
        <v>25.714285714285712</v>
      </c>
      <c r="M3845" s="621">
        <v>15.75</v>
      </c>
      <c r="N3845" s="21"/>
      <c r="O3845" s="25">
        <f t="shared" si="810"/>
        <v>27.821428571428569</v>
      </c>
      <c r="P3845" s="26">
        <f t="shared" si="811"/>
        <v>1.9320436507936509E-2</v>
      </c>
      <c r="Q3845" s="27"/>
      <c r="R3845" s="22" t="s">
        <v>4870</v>
      </c>
      <c r="S3845" s="24">
        <v>1000</v>
      </c>
      <c r="T3845" s="371">
        <v>0</v>
      </c>
      <c r="U3845" s="371">
        <v>0</v>
      </c>
      <c r="V3845" s="371">
        <v>0</v>
      </c>
      <c r="W3845" s="21"/>
      <c r="X3845" s="25">
        <f t="shared" si="812"/>
        <v>0</v>
      </c>
      <c r="Y3845" s="26">
        <f t="shared" si="813"/>
        <v>0</v>
      </c>
      <c r="Z3845" s="654"/>
      <c r="AA3845" s="679"/>
      <c r="AB3845" s="672"/>
    </row>
    <row r="3846" spans="1:28" s="7" customFormat="1" ht="13.9" customHeight="1" x14ac:dyDescent="0.2">
      <c r="A3846" s="260"/>
      <c r="B3846" s="403"/>
      <c r="C3846" s="454"/>
      <c r="D3846" s="301"/>
      <c r="E3846" s="301"/>
      <c r="F3846" s="187"/>
      <c r="G3846" s="48"/>
      <c r="H3846" s="241">
        <v>824</v>
      </c>
      <c r="I3846" s="22" t="s">
        <v>4862</v>
      </c>
      <c r="J3846" s="24">
        <v>1000</v>
      </c>
      <c r="K3846" s="371">
        <v>0</v>
      </c>
      <c r="L3846" s="621">
        <v>5.7142857142857144</v>
      </c>
      <c r="M3846" s="621">
        <v>0</v>
      </c>
      <c r="N3846" s="21"/>
      <c r="O3846" s="25">
        <f t="shared" si="810"/>
        <v>1.9047619047619049</v>
      </c>
      <c r="P3846" s="26">
        <f t="shared" si="811"/>
        <v>1.3227513227513229E-3</v>
      </c>
      <c r="Q3846" s="27"/>
      <c r="R3846" s="22" t="s">
        <v>4871</v>
      </c>
      <c r="S3846" s="24">
        <v>1000</v>
      </c>
      <c r="T3846" s="371">
        <v>5.7142857142857144</v>
      </c>
      <c r="U3846" s="371">
        <v>6.3000000000000007</v>
      </c>
      <c r="V3846" s="371">
        <v>5.25</v>
      </c>
      <c r="W3846" s="21"/>
      <c r="X3846" s="25">
        <f t="shared" si="812"/>
        <v>5.7547619047619056</v>
      </c>
      <c r="Y3846" s="26">
        <f t="shared" si="813"/>
        <v>3.9963624338624345E-3</v>
      </c>
      <c r="Z3846" s="654"/>
      <c r="AA3846" s="679"/>
      <c r="AB3846" s="672"/>
    </row>
    <row r="3847" spans="1:28" s="7" customFormat="1" ht="13.9" customHeight="1" x14ac:dyDescent="0.2">
      <c r="A3847" s="260"/>
      <c r="B3847" s="403"/>
      <c r="C3847" s="454"/>
      <c r="D3847" s="301"/>
      <c r="E3847" s="301"/>
      <c r="F3847" s="187"/>
      <c r="G3847" s="48"/>
      <c r="H3847" s="241">
        <v>824</v>
      </c>
      <c r="I3847" s="22"/>
      <c r="J3847" s="24"/>
      <c r="K3847" s="371"/>
      <c r="L3847" s="621"/>
      <c r="M3847" s="621"/>
      <c r="N3847" s="21"/>
      <c r="O3847" s="25"/>
      <c r="P3847" s="26"/>
      <c r="Q3847" s="27"/>
      <c r="R3847" s="22" t="s">
        <v>4872</v>
      </c>
      <c r="S3847" s="24">
        <v>1000</v>
      </c>
      <c r="T3847" s="371">
        <v>1.9047619047619047</v>
      </c>
      <c r="U3847" s="371">
        <v>2.1</v>
      </c>
      <c r="V3847" s="371">
        <v>13.65</v>
      </c>
      <c r="W3847" s="21"/>
      <c r="X3847" s="25">
        <f t="shared" si="812"/>
        <v>5.8849206349206353</v>
      </c>
      <c r="Y3847" s="26">
        <f t="shared" si="813"/>
        <v>4.0867504409171076E-3</v>
      </c>
      <c r="Z3847" s="654"/>
      <c r="AA3847" s="679"/>
      <c r="AB3847" s="672"/>
    </row>
    <row r="3848" spans="1:28" ht="13.9" customHeight="1" thickBot="1" x14ac:dyDescent="0.25">
      <c r="A3848" s="585"/>
      <c r="B3848" s="409"/>
      <c r="C3848" s="447"/>
      <c r="D3848" s="595"/>
      <c r="E3848" s="595"/>
      <c r="F3848" s="422" t="s">
        <v>684</v>
      </c>
      <c r="G3848" s="423"/>
      <c r="H3848" s="242">
        <v>824</v>
      </c>
      <c r="I3848" s="76"/>
      <c r="J3848" s="70"/>
      <c r="K3848" s="559"/>
      <c r="L3848" s="559"/>
      <c r="M3848" s="559"/>
      <c r="N3848" s="72"/>
      <c r="O3848" s="73"/>
      <c r="P3848" s="74"/>
      <c r="Q3848" s="74"/>
      <c r="R3848" s="76" t="s">
        <v>4873</v>
      </c>
      <c r="S3848" s="70">
        <v>1000</v>
      </c>
      <c r="T3848" s="559">
        <v>0</v>
      </c>
      <c r="U3848" s="559">
        <v>0</v>
      </c>
      <c r="V3848" s="559">
        <v>0</v>
      </c>
      <c r="W3848" s="72"/>
      <c r="X3848" s="73">
        <f t="shared" si="812"/>
        <v>0</v>
      </c>
      <c r="Y3848" s="74">
        <f t="shared" si="813"/>
        <v>0</v>
      </c>
      <c r="Z3848" s="646"/>
      <c r="AA3848" s="681"/>
      <c r="AB3848" s="674"/>
    </row>
    <row r="3849" spans="1:28" x14ac:dyDescent="0.2">
      <c r="D3849" s="614"/>
      <c r="E3849" s="614"/>
      <c r="K3849" s="533"/>
      <c r="L3849" s="533"/>
      <c r="M3849" s="533"/>
      <c r="T3849" s="533"/>
      <c r="U3849" s="533"/>
      <c r="V3849" s="533"/>
      <c r="AA3849" s="616"/>
      <c r="AB3849" s="616"/>
    </row>
    <row r="3850" spans="1:28" ht="18" x14ac:dyDescent="0.25">
      <c r="D3850" s="614"/>
      <c r="E3850" s="614"/>
      <c r="I3850" s="525" t="s">
        <v>4874</v>
      </c>
      <c r="K3850" s="533"/>
      <c r="L3850" s="533"/>
      <c r="M3850" s="533"/>
      <c r="T3850" s="533"/>
      <c r="U3850" s="533"/>
      <c r="V3850" s="533"/>
      <c r="AA3850" s="616"/>
      <c r="AB3850" s="616"/>
    </row>
    <row r="3851" spans="1:28" ht="15" thickBot="1" x14ac:dyDescent="0.25">
      <c r="D3851" s="614"/>
      <c r="E3851" s="614"/>
      <c r="K3851" s="533"/>
      <c r="L3851" s="533"/>
      <c r="M3851" s="533"/>
      <c r="T3851" s="533"/>
      <c r="U3851" s="533"/>
      <c r="V3851" s="533"/>
      <c r="AA3851" s="616"/>
      <c r="AB3851" s="616"/>
    </row>
    <row r="3852" spans="1:28" s="7" customFormat="1" ht="13.9" customHeight="1" x14ac:dyDescent="0.2">
      <c r="A3852" s="270">
        <v>43053</v>
      </c>
      <c r="B3852" s="407">
        <v>0.78472222222222221</v>
      </c>
      <c r="C3852" s="450">
        <v>-4</v>
      </c>
      <c r="D3852" s="291">
        <f>(MAX(K3852:M3852))/J3852/1.44</f>
        <v>9.8583333333333342E-2</v>
      </c>
      <c r="E3852" s="272">
        <f>(MAX(T3852:V3852))/S3852/1.44</f>
        <v>0.224</v>
      </c>
      <c r="F3852" s="193" t="s">
        <v>1909</v>
      </c>
      <c r="G3852" s="114" t="s">
        <v>3136</v>
      </c>
      <c r="H3852" s="243">
        <v>221</v>
      </c>
      <c r="I3852" s="113" t="s">
        <v>685</v>
      </c>
      <c r="J3852" s="115">
        <v>1250</v>
      </c>
      <c r="K3852" s="565">
        <v>177.45000000000002</v>
      </c>
      <c r="L3852" s="627">
        <v>120</v>
      </c>
      <c r="M3852" s="627">
        <v>161.70000000000002</v>
      </c>
      <c r="N3852" s="116" t="s">
        <v>4069</v>
      </c>
      <c r="O3852" s="117">
        <f>(K3852+L3852+M3852)/3</f>
        <v>153.05000000000004</v>
      </c>
      <c r="P3852" s="118">
        <f>O3852/J3852/1.44</f>
        <v>8.5027777777777799E-2</v>
      </c>
      <c r="Q3852" s="119" t="s">
        <v>494</v>
      </c>
      <c r="R3852" s="120" t="s">
        <v>3820</v>
      </c>
      <c r="S3852" s="115">
        <v>1250</v>
      </c>
      <c r="T3852" s="565">
        <v>304.76190476190476</v>
      </c>
      <c r="U3852" s="565">
        <v>295.05</v>
      </c>
      <c r="V3852" s="565">
        <v>403.20000000000005</v>
      </c>
      <c r="W3852" s="116" t="s">
        <v>3978</v>
      </c>
      <c r="X3852" s="117">
        <f>(T3852+U3852+V3852)/3</f>
        <v>334.33730158730162</v>
      </c>
      <c r="Y3852" s="118">
        <f>X3852/S3852/1.44</f>
        <v>0.18574294532627869</v>
      </c>
      <c r="Z3852" s="660" t="s">
        <v>494</v>
      </c>
      <c r="AA3852" s="677">
        <f>P3852+Y3852</f>
        <v>0.27077072310405648</v>
      </c>
      <c r="AB3852" s="671">
        <f t="shared" ref="AB3852:AB3910" si="814">IF(AA3852 &gt;1,0,(((J3852+S3852)*0.95)-((J3852+S3852)*0.95)*AA3852)*0.7)</f>
        <v>1212.3436728395061</v>
      </c>
    </row>
    <row r="3853" spans="1:28" s="7" customFormat="1" ht="13.9" customHeight="1" x14ac:dyDescent="0.2">
      <c r="A3853" s="260"/>
      <c r="B3853" s="403"/>
      <c r="C3853" s="454"/>
      <c r="D3853" s="301"/>
      <c r="E3853" s="301"/>
      <c r="F3853" s="187"/>
      <c r="G3853" s="48"/>
      <c r="H3853" s="241">
        <v>221</v>
      </c>
      <c r="I3853" s="22" t="s">
        <v>4875</v>
      </c>
      <c r="J3853" s="24">
        <v>1250</v>
      </c>
      <c r="K3853" s="371">
        <v>56.7</v>
      </c>
      <c r="L3853" s="621">
        <v>48.571428571428569</v>
      </c>
      <c r="M3853" s="621">
        <v>63</v>
      </c>
      <c r="N3853" s="21"/>
      <c r="O3853" s="25">
        <f t="shared" ref="O3853:O3858" si="815">SUM(K3853,L3853,M3853)/3</f>
        <v>56.090476190476188</v>
      </c>
      <c r="P3853" s="26">
        <f t="shared" ref="P3853:P3858" si="816">O3853/J3853/1.44</f>
        <v>3.1161375661375661E-2</v>
      </c>
      <c r="Q3853" s="27"/>
      <c r="R3853" s="22" t="s">
        <v>4881</v>
      </c>
      <c r="S3853" s="24">
        <v>1250</v>
      </c>
      <c r="T3853" s="371">
        <v>80.952380952380949</v>
      </c>
      <c r="U3853" s="371">
        <v>111.30000000000001</v>
      </c>
      <c r="V3853" s="371">
        <v>119.7</v>
      </c>
      <c r="W3853" s="21"/>
      <c r="X3853" s="25">
        <f t="shared" ref="X3853:X3860" si="817">SUM(T3853,U3853,V3853)/3</f>
        <v>103.98412698412699</v>
      </c>
      <c r="Y3853" s="26">
        <f t="shared" ref="Y3853:Y3860" si="818">X3853/S3853/1.44</f>
        <v>5.7768959435626106E-2</v>
      </c>
      <c r="Z3853" s="654"/>
      <c r="AA3853" s="679"/>
      <c r="AB3853" s="672"/>
    </row>
    <row r="3854" spans="1:28" s="7" customFormat="1" ht="13.9" customHeight="1" x14ac:dyDescent="0.2">
      <c r="A3854" s="260"/>
      <c r="B3854" s="403"/>
      <c r="C3854" s="454"/>
      <c r="D3854" s="301"/>
      <c r="E3854" s="301"/>
      <c r="F3854" s="187"/>
      <c r="G3854" s="48"/>
      <c r="H3854" s="241">
        <v>221</v>
      </c>
      <c r="I3854" s="22" t="s">
        <v>4876</v>
      </c>
      <c r="J3854" s="24">
        <v>1250</v>
      </c>
      <c r="K3854" s="371">
        <v>63</v>
      </c>
      <c r="L3854" s="621">
        <v>63.80952380952381</v>
      </c>
      <c r="M3854" s="621">
        <v>48.300000000000004</v>
      </c>
      <c r="N3854" s="21"/>
      <c r="O3854" s="25">
        <f t="shared" si="815"/>
        <v>58.369841269841267</v>
      </c>
      <c r="P3854" s="26">
        <f t="shared" si="816"/>
        <v>3.2427689594356261E-2</v>
      </c>
      <c r="Q3854" s="27"/>
      <c r="R3854" s="22" t="s">
        <v>4882</v>
      </c>
      <c r="S3854" s="24">
        <v>1250</v>
      </c>
      <c r="T3854" s="371">
        <v>85.714285714285708</v>
      </c>
      <c r="U3854" s="371">
        <v>70.350000000000009</v>
      </c>
      <c r="V3854" s="371">
        <v>54.6</v>
      </c>
      <c r="W3854" s="21"/>
      <c r="X3854" s="25">
        <f t="shared" si="817"/>
        <v>70.221428571428575</v>
      </c>
      <c r="Y3854" s="26">
        <f t="shared" si="818"/>
        <v>3.9011904761904768E-2</v>
      </c>
      <c r="Z3854" s="654"/>
      <c r="AA3854" s="679"/>
      <c r="AB3854" s="672"/>
    </row>
    <row r="3855" spans="1:28" s="7" customFormat="1" ht="13.9" customHeight="1" x14ac:dyDescent="0.2">
      <c r="A3855" s="260"/>
      <c r="B3855" s="403"/>
      <c r="C3855" s="454"/>
      <c r="D3855" s="301"/>
      <c r="E3855" s="301"/>
      <c r="F3855" s="187"/>
      <c r="G3855" s="48"/>
      <c r="H3855" s="241">
        <v>221</v>
      </c>
      <c r="I3855" s="22" t="s">
        <v>4877</v>
      </c>
      <c r="J3855" s="24">
        <v>1250</v>
      </c>
      <c r="K3855" s="371">
        <v>50.400000000000006</v>
      </c>
      <c r="L3855" s="621">
        <v>13.333333333333332</v>
      </c>
      <c r="M3855" s="621">
        <v>12.600000000000001</v>
      </c>
      <c r="N3855" s="21"/>
      <c r="O3855" s="25">
        <f t="shared" si="815"/>
        <v>25.444444444444446</v>
      </c>
      <c r="P3855" s="26">
        <f t="shared" si="816"/>
        <v>1.4135802469135804E-2</v>
      </c>
      <c r="Q3855" s="27"/>
      <c r="R3855" s="22" t="s">
        <v>4883</v>
      </c>
      <c r="S3855" s="24">
        <v>1250</v>
      </c>
      <c r="T3855" s="371">
        <v>23.80952380952381</v>
      </c>
      <c r="U3855" s="371">
        <v>29.400000000000002</v>
      </c>
      <c r="V3855" s="371">
        <v>16.8</v>
      </c>
      <c r="W3855" s="21"/>
      <c r="X3855" s="25">
        <f t="shared" si="817"/>
        <v>23.336507936507939</v>
      </c>
      <c r="Y3855" s="26">
        <f t="shared" si="818"/>
        <v>1.29647266313933E-2</v>
      </c>
      <c r="Z3855" s="654"/>
      <c r="AA3855" s="679"/>
      <c r="AB3855" s="672"/>
    </row>
    <row r="3856" spans="1:28" s="7" customFormat="1" ht="13.9" customHeight="1" x14ac:dyDescent="0.2">
      <c r="A3856" s="260"/>
      <c r="B3856" s="403"/>
      <c r="C3856" s="454"/>
      <c r="D3856" s="301"/>
      <c r="E3856" s="301"/>
      <c r="F3856" s="187"/>
      <c r="G3856" s="48"/>
      <c r="H3856" s="241">
        <v>221</v>
      </c>
      <c r="I3856" s="22" t="s">
        <v>4878</v>
      </c>
      <c r="J3856" s="24">
        <v>1250</v>
      </c>
      <c r="K3856" s="371">
        <v>9.4500000000000011</v>
      </c>
      <c r="L3856" s="621">
        <v>5.7142857142857144</v>
      </c>
      <c r="M3856" s="621">
        <v>7.3500000000000005</v>
      </c>
      <c r="N3856" s="21"/>
      <c r="O3856" s="25">
        <f t="shared" si="815"/>
        <v>7.5047619047619056</v>
      </c>
      <c r="P3856" s="26">
        <f t="shared" si="816"/>
        <v>4.1693121693121699E-3</v>
      </c>
      <c r="Q3856" s="27"/>
      <c r="R3856" s="22" t="s">
        <v>4884</v>
      </c>
      <c r="S3856" s="24">
        <v>1250</v>
      </c>
      <c r="T3856" s="371">
        <v>0.95238095238095233</v>
      </c>
      <c r="U3856" s="371">
        <v>1.05</v>
      </c>
      <c r="V3856" s="371">
        <v>2.1</v>
      </c>
      <c r="W3856" s="21"/>
      <c r="X3856" s="25">
        <f t="shared" si="817"/>
        <v>1.3674603174603177</v>
      </c>
      <c r="Y3856" s="26">
        <f t="shared" si="818"/>
        <v>7.5970017636684331E-4</v>
      </c>
      <c r="Z3856" s="654"/>
      <c r="AA3856" s="679"/>
      <c r="AB3856" s="672"/>
    </row>
    <row r="3857" spans="1:28" s="7" customFormat="1" ht="13.9" customHeight="1" x14ac:dyDescent="0.2">
      <c r="A3857" s="260"/>
      <c r="B3857" s="403"/>
      <c r="C3857" s="454"/>
      <c r="D3857" s="301"/>
      <c r="E3857" s="301"/>
      <c r="F3857" s="187"/>
      <c r="G3857" s="48"/>
      <c r="H3857" s="241">
        <v>221</v>
      </c>
      <c r="I3857" s="22" t="s">
        <v>4879</v>
      </c>
      <c r="J3857" s="24">
        <v>1250</v>
      </c>
      <c r="K3857" s="371">
        <v>30.450000000000003</v>
      </c>
      <c r="L3857" s="621">
        <v>20.952380952380953</v>
      </c>
      <c r="M3857" s="621">
        <v>26.25</v>
      </c>
      <c r="N3857" s="21"/>
      <c r="O3857" s="25">
        <f t="shared" si="815"/>
        <v>25.884126984126983</v>
      </c>
      <c r="P3857" s="26">
        <f t="shared" si="816"/>
        <v>1.4380070546737213E-2</v>
      </c>
      <c r="Q3857" s="27"/>
      <c r="R3857" s="22" t="s">
        <v>4885</v>
      </c>
      <c r="S3857" s="24">
        <v>1250</v>
      </c>
      <c r="T3857" s="371">
        <v>51.428571428571423</v>
      </c>
      <c r="U3857" s="371">
        <v>35.700000000000003</v>
      </c>
      <c r="V3857" s="371">
        <v>72.45</v>
      </c>
      <c r="W3857" s="21"/>
      <c r="X3857" s="25">
        <f t="shared" si="817"/>
        <v>53.192857142857143</v>
      </c>
      <c r="Y3857" s="26">
        <f t="shared" si="818"/>
        <v>2.9551587301587301E-2</v>
      </c>
      <c r="Z3857" s="654"/>
      <c r="AA3857" s="679"/>
      <c r="AB3857" s="672"/>
    </row>
    <row r="3858" spans="1:28" s="7" customFormat="1" ht="13.9" customHeight="1" x14ac:dyDescent="0.2">
      <c r="A3858" s="260"/>
      <c r="B3858" s="403"/>
      <c r="C3858" s="454"/>
      <c r="D3858" s="301"/>
      <c r="E3858" s="301"/>
      <c r="F3858" s="187"/>
      <c r="G3858" s="48"/>
      <c r="H3858" s="241">
        <v>221</v>
      </c>
      <c r="I3858" s="22" t="s">
        <v>4880</v>
      </c>
      <c r="J3858" s="24">
        <v>1250</v>
      </c>
      <c r="K3858" s="371">
        <v>0</v>
      </c>
      <c r="L3858" s="621">
        <v>0</v>
      </c>
      <c r="M3858" s="621">
        <v>0</v>
      </c>
      <c r="N3858" s="21"/>
      <c r="O3858" s="25">
        <f t="shared" si="815"/>
        <v>0</v>
      </c>
      <c r="P3858" s="26">
        <f t="shared" si="816"/>
        <v>0</v>
      </c>
      <c r="Q3858" s="27"/>
      <c r="R3858" s="22" t="s">
        <v>4886</v>
      </c>
      <c r="S3858" s="24">
        <v>1250</v>
      </c>
      <c r="T3858" s="371">
        <v>0.95238095238095233</v>
      </c>
      <c r="U3858" s="371">
        <v>16.8</v>
      </c>
      <c r="V3858" s="371">
        <v>24.150000000000002</v>
      </c>
      <c r="W3858" s="21"/>
      <c r="X3858" s="25">
        <f t="shared" si="817"/>
        <v>13.967460317460317</v>
      </c>
      <c r="Y3858" s="26">
        <f t="shared" si="818"/>
        <v>7.7597001763668435E-3</v>
      </c>
      <c r="Z3858" s="654"/>
      <c r="AA3858" s="679"/>
      <c r="AB3858" s="672"/>
    </row>
    <row r="3859" spans="1:28" s="7" customFormat="1" ht="13.9" customHeight="1" x14ac:dyDescent="0.2">
      <c r="A3859" s="260"/>
      <c r="B3859" s="403"/>
      <c r="C3859" s="454"/>
      <c r="D3859" s="301"/>
      <c r="E3859" s="301"/>
      <c r="F3859" s="187"/>
      <c r="G3859" s="48"/>
      <c r="H3859" s="241">
        <v>221</v>
      </c>
      <c r="I3859" s="22"/>
      <c r="J3859" s="24"/>
      <c r="K3859" s="371"/>
      <c r="L3859" s="621"/>
      <c r="M3859" s="621"/>
      <c r="N3859" s="21"/>
      <c r="O3859" s="25"/>
      <c r="P3859" s="26"/>
      <c r="Q3859" s="27"/>
      <c r="R3859" s="22" t="s">
        <v>4887</v>
      </c>
      <c r="S3859" s="24">
        <v>1250</v>
      </c>
      <c r="T3859" s="371">
        <v>0</v>
      </c>
      <c r="U3859" s="371">
        <v>0</v>
      </c>
      <c r="V3859" s="371">
        <v>0</v>
      </c>
      <c r="W3859" s="21"/>
      <c r="X3859" s="25">
        <f t="shared" si="817"/>
        <v>0</v>
      </c>
      <c r="Y3859" s="26">
        <f t="shared" si="818"/>
        <v>0</v>
      </c>
      <c r="Z3859" s="654"/>
      <c r="AA3859" s="679"/>
      <c r="AB3859" s="672"/>
    </row>
    <row r="3860" spans="1:28" s="7" customFormat="1" ht="13.9" customHeight="1" thickBot="1" x14ac:dyDescent="0.25">
      <c r="A3860" s="256"/>
      <c r="B3860" s="408"/>
      <c r="C3860" s="447"/>
      <c r="D3860" s="282"/>
      <c r="E3860" s="303"/>
      <c r="F3860" s="189"/>
      <c r="G3860" s="102"/>
      <c r="H3860" s="242">
        <v>221</v>
      </c>
      <c r="I3860" s="76"/>
      <c r="J3860" s="70"/>
      <c r="K3860" s="559"/>
      <c r="L3860" s="632"/>
      <c r="M3860" s="632"/>
      <c r="N3860" s="72"/>
      <c r="O3860" s="73"/>
      <c r="P3860" s="74"/>
      <c r="Q3860" s="80"/>
      <c r="R3860" s="76" t="s">
        <v>1039</v>
      </c>
      <c r="S3860" s="70">
        <v>1250</v>
      </c>
      <c r="T3860" s="559">
        <v>88.571428571428569</v>
      </c>
      <c r="U3860" s="559">
        <v>35.700000000000003</v>
      </c>
      <c r="V3860" s="559">
        <v>74.55</v>
      </c>
      <c r="W3860" s="72"/>
      <c r="X3860" s="73">
        <f t="shared" si="817"/>
        <v>66.273809523809518</v>
      </c>
      <c r="Y3860" s="74">
        <f t="shared" si="818"/>
        <v>3.6818783068783063E-2</v>
      </c>
      <c r="Z3860" s="655"/>
      <c r="AA3860" s="680"/>
      <c r="AB3860" s="674"/>
    </row>
    <row r="3861" spans="1:28" s="7" customFormat="1" ht="13.9" customHeight="1" x14ac:dyDescent="0.2">
      <c r="A3861" s="270">
        <v>43053</v>
      </c>
      <c r="B3861" s="407">
        <v>0.81944444444444453</v>
      </c>
      <c r="C3861" s="450">
        <v>-4</v>
      </c>
      <c r="D3861" s="291">
        <f>(MAX(K3861:M3861))/J3861/1.44</f>
        <v>0.10791666666666667</v>
      </c>
      <c r="E3861" s="272">
        <f>(MAX(T3861:V3861))/S3861/1.44</f>
        <v>0.2759166666666667</v>
      </c>
      <c r="F3861" s="193" t="s">
        <v>1909</v>
      </c>
      <c r="G3861" s="114" t="s">
        <v>3136</v>
      </c>
      <c r="H3861" s="243">
        <v>222</v>
      </c>
      <c r="I3861" s="113" t="s">
        <v>685</v>
      </c>
      <c r="J3861" s="115">
        <v>1250</v>
      </c>
      <c r="K3861" s="565">
        <v>186.9</v>
      </c>
      <c r="L3861" s="627">
        <v>184.76190476190476</v>
      </c>
      <c r="M3861" s="627">
        <v>194.25</v>
      </c>
      <c r="N3861" s="116" t="s">
        <v>3953</v>
      </c>
      <c r="O3861" s="117">
        <f>(K3861+L3861+M3861)/3</f>
        <v>188.63730158730161</v>
      </c>
      <c r="P3861" s="118">
        <f>O3861/J3861/1.44</f>
        <v>0.10479850088183422</v>
      </c>
      <c r="Q3861" s="119" t="s">
        <v>494</v>
      </c>
      <c r="R3861" s="120" t="s">
        <v>3820</v>
      </c>
      <c r="S3861" s="115">
        <v>1250</v>
      </c>
      <c r="T3861" s="565">
        <v>474.28571428571428</v>
      </c>
      <c r="U3861" s="565">
        <v>470.40000000000003</v>
      </c>
      <c r="V3861" s="565">
        <v>496.65000000000003</v>
      </c>
      <c r="W3861" s="116" t="s">
        <v>3983</v>
      </c>
      <c r="X3861" s="117">
        <f>(T3861+U3861+V3861)/3</f>
        <v>480.44523809523815</v>
      </c>
      <c r="Y3861" s="118">
        <f>X3861/S3861/1.44</f>
        <v>0.26691402116402119</v>
      </c>
      <c r="Z3861" s="660" t="s">
        <v>494</v>
      </c>
      <c r="AA3861" s="679">
        <f>P3861+Y3861</f>
        <v>0.37171252204585542</v>
      </c>
      <c r="AB3861" s="672">
        <f t="shared" si="814"/>
        <v>1044.5279320987652</v>
      </c>
    </row>
    <row r="3862" spans="1:28" s="7" customFormat="1" ht="13.9" customHeight="1" x14ac:dyDescent="0.2">
      <c r="A3862" s="260"/>
      <c r="B3862" s="403"/>
      <c r="C3862" s="454"/>
      <c r="D3862" s="301"/>
      <c r="E3862" s="301"/>
      <c r="F3862" s="187"/>
      <c r="G3862" s="48"/>
      <c r="H3862" s="241">
        <v>222</v>
      </c>
      <c r="I3862" s="22" t="s">
        <v>4888</v>
      </c>
      <c r="J3862" s="24">
        <v>1250</v>
      </c>
      <c r="K3862" s="367">
        <v>16.8</v>
      </c>
      <c r="L3862" s="626">
        <v>19.047619047619047</v>
      </c>
      <c r="M3862" s="626">
        <v>8.4</v>
      </c>
      <c r="N3862" s="21"/>
      <c r="O3862" s="25">
        <f t="shared" ref="O3862:O3871" si="819">SUM(K3862,L3862,M3862)/3</f>
        <v>14.749206349206348</v>
      </c>
      <c r="P3862" s="26">
        <f t="shared" ref="P3862:P3871" si="820">O3862/J3862/1.44</f>
        <v>8.19400352733686E-3</v>
      </c>
      <c r="Q3862" s="27"/>
      <c r="R3862" s="22" t="s">
        <v>4895</v>
      </c>
      <c r="S3862" s="24">
        <v>1250</v>
      </c>
      <c r="T3862" s="371">
        <v>20.952380952380953</v>
      </c>
      <c r="U3862" s="371">
        <v>15.75</v>
      </c>
      <c r="V3862" s="371">
        <v>29.400000000000002</v>
      </c>
      <c r="W3862" s="21"/>
      <c r="X3862" s="25">
        <f t="shared" ref="X3862:X3875" si="821">SUM(T3862,U3862,V3862)/3</f>
        <v>22.034126984126985</v>
      </c>
      <c r="Y3862" s="26">
        <f t="shared" ref="Y3862:Y3875" si="822">X3862/S3862/1.44</f>
        <v>1.2241181657848325E-2</v>
      </c>
      <c r="Z3862" s="654"/>
      <c r="AA3862" s="679"/>
      <c r="AB3862" s="672"/>
    </row>
    <row r="3863" spans="1:28" s="7" customFormat="1" ht="13.9" customHeight="1" x14ac:dyDescent="0.2">
      <c r="A3863" s="260"/>
      <c r="B3863" s="403"/>
      <c r="C3863" s="454"/>
      <c r="D3863" s="301"/>
      <c r="E3863" s="301"/>
      <c r="F3863" s="187"/>
      <c r="G3863" s="48"/>
      <c r="H3863" s="241">
        <v>222</v>
      </c>
      <c r="I3863" s="22" t="s">
        <v>4889</v>
      </c>
      <c r="J3863" s="24">
        <v>1250</v>
      </c>
      <c r="K3863" s="371">
        <v>2.1</v>
      </c>
      <c r="L3863" s="621">
        <v>0</v>
      </c>
      <c r="M3863" s="621">
        <v>3.1500000000000004</v>
      </c>
      <c r="N3863" s="21"/>
      <c r="O3863" s="25">
        <f t="shared" si="819"/>
        <v>1.75</v>
      </c>
      <c r="P3863" s="26">
        <f t="shared" si="820"/>
        <v>9.7222222222222219E-4</v>
      </c>
      <c r="Q3863" s="27"/>
      <c r="R3863" s="22" t="s">
        <v>4896</v>
      </c>
      <c r="S3863" s="24">
        <v>1250</v>
      </c>
      <c r="T3863" s="371">
        <v>39.047619047619044</v>
      </c>
      <c r="U3863" s="371">
        <v>29.400000000000002</v>
      </c>
      <c r="V3863" s="371">
        <v>54.6</v>
      </c>
      <c r="W3863" s="21"/>
      <c r="X3863" s="25">
        <f t="shared" si="821"/>
        <v>41.015873015873012</v>
      </c>
      <c r="Y3863" s="26">
        <f t="shared" si="822"/>
        <v>2.2786596119929454E-2</v>
      </c>
      <c r="Z3863" s="654"/>
      <c r="AA3863" s="679"/>
      <c r="AB3863" s="672"/>
    </row>
    <row r="3864" spans="1:28" s="7" customFormat="1" ht="13.9" customHeight="1" x14ac:dyDescent="0.2">
      <c r="A3864" s="260"/>
      <c r="B3864" s="403"/>
      <c r="C3864" s="454"/>
      <c r="D3864" s="301"/>
      <c r="E3864" s="301"/>
      <c r="F3864" s="187"/>
      <c r="G3864" s="48"/>
      <c r="H3864" s="241">
        <v>222</v>
      </c>
      <c r="I3864" s="22" t="s">
        <v>4890</v>
      </c>
      <c r="J3864" s="24">
        <v>1250</v>
      </c>
      <c r="K3864" s="371">
        <v>21</v>
      </c>
      <c r="L3864" s="621">
        <v>47.61904761904762</v>
      </c>
      <c r="M3864" s="621">
        <v>74.55</v>
      </c>
      <c r="N3864" s="21"/>
      <c r="O3864" s="25">
        <f t="shared" si="819"/>
        <v>47.723015873015868</v>
      </c>
      <c r="P3864" s="26">
        <f t="shared" si="820"/>
        <v>2.6512786596119931E-2</v>
      </c>
      <c r="Q3864" s="27"/>
      <c r="R3864" s="22" t="s">
        <v>4890</v>
      </c>
      <c r="S3864" s="24">
        <v>1250</v>
      </c>
      <c r="T3864" s="371">
        <v>36.19047619047619</v>
      </c>
      <c r="U3864" s="371">
        <v>29.400000000000002</v>
      </c>
      <c r="V3864" s="371">
        <v>34.65</v>
      </c>
      <c r="W3864" s="21"/>
      <c r="X3864" s="25">
        <f t="shared" si="821"/>
        <v>33.413492063492065</v>
      </c>
      <c r="Y3864" s="26">
        <f t="shared" si="822"/>
        <v>1.8563051146384481E-2</v>
      </c>
      <c r="Z3864" s="654"/>
      <c r="AA3864" s="679"/>
      <c r="AB3864" s="672"/>
    </row>
    <row r="3865" spans="1:28" s="7" customFormat="1" ht="13.9" customHeight="1" x14ac:dyDescent="0.2">
      <c r="A3865" s="260"/>
      <c r="B3865" s="403"/>
      <c r="C3865" s="454"/>
      <c r="D3865" s="301"/>
      <c r="E3865" s="301"/>
      <c r="F3865" s="187"/>
      <c r="G3865" s="48"/>
      <c r="H3865" s="241">
        <v>222</v>
      </c>
      <c r="I3865" s="22" t="s">
        <v>1307</v>
      </c>
      <c r="J3865" s="24">
        <v>1250</v>
      </c>
      <c r="K3865" s="371">
        <v>0</v>
      </c>
      <c r="L3865" s="621">
        <v>0</v>
      </c>
      <c r="M3865" s="621">
        <v>0</v>
      </c>
      <c r="N3865" s="21"/>
      <c r="O3865" s="25">
        <f t="shared" si="819"/>
        <v>0</v>
      </c>
      <c r="P3865" s="26">
        <f t="shared" si="820"/>
        <v>0</v>
      </c>
      <c r="Q3865" s="27"/>
      <c r="R3865" s="22" t="s">
        <v>1307</v>
      </c>
      <c r="S3865" s="24">
        <v>1250</v>
      </c>
      <c r="T3865" s="371">
        <v>42.857142857142854</v>
      </c>
      <c r="U3865" s="371">
        <v>47.25</v>
      </c>
      <c r="V3865" s="371">
        <v>54.6</v>
      </c>
      <c r="W3865" s="21"/>
      <c r="X3865" s="25">
        <f t="shared" si="821"/>
        <v>48.235714285714288</v>
      </c>
      <c r="Y3865" s="26">
        <f t="shared" si="822"/>
        <v>2.6797619047619049E-2</v>
      </c>
      <c r="Z3865" s="654"/>
      <c r="AA3865" s="679"/>
      <c r="AB3865" s="672"/>
    </row>
    <row r="3866" spans="1:28" s="7" customFormat="1" ht="13.9" customHeight="1" x14ac:dyDescent="0.2">
      <c r="A3866" s="260"/>
      <c r="B3866" s="403"/>
      <c r="C3866" s="454"/>
      <c r="D3866" s="301"/>
      <c r="E3866" s="301"/>
      <c r="F3866" s="187"/>
      <c r="G3866" s="48"/>
      <c r="H3866" s="241">
        <v>222</v>
      </c>
      <c r="I3866" s="22" t="s">
        <v>4891</v>
      </c>
      <c r="J3866" s="24">
        <v>1250</v>
      </c>
      <c r="K3866" s="371">
        <v>3.1500000000000004</v>
      </c>
      <c r="L3866" s="621">
        <v>30.476190476190474</v>
      </c>
      <c r="M3866" s="621">
        <v>2.1</v>
      </c>
      <c r="N3866" s="21"/>
      <c r="O3866" s="25">
        <f t="shared" si="819"/>
        <v>11.908730158730158</v>
      </c>
      <c r="P3866" s="26">
        <f t="shared" si="820"/>
        <v>6.6159611992945332E-3</v>
      </c>
      <c r="Q3866" s="27"/>
      <c r="R3866" s="22" t="s">
        <v>4897</v>
      </c>
      <c r="S3866" s="24">
        <v>1250</v>
      </c>
      <c r="T3866" s="371">
        <v>0.95238095238095233</v>
      </c>
      <c r="U3866" s="371">
        <v>2.1</v>
      </c>
      <c r="V3866" s="371">
        <v>2.1</v>
      </c>
      <c r="W3866" s="21"/>
      <c r="X3866" s="25">
        <f t="shared" si="821"/>
        <v>1.7174603174603174</v>
      </c>
      <c r="Y3866" s="26">
        <f t="shared" si="822"/>
        <v>9.5414462081128745E-4</v>
      </c>
      <c r="Z3866" s="654"/>
      <c r="AA3866" s="679"/>
      <c r="AB3866" s="672"/>
    </row>
    <row r="3867" spans="1:28" s="7" customFormat="1" ht="13.9" customHeight="1" x14ac:dyDescent="0.2">
      <c r="A3867" s="260"/>
      <c r="B3867" s="403"/>
      <c r="C3867" s="454"/>
      <c r="D3867" s="301"/>
      <c r="E3867" s="301"/>
      <c r="F3867" s="187"/>
      <c r="G3867" s="48"/>
      <c r="H3867" s="241">
        <v>222</v>
      </c>
      <c r="I3867" s="22" t="s">
        <v>4892</v>
      </c>
      <c r="J3867" s="24">
        <v>1250</v>
      </c>
      <c r="K3867" s="371">
        <v>24.150000000000002</v>
      </c>
      <c r="L3867" s="621">
        <v>37.142857142857139</v>
      </c>
      <c r="M3867" s="621">
        <v>40.950000000000003</v>
      </c>
      <c r="N3867" s="21"/>
      <c r="O3867" s="25">
        <f t="shared" si="819"/>
        <v>34.080952380952382</v>
      </c>
      <c r="P3867" s="26">
        <f t="shared" si="820"/>
        <v>1.8933862433862435E-2</v>
      </c>
      <c r="Q3867" s="27"/>
      <c r="R3867" s="22" t="s">
        <v>4892</v>
      </c>
      <c r="S3867" s="24">
        <v>1250</v>
      </c>
      <c r="T3867" s="371">
        <v>39.047619047619044</v>
      </c>
      <c r="U3867" s="371">
        <v>34.65</v>
      </c>
      <c r="V3867" s="371">
        <v>36.75</v>
      </c>
      <c r="W3867" s="21"/>
      <c r="X3867" s="25">
        <f t="shared" si="821"/>
        <v>36.815873015873017</v>
      </c>
      <c r="Y3867" s="26">
        <f t="shared" si="822"/>
        <v>2.0453262786596121E-2</v>
      </c>
      <c r="Z3867" s="654"/>
      <c r="AA3867" s="679"/>
      <c r="AB3867" s="672"/>
    </row>
    <row r="3868" spans="1:28" s="7" customFormat="1" ht="13.9" customHeight="1" x14ac:dyDescent="0.2">
      <c r="A3868" s="260"/>
      <c r="B3868" s="403"/>
      <c r="C3868" s="454"/>
      <c r="D3868" s="301"/>
      <c r="E3868" s="301"/>
      <c r="F3868" s="187"/>
      <c r="G3868" s="48"/>
      <c r="H3868" s="241">
        <v>222</v>
      </c>
      <c r="I3868" s="22" t="s">
        <v>4893</v>
      </c>
      <c r="J3868" s="24">
        <v>1250</v>
      </c>
      <c r="K3868" s="371">
        <v>21</v>
      </c>
      <c r="L3868" s="621">
        <v>35.238095238095234</v>
      </c>
      <c r="M3868" s="621">
        <v>28.35</v>
      </c>
      <c r="N3868" s="21"/>
      <c r="O3868" s="25">
        <f t="shared" si="819"/>
        <v>28.196031746031746</v>
      </c>
      <c r="P3868" s="26">
        <f t="shared" si="820"/>
        <v>1.566446208112875E-2</v>
      </c>
      <c r="Q3868" s="27"/>
      <c r="R3868" s="22" t="s">
        <v>4898</v>
      </c>
      <c r="S3868" s="24">
        <v>1250</v>
      </c>
      <c r="T3868" s="371">
        <v>15.238095238095237</v>
      </c>
      <c r="U3868" s="371">
        <v>21</v>
      </c>
      <c r="V3868" s="371">
        <v>12.600000000000001</v>
      </c>
      <c r="W3868" s="21"/>
      <c r="X3868" s="25">
        <f t="shared" si="821"/>
        <v>16.279365079365082</v>
      </c>
      <c r="Y3868" s="26">
        <f t="shared" si="822"/>
        <v>9.0440917107583781E-3</v>
      </c>
      <c r="Z3868" s="654"/>
      <c r="AA3868" s="679"/>
      <c r="AB3868" s="672"/>
    </row>
    <row r="3869" spans="1:28" s="7" customFormat="1" ht="13.9" customHeight="1" x14ac:dyDescent="0.2">
      <c r="A3869" s="260"/>
      <c r="B3869" s="403"/>
      <c r="C3869" s="454"/>
      <c r="D3869" s="301"/>
      <c r="E3869" s="301"/>
      <c r="F3869" s="187"/>
      <c r="G3869" s="48"/>
      <c r="H3869" s="241">
        <v>222</v>
      </c>
      <c r="I3869" s="22" t="s">
        <v>1039</v>
      </c>
      <c r="J3869" s="24">
        <v>1250</v>
      </c>
      <c r="K3869" s="371">
        <v>0</v>
      </c>
      <c r="L3869" s="621">
        <v>0</v>
      </c>
      <c r="M3869" s="621">
        <v>0</v>
      </c>
      <c r="N3869" s="21"/>
      <c r="O3869" s="25">
        <f t="shared" si="819"/>
        <v>0</v>
      </c>
      <c r="P3869" s="26">
        <f t="shared" si="820"/>
        <v>0</v>
      </c>
      <c r="Q3869" s="27"/>
      <c r="R3869" s="22" t="s">
        <v>1039</v>
      </c>
      <c r="S3869" s="24">
        <v>1250</v>
      </c>
      <c r="T3869" s="371">
        <v>0</v>
      </c>
      <c r="U3869" s="371">
        <v>0</v>
      </c>
      <c r="V3869" s="371">
        <v>0</v>
      </c>
      <c r="W3869" s="21"/>
      <c r="X3869" s="25">
        <f t="shared" si="821"/>
        <v>0</v>
      </c>
      <c r="Y3869" s="26">
        <f t="shared" si="822"/>
        <v>0</v>
      </c>
      <c r="Z3869" s="654"/>
      <c r="AA3869" s="679"/>
      <c r="AB3869" s="672"/>
    </row>
    <row r="3870" spans="1:28" s="7" customFormat="1" ht="13.9" customHeight="1" x14ac:dyDescent="0.2">
      <c r="A3870" s="260"/>
      <c r="B3870" s="403"/>
      <c r="C3870" s="454"/>
      <c r="D3870" s="301"/>
      <c r="E3870" s="301"/>
      <c r="F3870" s="187"/>
      <c r="G3870" s="48"/>
      <c r="H3870" s="241">
        <v>222</v>
      </c>
      <c r="I3870" s="22" t="s">
        <v>4902</v>
      </c>
      <c r="J3870" s="24">
        <v>1250</v>
      </c>
      <c r="K3870" s="371">
        <v>0</v>
      </c>
      <c r="L3870" s="621">
        <v>0.95238095238095233</v>
      </c>
      <c r="M3870" s="621">
        <v>1.05</v>
      </c>
      <c r="N3870" s="21"/>
      <c r="O3870" s="25">
        <f t="shared" si="819"/>
        <v>0.66746031746031742</v>
      </c>
      <c r="P3870" s="26">
        <f t="shared" si="820"/>
        <v>3.7081128747795417E-4</v>
      </c>
      <c r="Q3870" s="27"/>
      <c r="R3870" s="22" t="s">
        <v>4899</v>
      </c>
      <c r="S3870" s="24">
        <v>1250</v>
      </c>
      <c r="T3870" s="371">
        <v>0</v>
      </c>
      <c r="U3870" s="371">
        <v>0</v>
      </c>
      <c r="V3870" s="371">
        <v>2.1</v>
      </c>
      <c r="W3870" s="21"/>
      <c r="X3870" s="25">
        <f t="shared" si="821"/>
        <v>0.70000000000000007</v>
      </c>
      <c r="Y3870" s="26">
        <f t="shared" si="822"/>
        <v>3.8888888888888892E-4</v>
      </c>
      <c r="Z3870" s="654"/>
      <c r="AA3870" s="679"/>
      <c r="AB3870" s="672"/>
    </row>
    <row r="3871" spans="1:28" s="7" customFormat="1" ht="13.9" customHeight="1" x14ac:dyDescent="0.2">
      <c r="A3871" s="260"/>
      <c r="B3871" s="403"/>
      <c r="C3871" s="454"/>
      <c r="D3871" s="301"/>
      <c r="E3871" s="301"/>
      <c r="F3871" s="187"/>
      <c r="G3871" s="48"/>
      <c r="H3871" s="241">
        <v>222</v>
      </c>
      <c r="I3871" s="22" t="s">
        <v>4894</v>
      </c>
      <c r="J3871" s="24">
        <v>1250</v>
      </c>
      <c r="K3871" s="371">
        <v>69.3</v>
      </c>
      <c r="L3871" s="621">
        <v>39.047619047619044</v>
      </c>
      <c r="M3871" s="621">
        <v>46.2</v>
      </c>
      <c r="N3871" s="21"/>
      <c r="O3871" s="25">
        <f t="shared" si="819"/>
        <v>51.515873015873012</v>
      </c>
      <c r="P3871" s="26">
        <f t="shared" si="820"/>
        <v>2.8619929453262784E-2</v>
      </c>
      <c r="Q3871" s="27"/>
      <c r="R3871" s="22" t="s">
        <v>4900</v>
      </c>
      <c r="S3871" s="24">
        <v>1250</v>
      </c>
      <c r="T3871" s="371">
        <v>20</v>
      </c>
      <c r="U3871" s="371">
        <v>58.800000000000004</v>
      </c>
      <c r="V3871" s="371">
        <v>31.5</v>
      </c>
      <c r="W3871" s="21"/>
      <c r="X3871" s="25">
        <f t="shared" si="821"/>
        <v>36.766666666666673</v>
      </c>
      <c r="Y3871" s="26">
        <f t="shared" si="822"/>
        <v>2.0425925925925931E-2</v>
      </c>
      <c r="Z3871" s="654"/>
      <c r="AA3871" s="679"/>
      <c r="AB3871" s="672"/>
    </row>
    <row r="3872" spans="1:28" s="7" customFormat="1" ht="13.9" customHeight="1" x14ac:dyDescent="0.2">
      <c r="A3872" s="260"/>
      <c r="B3872" s="403"/>
      <c r="C3872" s="454"/>
      <c r="D3872" s="301"/>
      <c r="E3872" s="301"/>
      <c r="F3872" s="187"/>
      <c r="G3872" s="48"/>
      <c r="H3872" s="241">
        <v>222</v>
      </c>
      <c r="I3872" s="22"/>
      <c r="J3872" s="24"/>
      <c r="K3872" s="371"/>
      <c r="L3872" s="621"/>
      <c r="M3872" s="621"/>
      <c r="N3872" s="21"/>
      <c r="O3872" s="25"/>
      <c r="P3872" s="26"/>
      <c r="Q3872" s="27"/>
      <c r="R3872" s="22" t="s">
        <v>4901</v>
      </c>
      <c r="S3872" s="24">
        <v>1250</v>
      </c>
      <c r="T3872" s="371">
        <v>80</v>
      </c>
      <c r="U3872" s="371">
        <v>92.4</v>
      </c>
      <c r="V3872" s="371">
        <v>97.65</v>
      </c>
      <c r="W3872" s="21"/>
      <c r="X3872" s="25">
        <f t="shared" si="821"/>
        <v>90.016666666666666</v>
      </c>
      <c r="Y3872" s="26">
        <f t="shared" si="822"/>
        <v>5.000925925925926E-2</v>
      </c>
      <c r="Z3872" s="654"/>
      <c r="AA3872" s="679"/>
      <c r="AB3872" s="672"/>
    </row>
    <row r="3873" spans="1:28" s="7" customFormat="1" ht="13.9" customHeight="1" x14ac:dyDescent="0.2">
      <c r="A3873" s="260"/>
      <c r="B3873" s="403"/>
      <c r="C3873" s="454"/>
      <c r="D3873" s="301"/>
      <c r="E3873" s="301"/>
      <c r="F3873" s="187"/>
      <c r="G3873" s="48"/>
      <c r="H3873" s="241">
        <v>222</v>
      </c>
      <c r="I3873" s="22"/>
      <c r="J3873" s="24"/>
      <c r="K3873" s="371"/>
      <c r="L3873" s="621"/>
      <c r="M3873" s="621"/>
      <c r="N3873" s="21"/>
      <c r="O3873" s="25"/>
      <c r="P3873" s="26"/>
      <c r="Q3873" s="27"/>
      <c r="R3873" s="22" t="s">
        <v>4946</v>
      </c>
      <c r="S3873" s="24">
        <v>1250</v>
      </c>
      <c r="T3873" s="371">
        <v>112.38095238095238</v>
      </c>
      <c r="U3873" s="371">
        <v>58.800000000000004</v>
      </c>
      <c r="V3873" s="371">
        <v>80.850000000000009</v>
      </c>
      <c r="W3873" s="21"/>
      <c r="X3873" s="25">
        <f t="shared" ref="X3873" si="823">SUM(T3873,U3873,V3873)/3</f>
        <v>84.010317460317466</v>
      </c>
      <c r="Y3873" s="26">
        <f t="shared" ref="Y3873" si="824">X3873/S3873/1.44</f>
        <v>4.6672398589065259E-2</v>
      </c>
      <c r="Z3873" s="654"/>
      <c r="AA3873" s="679"/>
      <c r="AB3873" s="672"/>
    </row>
    <row r="3874" spans="1:28" s="7" customFormat="1" ht="13.9" customHeight="1" x14ac:dyDescent="0.2">
      <c r="A3874" s="260"/>
      <c r="B3874" s="403"/>
      <c r="C3874" s="454"/>
      <c r="D3874" s="301"/>
      <c r="E3874" s="301"/>
      <c r="F3874" s="187"/>
      <c r="G3874" s="48"/>
      <c r="H3874" s="241">
        <v>222</v>
      </c>
      <c r="I3874" s="22"/>
      <c r="J3874" s="24"/>
      <c r="K3874" s="371"/>
      <c r="L3874" s="621"/>
      <c r="M3874" s="621"/>
      <c r="N3874" s="21"/>
      <c r="O3874" s="25"/>
      <c r="P3874" s="26"/>
      <c r="Q3874" s="27"/>
      <c r="R3874" s="22" t="s">
        <v>4947</v>
      </c>
      <c r="S3874" s="24">
        <v>1250</v>
      </c>
      <c r="T3874" s="371">
        <v>26.666666666666664</v>
      </c>
      <c r="U3874" s="371">
        <v>31.5</v>
      </c>
      <c r="V3874" s="371">
        <v>22.05</v>
      </c>
      <c r="W3874" s="21"/>
      <c r="X3874" s="25">
        <f t="shared" si="821"/>
        <v>26.738888888888891</v>
      </c>
      <c r="Y3874" s="26">
        <f t="shared" si="822"/>
        <v>1.4854938271604941E-2</v>
      </c>
      <c r="Z3874" s="654"/>
      <c r="AA3874" s="679"/>
      <c r="AB3874" s="672"/>
    </row>
    <row r="3875" spans="1:28" ht="13.9" customHeight="1" thickBot="1" x14ac:dyDescent="0.25">
      <c r="A3875" s="585"/>
      <c r="B3875" s="409"/>
      <c r="C3875" s="447"/>
      <c r="D3875" s="595"/>
      <c r="E3875" s="595"/>
      <c r="F3875" s="422" t="s">
        <v>684</v>
      </c>
      <c r="G3875" s="423"/>
      <c r="H3875" s="242">
        <v>222</v>
      </c>
      <c r="I3875" s="76"/>
      <c r="J3875" s="70"/>
      <c r="K3875" s="559"/>
      <c r="L3875" s="559"/>
      <c r="M3875" s="559"/>
      <c r="N3875" s="72"/>
      <c r="O3875" s="73"/>
      <c r="P3875" s="74"/>
      <c r="Q3875" s="74"/>
      <c r="R3875" s="76" t="s">
        <v>4948</v>
      </c>
      <c r="S3875" s="70">
        <v>1250</v>
      </c>
      <c r="T3875" s="559">
        <v>28.571428571428569</v>
      </c>
      <c r="U3875" s="559">
        <v>30.450000000000003</v>
      </c>
      <c r="V3875" s="559">
        <v>28.35</v>
      </c>
      <c r="W3875" s="72"/>
      <c r="X3875" s="73">
        <f t="shared" si="821"/>
        <v>29.123809523809523</v>
      </c>
      <c r="Y3875" s="74">
        <f t="shared" si="822"/>
        <v>1.617989417989418E-2</v>
      </c>
      <c r="Z3875" s="646"/>
      <c r="AA3875" s="678"/>
      <c r="AB3875" s="672"/>
    </row>
    <row r="3876" spans="1:28" s="7" customFormat="1" ht="13.9" customHeight="1" x14ac:dyDescent="0.2">
      <c r="A3876" s="270">
        <v>43053</v>
      </c>
      <c r="B3876" s="407">
        <v>0.76388888888888884</v>
      </c>
      <c r="C3876" s="450">
        <v>-4</v>
      </c>
      <c r="D3876" s="291">
        <f>(MAX(K3876:M3876))/J3876/1.44</f>
        <v>9.4576719576719565E-2</v>
      </c>
      <c r="E3876" s="272">
        <f>(MAX(T3876:V3876))/S3876/1.44</f>
        <v>9.5520833333333346E-2</v>
      </c>
      <c r="F3876" s="193" t="s">
        <v>1909</v>
      </c>
      <c r="G3876" s="114" t="s">
        <v>3136</v>
      </c>
      <c r="H3876" s="243">
        <v>223</v>
      </c>
      <c r="I3876" s="113" t="s">
        <v>685</v>
      </c>
      <c r="J3876" s="115">
        <v>1000</v>
      </c>
      <c r="K3876" s="565">
        <v>120.75</v>
      </c>
      <c r="L3876" s="627">
        <v>136.19047619047618</v>
      </c>
      <c r="M3876" s="627">
        <v>0</v>
      </c>
      <c r="N3876" s="116" t="s">
        <v>3953</v>
      </c>
      <c r="O3876" s="117">
        <f>(K3876+L3876+M3876)/2</f>
        <v>128.47023809523807</v>
      </c>
      <c r="P3876" s="118">
        <f>O3876/J3876/1.44</f>
        <v>8.9215443121693119E-2</v>
      </c>
      <c r="Q3876" s="119" t="s">
        <v>494</v>
      </c>
      <c r="R3876" s="120" t="s">
        <v>3820</v>
      </c>
      <c r="S3876" s="115">
        <v>1000</v>
      </c>
      <c r="T3876" s="565">
        <v>127.61904761904762</v>
      </c>
      <c r="U3876" s="565">
        <v>137.55000000000001</v>
      </c>
      <c r="V3876" s="565">
        <v>0</v>
      </c>
      <c r="W3876" s="116" t="s">
        <v>4223</v>
      </c>
      <c r="X3876" s="117">
        <f>(T3876+U3876+V3876)/2</f>
        <v>132.58452380952383</v>
      </c>
      <c r="Y3876" s="118">
        <f>X3876/S3876/1.44</f>
        <v>9.2072585978835983E-2</v>
      </c>
      <c r="Z3876" s="660" t="s">
        <v>494</v>
      </c>
      <c r="AA3876" s="677">
        <f>P3876+Y3876</f>
        <v>0.1812880291005291</v>
      </c>
      <c r="AB3876" s="671">
        <f t="shared" si="814"/>
        <v>1088.8869212962961</v>
      </c>
    </row>
    <row r="3877" spans="1:28" s="7" customFormat="1" ht="13.9" customHeight="1" x14ac:dyDescent="0.2">
      <c r="A3877" s="260"/>
      <c r="B3877" s="403"/>
      <c r="C3877" s="454"/>
      <c r="D3877" s="301"/>
      <c r="E3877" s="301"/>
      <c r="F3877" s="187"/>
      <c r="G3877" s="48"/>
      <c r="H3877" s="241">
        <v>223</v>
      </c>
      <c r="I3877" s="22" t="s">
        <v>204</v>
      </c>
      <c r="J3877" s="24">
        <v>1000</v>
      </c>
      <c r="K3877" s="367">
        <v>0</v>
      </c>
      <c r="L3877" s="626">
        <v>0</v>
      </c>
      <c r="M3877" s="626">
        <v>0</v>
      </c>
      <c r="N3877" s="21"/>
      <c r="O3877" s="25">
        <f t="shared" ref="O3877:O3884" si="825">SUM(K3877,L3877,M3877)/3</f>
        <v>0</v>
      </c>
      <c r="P3877" s="26">
        <f t="shared" ref="P3877:P3884" si="826">O3877/J3877/1.44</f>
        <v>0</v>
      </c>
      <c r="Q3877" s="27"/>
      <c r="R3877" s="22" t="s">
        <v>4909</v>
      </c>
      <c r="S3877" s="24">
        <v>1000</v>
      </c>
      <c r="T3877" s="371">
        <v>51.428571428571423</v>
      </c>
      <c r="U3877" s="371">
        <v>64.05</v>
      </c>
      <c r="V3877" s="371">
        <v>0</v>
      </c>
      <c r="W3877" s="21"/>
      <c r="X3877" s="25">
        <f t="shared" ref="X3877:X3884" si="827">SUM(T3877,U3877,V3877)/3</f>
        <v>38.49285714285714</v>
      </c>
      <c r="Y3877" s="26">
        <f t="shared" ref="Y3877:Y3884" si="828">X3877/S3877/1.44</f>
        <v>2.6731150793650793E-2</v>
      </c>
      <c r="Z3877" s="654"/>
      <c r="AA3877" s="679"/>
      <c r="AB3877" s="672"/>
    </row>
    <row r="3878" spans="1:28" s="7" customFormat="1" ht="13.9" customHeight="1" x14ac:dyDescent="0.2">
      <c r="A3878" s="260"/>
      <c r="B3878" s="403"/>
      <c r="C3878" s="454"/>
      <c r="D3878" s="301"/>
      <c r="E3878" s="301"/>
      <c r="F3878" s="187"/>
      <c r="G3878" s="48"/>
      <c r="H3878" s="241">
        <v>223</v>
      </c>
      <c r="I3878" s="22" t="s">
        <v>4903</v>
      </c>
      <c r="J3878" s="24">
        <v>1000</v>
      </c>
      <c r="K3878" s="371">
        <v>1.05</v>
      </c>
      <c r="L3878" s="621">
        <v>0.95238095238095233</v>
      </c>
      <c r="M3878" s="621">
        <v>2.1</v>
      </c>
      <c r="N3878" s="21"/>
      <c r="O3878" s="25">
        <f t="shared" si="825"/>
        <v>1.3674603174603177</v>
      </c>
      <c r="P3878" s="26">
        <f t="shared" si="826"/>
        <v>9.4962522045855392E-4</v>
      </c>
      <c r="Q3878" s="27"/>
      <c r="R3878" s="22" t="s">
        <v>4910</v>
      </c>
      <c r="S3878" s="24">
        <v>1000</v>
      </c>
      <c r="T3878" s="371">
        <v>50.476190476190474</v>
      </c>
      <c r="U3878" s="371">
        <v>52.5</v>
      </c>
      <c r="V3878" s="371">
        <v>0</v>
      </c>
      <c r="W3878" s="21"/>
      <c r="X3878" s="25">
        <f t="shared" si="827"/>
        <v>34.32539682539683</v>
      </c>
      <c r="Y3878" s="26">
        <f t="shared" si="828"/>
        <v>2.3837081128747797E-2</v>
      </c>
      <c r="Z3878" s="654"/>
      <c r="AA3878" s="679"/>
      <c r="AB3878" s="672"/>
    </row>
    <row r="3879" spans="1:28" s="7" customFormat="1" ht="13.9" customHeight="1" x14ac:dyDescent="0.2">
      <c r="A3879" s="260"/>
      <c r="B3879" s="403"/>
      <c r="C3879" s="454"/>
      <c r="D3879" s="301"/>
      <c r="E3879" s="301"/>
      <c r="F3879" s="187"/>
      <c r="G3879" s="48"/>
      <c r="H3879" s="241">
        <v>223</v>
      </c>
      <c r="I3879" s="22" t="s">
        <v>4904</v>
      </c>
      <c r="J3879" s="24">
        <v>1000</v>
      </c>
      <c r="K3879" s="371">
        <v>3.1500000000000004</v>
      </c>
      <c r="L3879" s="621">
        <v>2.8571428571428572</v>
      </c>
      <c r="M3879" s="621">
        <v>0</v>
      </c>
      <c r="N3879" s="21"/>
      <c r="O3879" s="25">
        <f t="shared" si="825"/>
        <v>2.0023809523809528</v>
      </c>
      <c r="P3879" s="26">
        <f t="shared" si="826"/>
        <v>1.3905423280423286E-3</v>
      </c>
      <c r="Q3879" s="27"/>
      <c r="R3879" s="22" t="s">
        <v>110</v>
      </c>
      <c r="S3879" s="24">
        <v>1000</v>
      </c>
      <c r="T3879" s="371">
        <v>0.95238095238095233</v>
      </c>
      <c r="U3879" s="371">
        <v>2.1</v>
      </c>
      <c r="V3879" s="371">
        <v>0</v>
      </c>
      <c r="W3879" s="21"/>
      <c r="X3879" s="25">
        <f t="shared" si="827"/>
        <v>1.0174603174603174</v>
      </c>
      <c r="Y3879" s="26">
        <f t="shared" si="828"/>
        <v>7.0656966490299821E-4</v>
      </c>
      <c r="Z3879" s="654"/>
      <c r="AA3879" s="679"/>
      <c r="AB3879" s="672"/>
    </row>
    <row r="3880" spans="1:28" s="7" customFormat="1" ht="13.9" customHeight="1" x14ac:dyDescent="0.2">
      <c r="A3880" s="260"/>
      <c r="B3880" s="403"/>
      <c r="C3880" s="454"/>
      <c r="D3880" s="301"/>
      <c r="E3880" s="301"/>
      <c r="F3880" s="187"/>
      <c r="G3880" s="48"/>
      <c r="H3880" s="241">
        <v>223</v>
      </c>
      <c r="I3880" s="22" t="s">
        <v>4905</v>
      </c>
      <c r="J3880" s="24">
        <v>1000</v>
      </c>
      <c r="K3880" s="371">
        <v>26.25</v>
      </c>
      <c r="L3880" s="621">
        <v>24.761904761904759</v>
      </c>
      <c r="M3880" s="621">
        <v>0</v>
      </c>
      <c r="N3880" s="21"/>
      <c r="O3880" s="25">
        <f t="shared" si="825"/>
        <v>17.003968253968253</v>
      </c>
      <c r="P3880" s="26">
        <f t="shared" si="826"/>
        <v>1.1808311287477955E-2</v>
      </c>
      <c r="Q3880" s="27"/>
      <c r="R3880" s="22" t="s">
        <v>4911</v>
      </c>
      <c r="S3880" s="24">
        <v>1000</v>
      </c>
      <c r="T3880" s="371">
        <v>1.9047619047619047</v>
      </c>
      <c r="U3880" s="371">
        <v>0</v>
      </c>
      <c r="V3880" s="371">
        <v>0</v>
      </c>
      <c r="W3880" s="21"/>
      <c r="X3880" s="25">
        <f t="shared" si="827"/>
        <v>0.63492063492063489</v>
      </c>
      <c r="Y3880" s="26">
        <f t="shared" si="828"/>
        <v>4.4091710758377428E-4</v>
      </c>
      <c r="Z3880" s="654"/>
      <c r="AA3880" s="679"/>
      <c r="AB3880" s="672"/>
    </row>
    <row r="3881" spans="1:28" s="7" customFormat="1" ht="13.9" customHeight="1" x14ac:dyDescent="0.2">
      <c r="A3881" s="260"/>
      <c r="B3881" s="403"/>
      <c r="C3881" s="454"/>
      <c r="D3881" s="301"/>
      <c r="E3881" s="301"/>
      <c r="F3881" s="187"/>
      <c r="G3881" s="48"/>
      <c r="H3881" s="241">
        <v>223</v>
      </c>
      <c r="I3881" s="22" t="s">
        <v>4906</v>
      </c>
      <c r="J3881" s="24">
        <v>1000</v>
      </c>
      <c r="K3881" s="371">
        <v>35.700000000000003</v>
      </c>
      <c r="L3881" s="621">
        <v>20.952380952380953</v>
      </c>
      <c r="M3881" s="621">
        <v>32.550000000000004</v>
      </c>
      <c r="N3881" s="21"/>
      <c r="O3881" s="25">
        <f t="shared" si="825"/>
        <v>29.734126984126988</v>
      </c>
      <c r="P3881" s="26">
        <f t="shared" si="826"/>
        <v>2.064869929453263E-2</v>
      </c>
      <c r="Q3881" s="27"/>
      <c r="R3881" s="22" t="s">
        <v>4912</v>
      </c>
      <c r="S3881" s="24">
        <v>1000</v>
      </c>
      <c r="T3881" s="371">
        <v>0</v>
      </c>
      <c r="U3881" s="371">
        <v>0</v>
      </c>
      <c r="V3881" s="371">
        <v>1.05</v>
      </c>
      <c r="W3881" s="21"/>
      <c r="X3881" s="25">
        <f t="shared" si="827"/>
        <v>0.35000000000000003</v>
      </c>
      <c r="Y3881" s="26">
        <f t="shared" si="828"/>
        <v>2.430555555555556E-4</v>
      </c>
      <c r="Z3881" s="654"/>
      <c r="AA3881" s="679"/>
      <c r="AB3881" s="672"/>
    </row>
    <row r="3882" spans="1:28" s="7" customFormat="1" ht="13.9" customHeight="1" x14ac:dyDescent="0.2">
      <c r="A3882" s="260"/>
      <c r="B3882" s="403"/>
      <c r="C3882" s="454"/>
      <c r="D3882" s="301"/>
      <c r="E3882" s="301"/>
      <c r="F3882" s="187"/>
      <c r="G3882" s="48"/>
      <c r="H3882" s="241">
        <v>223</v>
      </c>
      <c r="I3882" s="22" t="s">
        <v>4907</v>
      </c>
      <c r="J3882" s="24">
        <v>1000</v>
      </c>
      <c r="K3882" s="371">
        <v>21</v>
      </c>
      <c r="L3882" s="621">
        <v>32.38095238095238</v>
      </c>
      <c r="M3882" s="621">
        <v>13.65</v>
      </c>
      <c r="N3882" s="21"/>
      <c r="O3882" s="25">
        <f t="shared" si="825"/>
        <v>22.343650793650795</v>
      </c>
      <c r="P3882" s="26">
        <f t="shared" si="826"/>
        <v>1.5516424162257497E-2</v>
      </c>
      <c r="Q3882" s="27"/>
      <c r="R3882" s="22" t="s">
        <v>4913</v>
      </c>
      <c r="S3882" s="24">
        <v>1000</v>
      </c>
      <c r="T3882" s="371">
        <v>32.38095238095238</v>
      </c>
      <c r="U3882" s="371">
        <v>18.900000000000002</v>
      </c>
      <c r="V3882" s="371">
        <v>0</v>
      </c>
      <c r="W3882" s="21"/>
      <c r="X3882" s="25">
        <f t="shared" si="827"/>
        <v>17.093650793650795</v>
      </c>
      <c r="Y3882" s="26">
        <f t="shared" si="828"/>
        <v>1.1870590828924164E-2</v>
      </c>
      <c r="Z3882" s="654"/>
      <c r="AA3882" s="679"/>
      <c r="AB3882" s="672"/>
    </row>
    <row r="3883" spans="1:28" s="7" customFormat="1" ht="13.9" customHeight="1" x14ac:dyDescent="0.2">
      <c r="A3883" s="260"/>
      <c r="B3883" s="403"/>
      <c r="C3883" s="454"/>
      <c r="D3883" s="301"/>
      <c r="E3883" s="301"/>
      <c r="F3883" s="187"/>
      <c r="G3883" s="48"/>
      <c r="H3883" s="241">
        <v>223</v>
      </c>
      <c r="I3883" s="22" t="s">
        <v>4908</v>
      </c>
      <c r="J3883" s="24">
        <v>1000</v>
      </c>
      <c r="K3883" s="371">
        <v>8.4</v>
      </c>
      <c r="L3883" s="621">
        <v>23.80952380952381</v>
      </c>
      <c r="M3883" s="621">
        <v>8.4</v>
      </c>
      <c r="N3883" s="21"/>
      <c r="O3883" s="25">
        <f t="shared" si="825"/>
        <v>13.536507936507936</v>
      </c>
      <c r="P3883" s="26">
        <f t="shared" si="826"/>
        <v>9.4003527336860675E-3</v>
      </c>
      <c r="Q3883" s="27"/>
      <c r="R3883" s="22" t="s">
        <v>4914</v>
      </c>
      <c r="S3883" s="24">
        <v>1000</v>
      </c>
      <c r="T3883" s="371">
        <v>0</v>
      </c>
      <c r="U3883" s="371">
        <v>0</v>
      </c>
      <c r="V3883" s="371">
        <v>0</v>
      </c>
      <c r="W3883" s="21"/>
      <c r="X3883" s="25">
        <f t="shared" si="827"/>
        <v>0</v>
      </c>
      <c r="Y3883" s="26">
        <f t="shared" si="828"/>
        <v>0</v>
      </c>
      <c r="Z3883" s="654"/>
      <c r="AA3883" s="679"/>
      <c r="AB3883" s="672"/>
    </row>
    <row r="3884" spans="1:28" s="7" customFormat="1" ht="13.9" customHeight="1" thickBot="1" x14ac:dyDescent="0.25">
      <c r="A3884" s="256"/>
      <c r="B3884" s="408"/>
      <c r="C3884" s="447"/>
      <c r="D3884" s="303"/>
      <c r="E3884" s="303"/>
      <c r="F3884" s="189"/>
      <c r="G3884" s="102"/>
      <c r="H3884" s="242">
        <v>223</v>
      </c>
      <c r="I3884" s="76" t="s">
        <v>1039</v>
      </c>
      <c r="J3884" s="70">
        <v>1000</v>
      </c>
      <c r="K3884" s="559">
        <v>25.200000000000003</v>
      </c>
      <c r="L3884" s="632">
        <v>30.476190476190474</v>
      </c>
      <c r="M3884" s="632">
        <v>0</v>
      </c>
      <c r="N3884" s="72"/>
      <c r="O3884" s="73">
        <f t="shared" si="825"/>
        <v>18.55873015873016</v>
      </c>
      <c r="P3884" s="74">
        <f t="shared" si="826"/>
        <v>1.2888007054673722E-2</v>
      </c>
      <c r="Q3884" s="80"/>
      <c r="R3884" s="76" t="s">
        <v>1039</v>
      </c>
      <c r="S3884" s="70">
        <v>1000</v>
      </c>
      <c r="T3884" s="559">
        <v>0</v>
      </c>
      <c r="U3884" s="559">
        <v>0</v>
      </c>
      <c r="V3884" s="559">
        <v>0</v>
      </c>
      <c r="W3884" s="72"/>
      <c r="X3884" s="73">
        <f t="shared" si="827"/>
        <v>0</v>
      </c>
      <c r="Y3884" s="74">
        <f t="shared" si="828"/>
        <v>0</v>
      </c>
      <c r="Z3884" s="655"/>
      <c r="AA3884" s="680"/>
      <c r="AB3884" s="674"/>
    </row>
    <row r="3885" spans="1:28" s="7" customFormat="1" ht="13.9" customHeight="1" x14ac:dyDescent="0.2">
      <c r="A3885" s="270">
        <v>43053</v>
      </c>
      <c r="B3885" s="407">
        <v>0.86458333333333337</v>
      </c>
      <c r="C3885" s="450">
        <v>-5</v>
      </c>
      <c r="D3885" s="291">
        <f>(MAX(K3885:M3885))/J3885/1.44</f>
        <v>0.11812500000000001</v>
      </c>
      <c r="E3885" s="272">
        <f>(MAX(T3885:V3885))/S3885/1.44</f>
        <v>0.17460317460317459</v>
      </c>
      <c r="F3885" s="193" t="s">
        <v>1909</v>
      </c>
      <c r="G3885" s="114" t="s">
        <v>3136</v>
      </c>
      <c r="H3885" s="243">
        <v>224</v>
      </c>
      <c r="I3885" s="113" t="s">
        <v>685</v>
      </c>
      <c r="J3885" s="115">
        <v>1000</v>
      </c>
      <c r="K3885" s="565">
        <v>119.7</v>
      </c>
      <c r="L3885" s="627">
        <v>132.38095238095238</v>
      </c>
      <c r="M3885" s="627">
        <v>170.1</v>
      </c>
      <c r="N3885" s="116" t="s">
        <v>3986</v>
      </c>
      <c r="O3885" s="117">
        <f>(K3885+L3885+M3885)/3</f>
        <v>140.72698412698412</v>
      </c>
      <c r="P3885" s="118">
        <f>O3885/J3885/1.44</f>
        <v>9.7727072310405644E-2</v>
      </c>
      <c r="Q3885" s="119" t="s">
        <v>494</v>
      </c>
      <c r="R3885" s="120" t="s">
        <v>3820</v>
      </c>
      <c r="S3885" s="115">
        <v>1000</v>
      </c>
      <c r="T3885" s="565">
        <v>251.42857142857142</v>
      </c>
      <c r="U3885" s="565">
        <v>0</v>
      </c>
      <c r="V3885" s="565">
        <v>0</v>
      </c>
      <c r="W3885" s="116" t="s">
        <v>3986</v>
      </c>
      <c r="X3885" s="117">
        <f>(T3885+U3885+V3885)/1</f>
        <v>251.42857142857142</v>
      </c>
      <c r="Y3885" s="118">
        <f>X3885/S3885/1.44</f>
        <v>0.17460317460317459</v>
      </c>
      <c r="Z3885" s="660" t="s">
        <v>494</v>
      </c>
      <c r="AA3885" s="679">
        <f>P3885+Y3885</f>
        <v>0.27233024691358021</v>
      </c>
      <c r="AB3885" s="672">
        <f t="shared" si="814"/>
        <v>967.80077160493829</v>
      </c>
    </row>
    <row r="3886" spans="1:28" s="7" customFormat="1" ht="13.9" customHeight="1" x14ac:dyDescent="0.2">
      <c r="A3886" s="260"/>
      <c r="B3886" s="403"/>
      <c r="C3886" s="454"/>
      <c r="D3886" s="301"/>
      <c r="E3886" s="301"/>
      <c r="F3886" s="187"/>
      <c r="G3886" s="48"/>
      <c r="H3886" s="241">
        <v>224</v>
      </c>
      <c r="I3886" s="22" t="s">
        <v>4915</v>
      </c>
      <c r="J3886" s="24">
        <v>1000</v>
      </c>
      <c r="K3886" s="367">
        <v>33.6</v>
      </c>
      <c r="L3886" s="626">
        <v>20</v>
      </c>
      <c r="M3886" s="626">
        <v>52.5</v>
      </c>
      <c r="N3886" s="21"/>
      <c r="O3886" s="25">
        <f t="shared" ref="O3886:O3891" si="829">SUM(K3886,L3886,M3886)/3</f>
        <v>35.366666666666667</v>
      </c>
      <c r="P3886" s="26">
        <f t="shared" ref="P3886:P3891" si="830">O3886/J3886/1.44</f>
        <v>2.4560185185185185E-2</v>
      </c>
      <c r="Q3886" s="27"/>
      <c r="R3886" s="22" t="s">
        <v>4921</v>
      </c>
      <c r="S3886" s="24">
        <v>1000</v>
      </c>
      <c r="T3886" s="371">
        <v>101.9047619047619</v>
      </c>
      <c r="U3886" s="371">
        <v>94.5</v>
      </c>
      <c r="V3886" s="371">
        <v>84</v>
      </c>
      <c r="W3886" s="21"/>
      <c r="X3886" s="25">
        <f t="shared" ref="X3886:X3890" si="831">SUM(T3886,U3886,V3886)/3</f>
        <v>93.468253968253975</v>
      </c>
      <c r="Y3886" s="26">
        <f t="shared" ref="Y3886:Y3890" si="832">X3886/S3886/1.44</f>
        <v>6.4908509700176378E-2</v>
      </c>
      <c r="Z3886" s="654"/>
      <c r="AA3886" s="679"/>
      <c r="AB3886" s="672"/>
    </row>
    <row r="3887" spans="1:28" s="7" customFormat="1" ht="13.9" customHeight="1" x14ac:dyDescent="0.2">
      <c r="A3887" s="260"/>
      <c r="B3887" s="403"/>
      <c r="C3887" s="454"/>
      <c r="D3887" s="301"/>
      <c r="E3887" s="301"/>
      <c r="F3887" s="187"/>
      <c r="G3887" s="48"/>
      <c r="H3887" s="241">
        <v>224</v>
      </c>
      <c r="I3887" s="22" t="s">
        <v>4916</v>
      </c>
      <c r="J3887" s="24">
        <v>1000</v>
      </c>
      <c r="K3887" s="371">
        <v>4.2</v>
      </c>
      <c r="L3887" s="621">
        <v>0</v>
      </c>
      <c r="M3887" s="621">
        <v>0</v>
      </c>
      <c r="N3887" s="21"/>
      <c r="O3887" s="25">
        <f t="shared" si="829"/>
        <v>1.4000000000000001</v>
      </c>
      <c r="P3887" s="26">
        <f t="shared" si="830"/>
        <v>9.7222222222222241E-4</v>
      </c>
      <c r="Q3887" s="27"/>
      <c r="R3887" s="22" t="s">
        <v>4922</v>
      </c>
      <c r="S3887" s="24">
        <v>1000</v>
      </c>
      <c r="T3887" s="371">
        <v>16.19047619047619</v>
      </c>
      <c r="U3887" s="371">
        <v>5.25</v>
      </c>
      <c r="V3887" s="371">
        <v>0</v>
      </c>
      <c r="W3887" s="21"/>
      <c r="X3887" s="25">
        <f t="shared" si="831"/>
        <v>7.1468253968253963</v>
      </c>
      <c r="Y3887" s="26">
        <f t="shared" si="832"/>
        <v>4.9630731922398587E-3</v>
      </c>
      <c r="Z3887" s="654"/>
      <c r="AA3887" s="679"/>
      <c r="AB3887" s="672"/>
    </row>
    <row r="3888" spans="1:28" s="7" customFormat="1" ht="13.9" customHeight="1" x14ac:dyDescent="0.2">
      <c r="A3888" s="260"/>
      <c r="B3888" s="403"/>
      <c r="C3888" s="454"/>
      <c r="D3888" s="301"/>
      <c r="E3888" s="301"/>
      <c r="F3888" s="187"/>
      <c r="G3888" s="48"/>
      <c r="H3888" s="241">
        <v>224</v>
      </c>
      <c r="I3888" s="22" t="s">
        <v>4917</v>
      </c>
      <c r="J3888" s="24">
        <v>1000</v>
      </c>
      <c r="K3888" s="371">
        <v>30.450000000000003</v>
      </c>
      <c r="L3888" s="621">
        <v>0</v>
      </c>
      <c r="M3888" s="621">
        <v>0</v>
      </c>
      <c r="N3888" s="21"/>
      <c r="O3888" s="25">
        <f t="shared" si="829"/>
        <v>10.15</v>
      </c>
      <c r="P3888" s="26">
        <f t="shared" si="830"/>
        <v>7.0486111111111123E-3</v>
      </c>
      <c r="Q3888" s="27"/>
      <c r="R3888" s="22" t="s">
        <v>4923</v>
      </c>
      <c r="S3888" s="24">
        <v>1000</v>
      </c>
      <c r="T3888" s="371">
        <v>66.666666666666657</v>
      </c>
      <c r="U3888" s="371">
        <v>0</v>
      </c>
      <c r="V3888" s="371">
        <v>0</v>
      </c>
      <c r="W3888" s="21"/>
      <c r="X3888" s="25">
        <f t="shared" si="831"/>
        <v>22.222222222222218</v>
      </c>
      <c r="Y3888" s="26">
        <f t="shared" si="832"/>
        <v>1.5432098765432098E-2</v>
      </c>
      <c r="Z3888" s="654"/>
      <c r="AA3888" s="679"/>
      <c r="AB3888" s="672"/>
    </row>
    <row r="3889" spans="1:28" s="7" customFormat="1" ht="13.9" customHeight="1" x14ac:dyDescent="0.2">
      <c r="A3889" s="260"/>
      <c r="B3889" s="403"/>
      <c r="C3889" s="454"/>
      <c r="D3889" s="301"/>
      <c r="E3889" s="301"/>
      <c r="F3889" s="187"/>
      <c r="G3889" s="48"/>
      <c r="H3889" s="241">
        <v>224</v>
      </c>
      <c r="I3889" s="22" t="s">
        <v>4918</v>
      </c>
      <c r="J3889" s="24">
        <v>1000</v>
      </c>
      <c r="K3889" s="371">
        <v>0</v>
      </c>
      <c r="L3889" s="621">
        <v>14.285714285714285</v>
      </c>
      <c r="M3889" s="621">
        <v>0</v>
      </c>
      <c r="N3889" s="21"/>
      <c r="O3889" s="25">
        <f t="shared" si="829"/>
        <v>4.7619047619047619</v>
      </c>
      <c r="P3889" s="26">
        <f t="shared" si="830"/>
        <v>3.3068783068783067E-3</v>
      </c>
      <c r="Q3889" s="27"/>
      <c r="R3889" s="22" t="s">
        <v>4924</v>
      </c>
      <c r="S3889" s="24">
        <v>1000</v>
      </c>
      <c r="T3889" s="371">
        <v>0</v>
      </c>
      <c r="U3889" s="371">
        <v>1.05</v>
      </c>
      <c r="V3889" s="371">
        <v>0</v>
      </c>
      <c r="W3889" s="21"/>
      <c r="X3889" s="25">
        <f t="shared" si="831"/>
        <v>0.35000000000000003</v>
      </c>
      <c r="Y3889" s="26">
        <f t="shared" si="832"/>
        <v>2.430555555555556E-4</v>
      </c>
      <c r="Z3889" s="654"/>
      <c r="AA3889" s="679"/>
      <c r="AB3889" s="672"/>
    </row>
    <row r="3890" spans="1:28" s="7" customFormat="1" ht="13.9" customHeight="1" x14ac:dyDescent="0.2">
      <c r="A3890" s="260"/>
      <c r="B3890" s="403"/>
      <c r="C3890" s="454"/>
      <c r="D3890" s="301"/>
      <c r="E3890" s="301"/>
      <c r="F3890" s="187"/>
      <c r="G3890" s="48"/>
      <c r="H3890" s="241">
        <v>224</v>
      </c>
      <c r="I3890" s="22" t="s">
        <v>4919</v>
      </c>
      <c r="J3890" s="24">
        <v>1000</v>
      </c>
      <c r="K3890" s="371">
        <v>9.4500000000000011</v>
      </c>
      <c r="L3890" s="621">
        <v>9.5238095238095237</v>
      </c>
      <c r="M3890" s="621">
        <v>0</v>
      </c>
      <c r="N3890" s="21"/>
      <c r="O3890" s="25">
        <f t="shared" si="829"/>
        <v>6.3246031746031752</v>
      </c>
      <c r="P3890" s="26">
        <f t="shared" si="830"/>
        <v>4.3920855379188722E-3</v>
      </c>
      <c r="Q3890" s="27"/>
      <c r="R3890" s="22" t="s">
        <v>4925</v>
      </c>
      <c r="S3890" s="24">
        <v>1000</v>
      </c>
      <c r="T3890" s="371">
        <v>66.666666666666657</v>
      </c>
      <c r="U3890" s="371">
        <v>0</v>
      </c>
      <c r="V3890" s="371">
        <v>0</v>
      </c>
      <c r="W3890" s="21"/>
      <c r="X3890" s="25">
        <f t="shared" si="831"/>
        <v>22.222222222222218</v>
      </c>
      <c r="Y3890" s="26">
        <f t="shared" si="832"/>
        <v>1.5432098765432098E-2</v>
      </c>
      <c r="Z3890" s="654"/>
      <c r="AA3890" s="679"/>
      <c r="AB3890" s="672"/>
    </row>
    <row r="3891" spans="1:28" s="7" customFormat="1" ht="13.9" customHeight="1" x14ac:dyDescent="0.2">
      <c r="A3891" s="260"/>
      <c r="B3891" s="403"/>
      <c r="C3891" s="454"/>
      <c r="D3891" s="301"/>
      <c r="E3891" s="301"/>
      <c r="F3891" s="187"/>
      <c r="G3891" s="48"/>
      <c r="H3891" s="241">
        <v>224</v>
      </c>
      <c r="I3891" s="22" t="s">
        <v>4920</v>
      </c>
      <c r="J3891" s="24">
        <v>1000</v>
      </c>
      <c r="K3891" s="371">
        <v>42</v>
      </c>
      <c r="L3891" s="621">
        <v>60</v>
      </c>
      <c r="M3891" s="621">
        <v>0</v>
      </c>
      <c r="N3891" s="21"/>
      <c r="O3891" s="25">
        <f t="shared" si="829"/>
        <v>34</v>
      </c>
      <c r="P3891" s="26">
        <f t="shared" si="830"/>
        <v>2.3611111111111114E-2</v>
      </c>
      <c r="Q3891" s="27"/>
      <c r="R3891" s="22"/>
      <c r="S3891" s="24"/>
      <c r="T3891" s="371">
        <v>0</v>
      </c>
      <c r="U3891" s="371">
        <v>0</v>
      </c>
      <c r="V3891" s="371">
        <v>0</v>
      </c>
      <c r="W3891" s="21"/>
      <c r="X3891" s="25"/>
      <c r="Y3891" s="26"/>
      <c r="Z3891" s="654"/>
      <c r="AA3891" s="679"/>
      <c r="AB3891" s="672"/>
    </row>
    <row r="3892" spans="1:28" s="7" customFormat="1" ht="13.9" customHeight="1" thickBot="1" x14ac:dyDescent="0.25">
      <c r="A3892" s="256"/>
      <c r="B3892" s="408"/>
      <c r="C3892" s="447"/>
      <c r="D3892" s="303"/>
      <c r="E3892" s="303"/>
      <c r="F3892" s="189"/>
      <c r="G3892" s="102"/>
      <c r="H3892" s="242">
        <v>224</v>
      </c>
      <c r="I3892" s="76"/>
      <c r="J3892" s="70"/>
      <c r="K3892" s="559"/>
      <c r="L3892" s="632"/>
      <c r="M3892" s="632"/>
      <c r="N3892" s="72"/>
      <c r="O3892" s="73"/>
      <c r="P3892" s="74"/>
      <c r="Q3892" s="80"/>
      <c r="R3892" s="76"/>
      <c r="S3892" s="70"/>
      <c r="T3892" s="559">
        <v>0</v>
      </c>
      <c r="U3892" s="559">
        <v>0</v>
      </c>
      <c r="V3892" s="559">
        <v>0</v>
      </c>
      <c r="W3892" s="72"/>
      <c r="X3892" s="73"/>
      <c r="Y3892" s="74"/>
      <c r="Z3892" s="655"/>
      <c r="AA3892" s="679"/>
      <c r="AB3892" s="672"/>
    </row>
    <row r="3893" spans="1:28" s="7" customFormat="1" ht="13.9" customHeight="1" x14ac:dyDescent="0.2">
      <c r="A3893" s="270">
        <v>43053</v>
      </c>
      <c r="B3893" s="407">
        <v>0.82638888888888884</v>
      </c>
      <c r="C3893" s="450">
        <v>-4</v>
      </c>
      <c r="D3893" s="291">
        <f>(MAX(K3893:M3893))/J3893/1.44</f>
        <v>0.20052083333333334</v>
      </c>
      <c r="E3893" s="272">
        <f>(MAX(T3893:V3893))/S3893/1.44</f>
        <v>0.15343915343915343</v>
      </c>
      <c r="F3893" s="193" t="s">
        <v>1909</v>
      </c>
      <c r="G3893" s="114" t="s">
        <v>3136</v>
      </c>
      <c r="H3893" s="243">
        <v>225</v>
      </c>
      <c r="I3893" s="113" t="s">
        <v>685</v>
      </c>
      <c r="J3893" s="115">
        <v>1000</v>
      </c>
      <c r="K3893" s="565">
        <v>249.9</v>
      </c>
      <c r="L3893" s="627">
        <v>263.8095238095238</v>
      </c>
      <c r="M3893" s="627">
        <v>288.75</v>
      </c>
      <c r="N3893" s="116" t="s">
        <v>4085</v>
      </c>
      <c r="O3893" s="117">
        <f>(K3893+L3893+M3893)/3</f>
        <v>267.48650793650796</v>
      </c>
      <c r="P3893" s="118">
        <f>O3893/J3893/1.44</f>
        <v>0.18575451940035276</v>
      </c>
      <c r="Q3893" s="119" t="s">
        <v>494</v>
      </c>
      <c r="R3893" s="120" t="s">
        <v>3820</v>
      </c>
      <c r="S3893" s="115">
        <v>1000</v>
      </c>
      <c r="T3893" s="565">
        <v>220.95238095238093</v>
      </c>
      <c r="U3893" s="565">
        <v>205.8</v>
      </c>
      <c r="V3893" s="565">
        <v>204.75</v>
      </c>
      <c r="W3893" s="116" t="s">
        <v>4116</v>
      </c>
      <c r="X3893" s="117">
        <f>(T3893+U3893+V3893)/3</f>
        <v>210.50079365079364</v>
      </c>
      <c r="Y3893" s="118">
        <f>X3893/S3893/1.44</f>
        <v>0.14618110670194004</v>
      </c>
      <c r="Z3893" s="660" t="s">
        <v>494</v>
      </c>
      <c r="AA3893" s="677">
        <f>P3893+Y3893</f>
        <v>0.33193562610229277</v>
      </c>
      <c r="AB3893" s="671">
        <f t="shared" si="814"/>
        <v>888.52561728395062</v>
      </c>
    </row>
    <row r="3894" spans="1:28" s="7" customFormat="1" ht="13.9" customHeight="1" x14ac:dyDescent="0.2">
      <c r="A3894" s="260"/>
      <c r="B3894" s="403"/>
      <c r="C3894" s="454"/>
      <c r="D3894" s="301"/>
      <c r="E3894" s="301"/>
      <c r="F3894" s="187"/>
      <c r="G3894" s="48"/>
      <c r="H3894" s="241">
        <v>225</v>
      </c>
      <c r="I3894" s="22" t="s">
        <v>4926</v>
      </c>
      <c r="J3894" s="24">
        <v>1000</v>
      </c>
      <c r="K3894" s="367">
        <v>38.85</v>
      </c>
      <c r="L3894" s="626">
        <v>17.142857142857142</v>
      </c>
      <c r="M3894" s="626">
        <v>0</v>
      </c>
      <c r="N3894" s="21"/>
      <c r="O3894" s="25">
        <f t="shared" ref="O3894:O3899" si="833">SUM(K3894,L3894,M3894)/3</f>
        <v>18.664285714285715</v>
      </c>
      <c r="P3894" s="26">
        <f t="shared" ref="P3894:P3899" si="834">O3894/J3894/1.44</f>
        <v>1.2961309523809524E-2</v>
      </c>
      <c r="Q3894" s="27"/>
      <c r="R3894" s="22" t="s">
        <v>4926</v>
      </c>
      <c r="S3894" s="24">
        <v>1000</v>
      </c>
      <c r="T3894" s="371">
        <v>31.428571428571427</v>
      </c>
      <c r="U3894" s="371">
        <v>27.3</v>
      </c>
      <c r="V3894" s="371">
        <v>15.75</v>
      </c>
      <c r="W3894" s="21"/>
      <c r="X3894" s="25">
        <f t="shared" ref="X3894:X3898" si="835">SUM(T3894,U3894,V3894)/3</f>
        <v>24.826190476190476</v>
      </c>
      <c r="Y3894" s="26">
        <f t="shared" ref="Y3894:Y3898" si="836">X3894/S3894/1.44</f>
        <v>1.7240410052910056E-2</v>
      </c>
      <c r="Z3894" s="654"/>
      <c r="AA3894" s="679"/>
      <c r="AB3894" s="672"/>
    </row>
    <row r="3895" spans="1:28" s="7" customFormat="1" ht="13.9" customHeight="1" x14ac:dyDescent="0.2">
      <c r="A3895" s="260"/>
      <c r="B3895" s="403"/>
      <c r="C3895" s="454"/>
      <c r="D3895" s="301"/>
      <c r="E3895" s="301"/>
      <c r="F3895" s="187"/>
      <c r="G3895" s="48"/>
      <c r="H3895" s="241">
        <v>225</v>
      </c>
      <c r="I3895" s="22" t="s">
        <v>4927</v>
      </c>
      <c r="J3895" s="24">
        <v>1000</v>
      </c>
      <c r="K3895" s="371">
        <v>46.2</v>
      </c>
      <c r="L3895" s="621">
        <v>24.761904761904759</v>
      </c>
      <c r="M3895" s="621">
        <v>0</v>
      </c>
      <c r="N3895" s="21"/>
      <c r="O3895" s="25">
        <f t="shared" si="833"/>
        <v>23.653968253968255</v>
      </c>
      <c r="P3895" s="26">
        <f t="shared" si="834"/>
        <v>1.6426366843033509E-2</v>
      </c>
      <c r="Q3895" s="27"/>
      <c r="R3895" s="22" t="s">
        <v>4927</v>
      </c>
      <c r="S3895" s="24">
        <v>1000</v>
      </c>
      <c r="T3895" s="371">
        <v>19.047619047619047</v>
      </c>
      <c r="U3895" s="371">
        <v>36.75</v>
      </c>
      <c r="V3895" s="371">
        <v>15.75</v>
      </c>
      <c r="W3895" s="21"/>
      <c r="X3895" s="25">
        <f t="shared" si="835"/>
        <v>23.849206349206352</v>
      </c>
      <c r="Y3895" s="26">
        <f t="shared" si="836"/>
        <v>1.6561948853615522E-2</v>
      </c>
      <c r="Z3895" s="654"/>
      <c r="AA3895" s="679"/>
      <c r="AB3895" s="672"/>
    </row>
    <row r="3896" spans="1:28" s="7" customFormat="1" ht="13.9" customHeight="1" x14ac:dyDescent="0.2">
      <c r="A3896" s="260"/>
      <c r="B3896" s="403"/>
      <c r="C3896" s="454"/>
      <c r="D3896" s="301"/>
      <c r="E3896" s="301"/>
      <c r="F3896" s="187"/>
      <c r="G3896" s="48"/>
      <c r="H3896" s="241">
        <v>225</v>
      </c>
      <c r="I3896" s="22" t="s">
        <v>4928</v>
      </c>
      <c r="J3896" s="24">
        <v>1000</v>
      </c>
      <c r="K3896" s="371">
        <v>25.200000000000003</v>
      </c>
      <c r="L3896" s="621">
        <v>0</v>
      </c>
      <c r="M3896" s="621">
        <v>0</v>
      </c>
      <c r="N3896" s="21"/>
      <c r="O3896" s="25">
        <f t="shared" si="833"/>
        <v>8.4</v>
      </c>
      <c r="P3896" s="26">
        <f t="shared" si="834"/>
        <v>5.8333333333333345E-3</v>
      </c>
      <c r="Q3896" s="27"/>
      <c r="R3896" s="22" t="s">
        <v>4928</v>
      </c>
      <c r="S3896" s="24">
        <v>1000</v>
      </c>
      <c r="T3896" s="371">
        <v>28.571428571428569</v>
      </c>
      <c r="U3896" s="371">
        <v>15.75</v>
      </c>
      <c r="V3896" s="371">
        <v>10.5</v>
      </c>
      <c r="W3896" s="21"/>
      <c r="X3896" s="25">
        <f t="shared" si="835"/>
        <v>18.273809523809522</v>
      </c>
      <c r="Y3896" s="26">
        <f t="shared" si="836"/>
        <v>1.2690145502645502E-2</v>
      </c>
      <c r="Z3896" s="654"/>
      <c r="AA3896" s="679"/>
      <c r="AB3896" s="672"/>
    </row>
    <row r="3897" spans="1:28" s="7" customFormat="1" ht="13.9" customHeight="1" x14ac:dyDescent="0.2">
      <c r="A3897" s="260"/>
      <c r="B3897" s="403"/>
      <c r="C3897" s="454"/>
      <c r="D3897" s="301"/>
      <c r="E3897" s="301"/>
      <c r="F3897" s="187"/>
      <c r="G3897" s="48"/>
      <c r="H3897" s="241">
        <v>225</v>
      </c>
      <c r="I3897" s="22" t="s">
        <v>4929</v>
      </c>
      <c r="J3897" s="24">
        <v>1000</v>
      </c>
      <c r="K3897" s="371">
        <v>15.75</v>
      </c>
      <c r="L3897" s="621">
        <v>34.285714285714285</v>
      </c>
      <c r="M3897" s="621">
        <v>19.95</v>
      </c>
      <c r="N3897" s="21"/>
      <c r="O3897" s="25">
        <f t="shared" si="833"/>
        <v>23.328571428571426</v>
      </c>
      <c r="P3897" s="26">
        <f t="shared" si="834"/>
        <v>1.6200396825396823E-2</v>
      </c>
      <c r="Q3897" s="27"/>
      <c r="R3897" s="22" t="s">
        <v>4932</v>
      </c>
      <c r="S3897" s="24">
        <v>1000</v>
      </c>
      <c r="T3897" s="371">
        <v>30.476190476190474</v>
      </c>
      <c r="U3897" s="371">
        <v>25.200000000000003</v>
      </c>
      <c r="V3897" s="371">
        <v>30.450000000000003</v>
      </c>
      <c r="W3897" s="21"/>
      <c r="X3897" s="25">
        <f t="shared" si="835"/>
        <v>28.708730158730162</v>
      </c>
      <c r="Y3897" s="26">
        <f t="shared" si="836"/>
        <v>1.9936618165784837E-2</v>
      </c>
      <c r="Z3897" s="654"/>
      <c r="AA3897" s="679"/>
      <c r="AB3897" s="672"/>
    </row>
    <row r="3898" spans="1:28" s="7" customFormat="1" ht="13.9" customHeight="1" x14ac:dyDescent="0.2">
      <c r="A3898" s="260"/>
      <c r="B3898" s="403"/>
      <c r="C3898" s="454"/>
      <c r="D3898" s="301"/>
      <c r="E3898" s="301"/>
      <c r="F3898" s="187"/>
      <c r="G3898" s="48"/>
      <c r="H3898" s="241">
        <v>225</v>
      </c>
      <c r="I3898" s="22" t="s">
        <v>4930</v>
      </c>
      <c r="J3898" s="24">
        <v>1000</v>
      </c>
      <c r="K3898" s="371">
        <v>2.1</v>
      </c>
      <c r="L3898" s="621">
        <v>11.428571428571429</v>
      </c>
      <c r="M3898" s="621">
        <v>15.75</v>
      </c>
      <c r="N3898" s="21"/>
      <c r="O3898" s="25">
        <f t="shared" si="833"/>
        <v>9.7595238095238095</v>
      </c>
      <c r="P3898" s="26">
        <f t="shared" si="834"/>
        <v>6.7774470899470904E-3</v>
      </c>
      <c r="Q3898" s="27"/>
      <c r="R3898" s="22" t="s">
        <v>4933</v>
      </c>
      <c r="S3898" s="24">
        <v>1000</v>
      </c>
      <c r="T3898" s="371">
        <v>8.5714285714285712</v>
      </c>
      <c r="U3898" s="371">
        <v>8.4</v>
      </c>
      <c r="V3898" s="371">
        <v>6.3000000000000007</v>
      </c>
      <c r="W3898" s="21"/>
      <c r="X3898" s="25">
        <f t="shared" si="835"/>
        <v>7.7571428571428571</v>
      </c>
      <c r="Y3898" s="26">
        <f t="shared" si="836"/>
        <v>5.386904761904762E-3</v>
      </c>
      <c r="Z3898" s="654"/>
      <c r="AA3898" s="679"/>
      <c r="AB3898" s="672"/>
    </row>
    <row r="3899" spans="1:28" s="7" customFormat="1" ht="13.9" customHeight="1" x14ac:dyDescent="0.2">
      <c r="A3899" s="260"/>
      <c r="B3899" s="403"/>
      <c r="C3899" s="454"/>
      <c r="D3899" s="301"/>
      <c r="E3899" s="301"/>
      <c r="F3899" s="187"/>
      <c r="G3899" s="48"/>
      <c r="H3899" s="241">
        <v>225</v>
      </c>
      <c r="I3899" s="22" t="s">
        <v>4931</v>
      </c>
      <c r="J3899" s="24">
        <v>1000</v>
      </c>
      <c r="K3899" s="371">
        <v>7.3500000000000005</v>
      </c>
      <c r="L3899" s="621">
        <v>8.5714285714285712</v>
      </c>
      <c r="M3899" s="621">
        <v>11.55</v>
      </c>
      <c r="N3899" s="21"/>
      <c r="O3899" s="25">
        <f t="shared" si="833"/>
        <v>9.1571428571428566</v>
      </c>
      <c r="P3899" s="26">
        <f t="shared" si="834"/>
        <v>6.3591269841269844E-3</v>
      </c>
      <c r="Q3899" s="27"/>
      <c r="R3899" s="22"/>
      <c r="S3899" s="24"/>
      <c r="T3899" s="371"/>
      <c r="U3899" s="371"/>
      <c r="V3899" s="371"/>
      <c r="W3899" s="21"/>
      <c r="X3899" s="25"/>
      <c r="Y3899" s="26"/>
      <c r="Z3899" s="654"/>
      <c r="AA3899" s="679"/>
      <c r="AB3899" s="672"/>
    </row>
    <row r="3900" spans="1:28" s="7" customFormat="1" ht="13.9" customHeight="1" thickBot="1" x14ac:dyDescent="0.25">
      <c r="A3900" s="256"/>
      <c r="B3900" s="408"/>
      <c r="C3900" s="447"/>
      <c r="D3900" s="303"/>
      <c r="E3900" s="303"/>
      <c r="F3900" s="189"/>
      <c r="G3900" s="102"/>
      <c r="H3900" s="242">
        <v>225</v>
      </c>
      <c r="I3900" s="76"/>
      <c r="J3900" s="70"/>
      <c r="K3900" s="559"/>
      <c r="L3900" s="632"/>
      <c r="M3900" s="632"/>
      <c r="N3900" s="72"/>
      <c r="O3900" s="73"/>
      <c r="P3900" s="74"/>
      <c r="Q3900" s="80"/>
      <c r="R3900" s="76"/>
      <c r="S3900" s="70"/>
      <c r="T3900" s="559"/>
      <c r="U3900" s="559"/>
      <c r="V3900" s="559"/>
      <c r="W3900" s="72"/>
      <c r="X3900" s="73"/>
      <c r="Y3900" s="74"/>
      <c r="Z3900" s="655"/>
      <c r="AA3900" s="680"/>
      <c r="AB3900" s="674"/>
    </row>
    <row r="3901" spans="1:28" s="7" customFormat="1" ht="13.9" customHeight="1" x14ac:dyDescent="0.2">
      <c r="A3901" s="270">
        <v>43053</v>
      </c>
      <c r="B3901" s="407">
        <v>0.84027777777777779</v>
      </c>
      <c r="C3901" s="450">
        <v>-5</v>
      </c>
      <c r="D3901" s="291">
        <f>(MAX(K3901:M3901))/J3901/1.44</f>
        <v>0.28729166666666672</v>
      </c>
      <c r="E3901" s="272">
        <f>(MAX(T3901:V3901))/S3901/1.44</f>
        <v>0.17062500000000003</v>
      </c>
      <c r="F3901" s="193" t="s">
        <v>1909</v>
      </c>
      <c r="G3901" s="114" t="s">
        <v>3136</v>
      </c>
      <c r="H3901" s="243">
        <v>226</v>
      </c>
      <c r="I3901" s="113" t="s">
        <v>685</v>
      </c>
      <c r="J3901" s="115">
        <v>1000</v>
      </c>
      <c r="K3901" s="565">
        <v>413.70000000000005</v>
      </c>
      <c r="L3901" s="627">
        <v>379.04761904761904</v>
      </c>
      <c r="M3901" s="627">
        <v>317.10000000000002</v>
      </c>
      <c r="N3901" s="116" t="s">
        <v>3938</v>
      </c>
      <c r="O3901" s="117">
        <f>(K3901+L3901+M3901)/3</f>
        <v>369.94920634920635</v>
      </c>
      <c r="P3901" s="118">
        <f>O3901/J3901/1.44</f>
        <v>0.25690917107583777</v>
      </c>
      <c r="Q3901" s="119" t="s">
        <v>494</v>
      </c>
      <c r="R3901" s="120" t="s">
        <v>3820</v>
      </c>
      <c r="S3901" s="115">
        <v>1000</v>
      </c>
      <c r="T3901" s="565">
        <v>244.76190476190476</v>
      </c>
      <c r="U3901" s="565">
        <v>225.75</v>
      </c>
      <c r="V3901" s="565">
        <v>245.70000000000002</v>
      </c>
      <c r="W3901" s="116" t="s">
        <v>3841</v>
      </c>
      <c r="X3901" s="117">
        <f>(T3901+U3901+V3901)/3</f>
        <v>238.73730158730157</v>
      </c>
      <c r="Y3901" s="118">
        <f>X3901/S3901/1.44</f>
        <v>0.16578979276895944</v>
      </c>
      <c r="Z3901" s="660" t="s">
        <v>494</v>
      </c>
      <c r="AA3901" s="679">
        <f>P3901+Y3901</f>
        <v>0.42269896384479722</v>
      </c>
      <c r="AB3901" s="672">
        <f t="shared" si="814"/>
        <v>767.81037808641963</v>
      </c>
    </row>
    <row r="3902" spans="1:28" s="7" customFormat="1" ht="13.9" customHeight="1" x14ac:dyDescent="0.2">
      <c r="A3902" s="260"/>
      <c r="B3902" s="403"/>
      <c r="C3902" s="454"/>
      <c r="D3902" s="301"/>
      <c r="E3902" s="301"/>
      <c r="F3902" s="187"/>
      <c r="G3902" s="48"/>
      <c r="H3902" s="241">
        <v>226</v>
      </c>
      <c r="I3902" s="22" t="s">
        <v>4934</v>
      </c>
      <c r="J3902" s="24">
        <v>1000</v>
      </c>
      <c r="K3902" s="367">
        <v>29.400000000000002</v>
      </c>
      <c r="L3902" s="626">
        <v>14.285714285714285</v>
      </c>
      <c r="M3902" s="626">
        <v>0</v>
      </c>
      <c r="N3902" s="21"/>
      <c r="O3902" s="25">
        <f t="shared" ref="O3902:O3907" si="837">SUM(K3902,L3902,M3902)/3</f>
        <v>14.561904761904762</v>
      </c>
      <c r="P3902" s="26">
        <f t="shared" ref="P3902:P3907" si="838">O3902/J3902/1.44</f>
        <v>1.0112433862433863E-2</v>
      </c>
      <c r="Q3902" s="27"/>
      <c r="R3902" s="22" t="s">
        <v>4941</v>
      </c>
      <c r="S3902" s="24">
        <v>1000</v>
      </c>
      <c r="T3902" s="371">
        <v>0</v>
      </c>
      <c r="U3902" s="371">
        <v>0</v>
      </c>
      <c r="V3902" s="371">
        <v>0</v>
      </c>
      <c r="W3902" s="21"/>
      <c r="X3902" s="25">
        <f t="shared" ref="X3902:X3906" si="839">SUM(T3902,U3902,V3902)/3</f>
        <v>0</v>
      </c>
      <c r="Y3902" s="26">
        <f t="shared" ref="Y3902:Y3906" si="840">X3902/S3902/1.44</f>
        <v>0</v>
      </c>
      <c r="Z3902" s="654"/>
      <c r="AA3902" s="679"/>
      <c r="AB3902" s="672"/>
    </row>
    <row r="3903" spans="1:28" s="7" customFormat="1" ht="13.9" customHeight="1" x14ac:dyDescent="0.2">
      <c r="A3903" s="260"/>
      <c r="B3903" s="403"/>
      <c r="C3903" s="454"/>
      <c r="D3903" s="301"/>
      <c r="E3903" s="301"/>
      <c r="F3903" s="187"/>
      <c r="G3903" s="48"/>
      <c r="H3903" s="241">
        <v>226</v>
      </c>
      <c r="I3903" s="22" t="s">
        <v>4935</v>
      </c>
      <c r="J3903" s="24">
        <v>1000</v>
      </c>
      <c r="K3903" s="371">
        <v>102.9</v>
      </c>
      <c r="L3903" s="621">
        <v>80.952380952380949</v>
      </c>
      <c r="M3903" s="621">
        <v>0</v>
      </c>
      <c r="N3903" s="21"/>
      <c r="O3903" s="25">
        <f t="shared" si="837"/>
        <v>61.284126984126978</v>
      </c>
      <c r="P3903" s="26">
        <f t="shared" si="838"/>
        <v>4.2558421516754846E-2</v>
      </c>
      <c r="Q3903" s="27"/>
      <c r="R3903" s="22" t="s">
        <v>4942</v>
      </c>
      <c r="S3903" s="24">
        <v>1000</v>
      </c>
      <c r="T3903" s="371">
        <v>31.428571428571427</v>
      </c>
      <c r="U3903" s="371">
        <v>43.050000000000004</v>
      </c>
      <c r="V3903" s="371">
        <v>0</v>
      </c>
      <c r="W3903" s="21"/>
      <c r="X3903" s="25">
        <f t="shared" si="839"/>
        <v>24.826190476190476</v>
      </c>
      <c r="Y3903" s="26">
        <f t="shared" si="840"/>
        <v>1.7240410052910056E-2</v>
      </c>
      <c r="Z3903" s="654"/>
      <c r="AA3903" s="679"/>
      <c r="AB3903" s="672"/>
    </row>
    <row r="3904" spans="1:28" s="7" customFormat="1" ht="13.9" customHeight="1" x14ac:dyDescent="0.2">
      <c r="A3904" s="260"/>
      <c r="B3904" s="403"/>
      <c r="C3904" s="454"/>
      <c r="D3904" s="301"/>
      <c r="E3904" s="301"/>
      <c r="F3904" s="187"/>
      <c r="G3904" s="48"/>
      <c r="H3904" s="241">
        <v>226</v>
      </c>
      <c r="I3904" s="22" t="s">
        <v>4936</v>
      </c>
      <c r="J3904" s="24">
        <v>1000</v>
      </c>
      <c r="K3904" s="371">
        <v>56.7</v>
      </c>
      <c r="L3904" s="621">
        <v>48.571428571428569</v>
      </c>
      <c r="M3904" s="621">
        <v>0</v>
      </c>
      <c r="N3904" s="21"/>
      <c r="O3904" s="25">
        <f t="shared" si="837"/>
        <v>35.090476190476188</v>
      </c>
      <c r="P3904" s="26">
        <f t="shared" si="838"/>
        <v>2.4368386243386241E-2</v>
      </c>
      <c r="Q3904" s="27"/>
      <c r="R3904" s="22" t="s">
        <v>4943</v>
      </c>
      <c r="S3904" s="24">
        <v>1000</v>
      </c>
      <c r="T3904" s="371">
        <v>26.666666666666664</v>
      </c>
      <c r="U3904" s="371">
        <v>0</v>
      </c>
      <c r="V3904" s="371">
        <v>0</v>
      </c>
      <c r="W3904" s="21"/>
      <c r="X3904" s="25">
        <f t="shared" si="839"/>
        <v>8.8888888888888875</v>
      </c>
      <c r="Y3904" s="26">
        <f t="shared" si="840"/>
        <v>6.1728395061728383E-3</v>
      </c>
      <c r="Z3904" s="654"/>
      <c r="AA3904" s="679"/>
      <c r="AB3904" s="672"/>
    </row>
    <row r="3905" spans="1:28" s="7" customFormat="1" ht="13.9" customHeight="1" x14ac:dyDescent="0.2">
      <c r="A3905" s="260"/>
      <c r="B3905" s="403"/>
      <c r="C3905" s="454"/>
      <c r="D3905" s="301"/>
      <c r="E3905" s="301"/>
      <c r="F3905" s="187"/>
      <c r="G3905" s="48"/>
      <c r="H3905" s="241">
        <v>226</v>
      </c>
      <c r="I3905" s="22" t="s">
        <v>4937</v>
      </c>
      <c r="J3905" s="24">
        <v>1000</v>
      </c>
      <c r="K3905" s="371">
        <v>25.200000000000003</v>
      </c>
      <c r="L3905" s="621">
        <v>39.047619047619044</v>
      </c>
      <c r="M3905" s="621">
        <v>0</v>
      </c>
      <c r="N3905" s="21"/>
      <c r="O3905" s="25">
        <f t="shared" si="837"/>
        <v>21.415873015873018</v>
      </c>
      <c r="P3905" s="26">
        <f t="shared" si="838"/>
        <v>1.4872134038800706E-2</v>
      </c>
      <c r="Q3905" s="27"/>
      <c r="R3905" s="22" t="s">
        <v>4944</v>
      </c>
      <c r="S3905" s="24">
        <v>1000</v>
      </c>
      <c r="T3905" s="371">
        <v>21.904761904761905</v>
      </c>
      <c r="U3905" s="371">
        <v>0</v>
      </c>
      <c r="V3905" s="371">
        <v>0</v>
      </c>
      <c r="W3905" s="21"/>
      <c r="X3905" s="25">
        <f t="shared" si="839"/>
        <v>7.3015873015873014</v>
      </c>
      <c r="Y3905" s="26">
        <f t="shared" si="840"/>
        <v>5.0705467372134036E-3</v>
      </c>
      <c r="Z3905" s="654"/>
      <c r="AA3905" s="679"/>
      <c r="AB3905" s="672"/>
    </row>
    <row r="3906" spans="1:28" s="7" customFormat="1" ht="13.9" customHeight="1" x14ac:dyDescent="0.2">
      <c r="A3906" s="260"/>
      <c r="B3906" s="403"/>
      <c r="C3906" s="454"/>
      <c r="D3906" s="301"/>
      <c r="E3906" s="301"/>
      <c r="F3906" s="187"/>
      <c r="G3906" s="48"/>
      <c r="H3906" s="241">
        <v>226</v>
      </c>
      <c r="I3906" s="22" t="s">
        <v>4938</v>
      </c>
      <c r="J3906" s="24">
        <v>1000</v>
      </c>
      <c r="K3906" s="371">
        <v>34.65</v>
      </c>
      <c r="L3906" s="621">
        <v>38.095238095238095</v>
      </c>
      <c r="M3906" s="621">
        <v>0</v>
      </c>
      <c r="N3906" s="21"/>
      <c r="O3906" s="25">
        <f t="shared" si="837"/>
        <v>24.248412698412697</v>
      </c>
      <c r="P3906" s="26">
        <f t="shared" si="838"/>
        <v>1.6839175485008816E-2</v>
      </c>
      <c r="Q3906" s="27"/>
      <c r="R3906" s="22" t="s">
        <v>4945</v>
      </c>
      <c r="S3906" s="24">
        <v>1000</v>
      </c>
      <c r="T3906" s="371">
        <v>60.952380952380949</v>
      </c>
      <c r="U3906" s="371">
        <v>54.6</v>
      </c>
      <c r="V3906" s="371">
        <v>31.5</v>
      </c>
      <c r="W3906" s="21"/>
      <c r="X3906" s="25">
        <f t="shared" si="839"/>
        <v>49.017460317460319</v>
      </c>
      <c r="Y3906" s="26">
        <f t="shared" si="840"/>
        <v>3.4039902998236338E-2</v>
      </c>
      <c r="Z3906" s="654"/>
      <c r="AA3906" s="679"/>
      <c r="AB3906" s="672"/>
    </row>
    <row r="3907" spans="1:28" s="7" customFormat="1" ht="13.9" customHeight="1" x14ac:dyDescent="0.2">
      <c r="A3907" s="260"/>
      <c r="B3907" s="403"/>
      <c r="C3907" s="454"/>
      <c r="D3907" s="301"/>
      <c r="E3907" s="301"/>
      <c r="F3907" s="187"/>
      <c r="G3907" s="48"/>
      <c r="H3907" s="241">
        <v>226</v>
      </c>
      <c r="I3907" s="22" t="s">
        <v>4939</v>
      </c>
      <c r="J3907" s="24">
        <v>1000</v>
      </c>
      <c r="K3907" s="371">
        <v>0</v>
      </c>
      <c r="L3907" s="621">
        <v>0</v>
      </c>
      <c r="M3907" s="621">
        <v>0</v>
      </c>
      <c r="N3907" s="21"/>
      <c r="O3907" s="25">
        <f t="shared" si="837"/>
        <v>0</v>
      </c>
      <c r="P3907" s="26">
        <f t="shared" si="838"/>
        <v>0</v>
      </c>
      <c r="Q3907" s="27"/>
      <c r="R3907" s="22"/>
      <c r="S3907" s="24"/>
      <c r="T3907" s="371">
        <v>0</v>
      </c>
      <c r="U3907" s="371">
        <v>0</v>
      </c>
      <c r="V3907" s="371">
        <v>0</v>
      </c>
      <c r="W3907" s="21"/>
      <c r="X3907" s="25"/>
      <c r="Y3907" s="26"/>
      <c r="Z3907" s="654"/>
      <c r="AA3907" s="679"/>
      <c r="AB3907" s="672"/>
    </row>
    <row r="3908" spans="1:28" s="7" customFormat="1" ht="13.9" customHeight="1" thickBot="1" x14ac:dyDescent="0.25">
      <c r="A3908" s="256"/>
      <c r="B3908" s="408"/>
      <c r="C3908" s="447"/>
      <c r="D3908" s="303"/>
      <c r="E3908" s="303"/>
      <c r="F3908" s="189"/>
      <c r="G3908" s="102"/>
      <c r="H3908" s="242">
        <v>226</v>
      </c>
      <c r="I3908" s="76" t="s">
        <v>4940</v>
      </c>
      <c r="J3908" s="70">
        <v>1000</v>
      </c>
      <c r="K3908" s="559">
        <v>4.2</v>
      </c>
      <c r="L3908" s="632">
        <v>2.8571428571428572</v>
      </c>
      <c r="M3908" s="632">
        <v>3.1500000000000004</v>
      </c>
      <c r="N3908" s="72"/>
      <c r="O3908" s="73"/>
      <c r="P3908" s="74"/>
      <c r="Q3908" s="80"/>
      <c r="R3908" s="76"/>
      <c r="S3908" s="70"/>
      <c r="T3908" s="559">
        <v>0</v>
      </c>
      <c r="U3908" s="559">
        <v>0</v>
      </c>
      <c r="V3908" s="559">
        <v>0</v>
      </c>
      <c r="W3908" s="72"/>
      <c r="X3908" s="73"/>
      <c r="Y3908" s="74"/>
      <c r="Z3908" s="655"/>
      <c r="AA3908" s="679"/>
      <c r="AB3908" s="672"/>
    </row>
    <row r="3909" spans="1:28" s="7" customFormat="1" ht="13.9" customHeight="1" thickBot="1" x14ac:dyDescent="0.25">
      <c r="A3909" s="304">
        <v>43053</v>
      </c>
      <c r="B3909" s="404">
        <v>0.85069444444444453</v>
      </c>
      <c r="C3909" s="460">
        <v>-5</v>
      </c>
      <c r="D3909" s="293">
        <f>(MAX(K3909:M3909))/J3909/1.44</f>
        <v>0.25010416666666668</v>
      </c>
      <c r="E3909" s="298">
        <f>(MAX(T3909:V3909))/S3909/1.44</f>
        <v>0</v>
      </c>
      <c r="F3909" s="179" t="s">
        <v>1909</v>
      </c>
      <c r="G3909" s="91" t="s">
        <v>3136</v>
      </c>
      <c r="H3909" s="239">
        <v>227</v>
      </c>
      <c r="I3909" s="90" t="s">
        <v>685</v>
      </c>
      <c r="J3909" s="92">
        <v>1000</v>
      </c>
      <c r="K3909" s="620">
        <v>360.15000000000003</v>
      </c>
      <c r="L3909" s="628">
        <v>336.1904761904762</v>
      </c>
      <c r="M3909" s="628">
        <v>340.2</v>
      </c>
      <c r="N3909" s="93" t="s">
        <v>3955</v>
      </c>
      <c r="O3909" s="94">
        <f>(K3909+L3909+M3909)/3</f>
        <v>345.51349206349209</v>
      </c>
      <c r="P3909" s="95">
        <f>O3909/J3909/1.44</f>
        <v>0.23993992504409173</v>
      </c>
      <c r="Q3909" s="109" t="s">
        <v>494</v>
      </c>
      <c r="R3909" s="97" t="s">
        <v>3820</v>
      </c>
      <c r="S3909" s="92">
        <v>1000</v>
      </c>
      <c r="T3909" s="620">
        <v>0</v>
      </c>
      <c r="U3909" s="620">
        <v>0</v>
      </c>
      <c r="V3909" s="620">
        <v>0</v>
      </c>
      <c r="W3909" s="93"/>
      <c r="X3909" s="94">
        <f t="shared" ref="X3909" si="841">SUM(T3909,U3909,V3909)/3</f>
        <v>0</v>
      </c>
      <c r="Y3909" s="95">
        <f t="shared" ref="Y3909" si="842">X3909/S3909/1.44</f>
        <v>0</v>
      </c>
      <c r="Z3909" s="652"/>
      <c r="AA3909" s="682">
        <f>P3909+Y3909</f>
        <v>0.23993992504409173</v>
      </c>
      <c r="AB3909" s="675">
        <f t="shared" si="814"/>
        <v>1010.8798996913579</v>
      </c>
    </row>
    <row r="3910" spans="1:28" s="7" customFormat="1" ht="13.9" customHeight="1" x14ac:dyDescent="0.2">
      <c r="A3910" s="270">
        <v>43053</v>
      </c>
      <c r="B3910" s="407">
        <v>0.79861111111111116</v>
      </c>
      <c r="C3910" s="450">
        <v>-4</v>
      </c>
      <c r="D3910" s="291">
        <f>(MAX(K3910:M3910))/J3910/1.44</f>
        <v>0.28408333333333335</v>
      </c>
      <c r="E3910" s="272">
        <f>(MAX(T3910:V3910))/S3910/1.44</f>
        <v>2.2751322751322748E-2</v>
      </c>
      <c r="F3910" s="193" t="s">
        <v>1909</v>
      </c>
      <c r="G3910" s="114" t="s">
        <v>3136</v>
      </c>
      <c r="H3910" s="243">
        <v>228</v>
      </c>
      <c r="I3910" s="113" t="s">
        <v>685</v>
      </c>
      <c r="J3910" s="115">
        <v>1250</v>
      </c>
      <c r="K3910" s="565">
        <v>511.35</v>
      </c>
      <c r="L3910" s="627">
        <v>0</v>
      </c>
      <c r="M3910" s="627">
        <v>0</v>
      </c>
      <c r="N3910" s="116" t="s">
        <v>3864</v>
      </c>
      <c r="O3910" s="117">
        <f>(K3910+L3910+M3910)/1</f>
        <v>511.35</v>
      </c>
      <c r="P3910" s="118">
        <f>O3910/J3910/1.44</f>
        <v>0.28408333333333335</v>
      </c>
      <c r="Q3910" s="119" t="s">
        <v>494</v>
      </c>
      <c r="R3910" s="120" t="s">
        <v>3820</v>
      </c>
      <c r="S3910" s="115">
        <v>1250</v>
      </c>
      <c r="T3910" s="565">
        <v>40.952380952380949</v>
      </c>
      <c r="U3910" s="565">
        <v>0</v>
      </c>
      <c r="V3910" s="565">
        <v>0</v>
      </c>
      <c r="W3910" s="116" t="s">
        <v>3895</v>
      </c>
      <c r="X3910" s="117">
        <f>(T3910+U3910+V3910)/1</f>
        <v>40.952380952380949</v>
      </c>
      <c r="Y3910" s="118">
        <f>X3910/S3910/1.44</f>
        <v>2.2751322751322748E-2</v>
      </c>
      <c r="Z3910" s="660" t="s">
        <v>494</v>
      </c>
      <c r="AA3910" s="679">
        <f>P3910+Y3910</f>
        <v>0.3068346560846561</v>
      </c>
      <c r="AB3910" s="672">
        <f t="shared" si="814"/>
        <v>1152.3873842592591</v>
      </c>
    </row>
    <row r="3911" spans="1:28" s="7" customFormat="1" ht="13.9" customHeight="1" x14ac:dyDescent="0.2">
      <c r="A3911" s="260"/>
      <c r="B3911" s="403"/>
      <c r="C3911" s="454"/>
      <c r="D3911" s="301"/>
      <c r="E3911" s="301"/>
      <c r="F3911" s="187"/>
      <c r="G3911" s="48"/>
      <c r="H3911" s="241">
        <v>228</v>
      </c>
      <c r="I3911" s="22" t="s">
        <v>4949</v>
      </c>
      <c r="J3911" s="24">
        <v>1250</v>
      </c>
      <c r="K3911" s="367">
        <v>0</v>
      </c>
      <c r="L3911" s="626">
        <v>0</v>
      </c>
      <c r="M3911" s="626">
        <v>0</v>
      </c>
      <c r="N3911" s="21"/>
      <c r="O3911" s="25">
        <f t="shared" ref="O3911:O3920" si="843">SUM(K3911,L3911,M3911)/3</f>
        <v>0</v>
      </c>
      <c r="P3911" s="26">
        <f t="shared" ref="P3911:P3920" si="844">O3911/J3911/1.44</f>
        <v>0</v>
      </c>
      <c r="Q3911" s="27"/>
      <c r="R3911" s="22" t="s">
        <v>4949</v>
      </c>
      <c r="S3911" s="24">
        <v>1250</v>
      </c>
      <c r="T3911" s="371">
        <v>13.333333333333332</v>
      </c>
      <c r="U3911" s="371">
        <v>0</v>
      </c>
      <c r="V3911" s="371">
        <v>0</v>
      </c>
      <c r="W3911" s="21"/>
      <c r="X3911" s="25">
        <f t="shared" ref="X3911:X3923" si="845">SUM(T3911,U3911,V3911)/3</f>
        <v>4.4444444444444438</v>
      </c>
      <c r="Y3911" s="26">
        <f t="shared" ref="Y3911:Y3923" si="846">X3911/S3911/1.44</f>
        <v>2.4691358024691353E-3</v>
      </c>
      <c r="Z3911" s="654"/>
      <c r="AA3911" s="679"/>
      <c r="AB3911" s="672"/>
    </row>
    <row r="3912" spans="1:28" s="7" customFormat="1" ht="13.9" customHeight="1" x14ac:dyDescent="0.2">
      <c r="A3912" s="260"/>
      <c r="B3912" s="403"/>
      <c r="C3912" s="454"/>
      <c r="D3912" s="301"/>
      <c r="E3912" s="301"/>
      <c r="F3912" s="187"/>
      <c r="G3912" s="48"/>
      <c r="H3912" s="241">
        <v>228</v>
      </c>
      <c r="I3912" s="22" t="s">
        <v>4950</v>
      </c>
      <c r="J3912" s="24">
        <v>1250</v>
      </c>
      <c r="K3912" s="371">
        <v>60.900000000000006</v>
      </c>
      <c r="L3912" s="621">
        <v>0</v>
      </c>
      <c r="M3912" s="621">
        <v>0</v>
      </c>
      <c r="N3912" s="21"/>
      <c r="O3912" s="25">
        <f t="shared" si="843"/>
        <v>20.3</v>
      </c>
      <c r="P3912" s="26">
        <f t="shared" si="844"/>
        <v>1.1277777777777779E-2</v>
      </c>
      <c r="Q3912" s="27"/>
      <c r="R3912" s="22" t="s">
        <v>4961</v>
      </c>
      <c r="S3912" s="24">
        <v>1250</v>
      </c>
      <c r="T3912" s="371">
        <v>0</v>
      </c>
      <c r="U3912" s="371">
        <v>0</v>
      </c>
      <c r="V3912" s="371">
        <v>0</v>
      </c>
      <c r="W3912" s="21"/>
      <c r="X3912" s="25">
        <f t="shared" si="845"/>
        <v>0</v>
      </c>
      <c r="Y3912" s="26">
        <f t="shared" si="846"/>
        <v>0</v>
      </c>
      <c r="Z3912" s="654"/>
      <c r="AA3912" s="679"/>
      <c r="AB3912" s="672"/>
    </row>
    <row r="3913" spans="1:28" s="7" customFormat="1" ht="13.9" customHeight="1" x14ac:dyDescent="0.2">
      <c r="A3913" s="260"/>
      <c r="B3913" s="403"/>
      <c r="C3913" s="454"/>
      <c r="D3913" s="301"/>
      <c r="E3913" s="301"/>
      <c r="F3913" s="187"/>
      <c r="G3913" s="48"/>
      <c r="H3913" s="241">
        <v>228</v>
      </c>
      <c r="I3913" s="22" t="s">
        <v>4951</v>
      </c>
      <c r="J3913" s="24">
        <v>1250</v>
      </c>
      <c r="K3913" s="371">
        <v>110.25</v>
      </c>
      <c r="L3913" s="621">
        <v>66.666666666666657</v>
      </c>
      <c r="M3913" s="621">
        <v>0</v>
      </c>
      <c r="N3913" s="21"/>
      <c r="O3913" s="25">
        <f t="shared" si="843"/>
        <v>58.972222222222221</v>
      </c>
      <c r="P3913" s="26">
        <f t="shared" si="844"/>
        <v>3.2762345679012345E-2</v>
      </c>
      <c r="Q3913" s="27"/>
      <c r="R3913" s="22" t="s">
        <v>4962</v>
      </c>
      <c r="S3913" s="24">
        <v>1250</v>
      </c>
      <c r="T3913" s="371">
        <v>0</v>
      </c>
      <c r="U3913" s="371">
        <v>0</v>
      </c>
      <c r="V3913" s="371">
        <v>0</v>
      </c>
      <c r="W3913" s="21"/>
      <c r="X3913" s="25">
        <f t="shared" si="845"/>
        <v>0</v>
      </c>
      <c r="Y3913" s="26">
        <f t="shared" si="846"/>
        <v>0</v>
      </c>
      <c r="Z3913" s="654"/>
      <c r="AA3913" s="679"/>
      <c r="AB3913" s="672"/>
    </row>
    <row r="3914" spans="1:28" s="7" customFormat="1" ht="13.9" customHeight="1" x14ac:dyDescent="0.2">
      <c r="A3914" s="260"/>
      <c r="B3914" s="403"/>
      <c r="C3914" s="454"/>
      <c r="D3914" s="301"/>
      <c r="E3914" s="301"/>
      <c r="F3914" s="187"/>
      <c r="G3914" s="48"/>
      <c r="H3914" s="241">
        <v>228</v>
      </c>
      <c r="I3914" s="22" t="s">
        <v>4952</v>
      </c>
      <c r="J3914" s="24">
        <v>1250</v>
      </c>
      <c r="K3914" s="371">
        <v>0</v>
      </c>
      <c r="L3914" s="621">
        <v>0.95238095238095233</v>
      </c>
      <c r="M3914" s="621">
        <v>0</v>
      </c>
      <c r="N3914" s="21"/>
      <c r="O3914" s="25">
        <f t="shared" si="843"/>
        <v>0.31746031746031744</v>
      </c>
      <c r="P3914" s="26">
        <f t="shared" si="844"/>
        <v>1.7636684303350971E-4</v>
      </c>
      <c r="Q3914" s="27"/>
      <c r="R3914" s="22" t="s">
        <v>4963</v>
      </c>
      <c r="S3914" s="24">
        <v>1250</v>
      </c>
      <c r="T3914" s="371">
        <v>0</v>
      </c>
      <c r="U3914" s="371">
        <v>0</v>
      </c>
      <c r="V3914" s="371">
        <v>0</v>
      </c>
      <c r="W3914" s="21"/>
      <c r="X3914" s="25">
        <f t="shared" si="845"/>
        <v>0</v>
      </c>
      <c r="Y3914" s="26">
        <f t="shared" si="846"/>
        <v>0</v>
      </c>
      <c r="Z3914" s="654"/>
      <c r="AA3914" s="679"/>
      <c r="AB3914" s="672"/>
    </row>
    <row r="3915" spans="1:28" s="7" customFormat="1" ht="13.9" customHeight="1" x14ac:dyDescent="0.2">
      <c r="A3915" s="260"/>
      <c r="B3915" s="403"/>
      <c r="C3915" s="454"/>
      <c r="D3915" s="301"/>
      <c r="E3915" s="301"/>
      <c r="F3915" s="187"/>
      <c r="G3915" s="48"/>
      <c r="H3915" s="241">
        <v>228</v>
      </c>
      <c r="I3915" s="22" t="s">
        <v>4953</v>
      </c>
      <c r="J3915" s="24">
        <v>1250</v>
      </c>
      <c r="K3915" s="371">
        <v>1.05</v>
      </c>
      <c r="L3915" s="621">
        <v>0</v>
      </c>
      <c r="M3915" s="621">
        <v>2.1</v>
      </c>
      <c r="N3915" s="21"/>
      <c r="O3915" s="25">
        <f t="shared" si="843"/>
        <v>1.05</v>
      </c>
      <c r="P3915" s="26">
        <f t="shared" si="844"/>
        <v>5.8333333333333338E-4</v>
      </c>
      <c r="Q3915" s="27"/>
      <c r="R3915" s="22" t="s">
        <v>4964</v>
      </c>
      <c r="S3915" s="24">
        <v>1250</v>
      </c>
      <c r="T3915" s="371">
        <v>0</v>
      </c>
      <c r="U3915" s="371">
        <v>0</v>
      </c>
      <c r="V3915" s="371">
        <v>0</v>
      </c>
      <c r="W3915" s="21"/>
      <c r="X3915" s="25">
        <f t="shared" si="845"/>
        <v>0</v>
      </c>
      <c r="Y3915" s="26">
        <f t="shared" si="846"/>
        <v>0</v>
      </c>
      <c r="Z3915" s="654"/>
      <c r="AA3915" s="679"/>
      <c r="AB3915" s="672"/>
    </row>
    <row r="3916" spans="1:28" s="7" customFormat="1" ht="13.9" customHeight="1" x14ac:dyDescent="0.2">
      <c r="A3916" s="260"/>
      <c r="B3916" s="403"/>
      <c r="C3916" s="454"/>
      <c r="D3916" s="301"/>
      <c r="E3916" s="301"/>
      <c r="F3916" s="187"/>
      <c r="G3916" s="48"/>
      <c r="H3916" s="241">
        <v>228</v>
      </c>
      <c r="I3916" s="22" t="s">
        <v>4954</v>
      </c>
      <c r="J3916" s="24">
        <v>1250</v>
      </c>
      <c r="K3916" s="371">
        <v>1.05</v>
      </c>
      <c r="L3916" s="621">
        <v>2.8571428571428572</v>
      </c>
      <c r="M3916" s="621">
        <v>7.3500000000000005</v>
      </c>
      <c r="N3916" s="21"/>
      <c r="O3916" s="25">
        <f t="shared" si="843"/>
        <v>3.7523809523809528</v>
      </c>
      <c r="P3916" s="26">
        <f t="shared" si="844"/>
        <v>2.0846560846560849E-3</v>
      </c>
      <c r="Q3916" s="27"/>
      <c r="R3916" s="22" t="s">
        <v>4965</v>
      </c>
      <c r="S3916" s="24">
        <v>1250</v>
      </c>
      <c r="T3916" s="371">
        <v>0</v>
      </c>
      <c r="U3916" s="371">
        <v>0</v>
      </c>
      <c r="V3916" s="371">
        <v>0</v>
      </c>
      <c r="W3916" s="21"/>
      <c r="X3916" s="25">
        <f t="shared" si="845"/>
        <v>0</v>
      </c>
      <c r="Y3916" s="26">
        <f t="shared" si="846"/>
        <v>0</v>
      </c>
      <c r="Z3916" s="654"/>
      <c r="AA3916" s="679"/>
      <c r="AB3916" s="672"/>
    </row>
    <row r="3917" spans="1:28" s="7" customFormat="1" ht="13.9" customHeight="1" x14ac:dyDescent="0.2">
      <c r="A3917" s="260"/>
      <c r="B3917" s="403"/>
      <c r="C3917" s="454"/>
      <c r="D3917" s="301"/>
      <c r="E3917" s="301"/>
      <c r="F3917" s="187"/>
      <c r="G3917" s="48"/>
      <c r="H3917" s="241">
        <v>228</v>
      </c>
      <c r="I3917" s="22" t="s">
        <v>4955</v>
      </c>
      <c r="J3917" s="24">
        <v>1250</v>
      </c>
      <c r="K3917" s="371">
        <v>48.300000000000004</v>
      </c>
      <c r="L3917" s="621">
        <v>45.714285714285715</v>
      </c>
      <c r="M3917" s="621">
        <v>59.85</v>
      </c>
      <c r="N3917" s="21"/>
      <c r="O3917" s="25">
        <f t="shared" si="843"/>
        <v>51.288095238095245</v>
      </c>
      <c r="P3917" s="26">
        <f t="shared" si="844"/>
        <v>2.8493386243386248E-2</v>
      </c>
      <c r="Q3917" s="27"/>
      <c r="R3917" s="22" t="s">
        <v>4966</v>
      </c>
      <c r="S3917" s="24">
        <v>1250</v>
      </c>
      <c r="T3917" s="371">
        <v>0</v>
      </c>
      <c r="U3917" s="371">
        <v>0</v>
      </c>
      <c r="V3917" s="371">
        <v>0</v>
      </c>
      <c r="W3917" s="21"/>
      <c r="X3917" s="25">
        <f t="shared" si="845"/>
        <v>0</v>
      </c>
      <c r="Y3917" s="26">
        <f t="shared" si="846"/>
        <v>0</v>
      </c>
      <c r="Z3917" s="654"/>
      <c r="AA3917" s="679"/>
      <c r="AB3917" s="672"/>
    </row>
    <row r="3918" spans="1:28" s="7" customFormat="1" ht="13.9" customHeight="1" x14ac:dyDescent="0.2">
      <c r="A3918" s="260"/>
      <c r="B3918" s="403"/>
      <c r="C3918" s="454"/>
      <c r="D3918" s="301"/>
      <c r="E3918" s="301"/>
      <c r="F3918" s="187"/>
      <c r="G3918" s="48"/>
      <c r="H3918" s="241">
        <v>228</v>
      </c>
      <c r="I3918" s="22" t="s">
        <v>4956</v>
      </c>
      <c r="J3918" s="24">
        <v>1250</v>
      </c>
      <c r="K3918" s="371">
        <v>1.05</v>
      </c>
      <c r="L3918" s="621">
        <v>2.8571428571428572</v>
      </c>
      <c r="M3918" s="621">
        <v>2.1</v>
      </c>
      <c r="N3918" s="21"/>
      <c r="O3918" s="25">
        <f t="shared" si="843"/>
        <v>2.0023809523809528</v>
      </c>
      <c r="P3918" s="26">
        <f t="shared" si="844"/>
        <v>1.1124338624338627E-3</v>
      </c>
      <c r="Q3918" s="27"/>
      <c r="R3918" s="22" t="s">
        <v>4967</v>
      </c>
      <c r="S3918" s="24">
        <v>1250</v>
      </c>
      <c r="T3918" s="371">
        <v>0</v>
      </c>
      <c r="U3918" s="371">
        <v>0</v>
      </c>
      <c r="V3918" s="371">
        <v>2.1</v>
      </c>
      <c r="W3918" s="21"/>
      <c r="X3918" s="25">
        <f t="shared" si="845"/>
        <v>0.70000000000000007</v>
      </c>
      <c r="Y3918" s="26">
        <f t="shared" si="846"/>
        <v>3.8888888888888892E-4</v>
      </c>
      <c r="Z3918" s="654"/>
      <c r="AA3918" s="679"/>
      <c r="AB3918" s="672"/>
    </row>
    <row r="3919" spans="1:28" s="7" customFormat="1" ht="13.9" customHeight="1" x14ac:dyDescent="0.2">
      <c r="A3919" s="260"/>
      <c r="B3919" s="403"/>
      <c r="C3919" s="454"/>
      <c r="D3919" s="301"/>
      <c r="E3919" s="301"/>
      <c r="F3919" s="187"/>
      <c r="G3919" s="48"/>
      <c r="H3919" s="241">
        <v>228</v>
      </c>
      <c r="I3919" s="22" t="s">
        <v>4957</v>
      </c>
      <c r="J3919" s="24">
        <v>1250</v>
      </c>
      <c r="K3919" s="371">
        <v>141.75</v>
      </c>
      <c r="L3919" s="621">
        <v>64.761904761904759</v>
      </c>
      <c r="M3919" s="621">
        <v>73.5</v>
      </c>
      <c r="N3919" s="21"/>
      <c r="O3919" s="25">
        <f t="shared" si="843"/>
        <v>93.337301587301582</v>
      </c>
      <c r="P3919" s="26">
        <f t="shared" si="844"/>
        <v>5.1854056437389766E-2</v>
      </c>
      <c r="Q3919" s="27"/>
      <c r="R3919" s="22" t="s">
        <v>4968</v>
      </c>
      <c r="S3919" s="24">
        <v>1250</v>
      </c>
      <c r="T3919" s="371">
        <v>3.8095238095238093</v>
      </c>
      <c r="U3919" s="371">
        <v>4.2</v>
      </c>
      <c r="V3919" s="371">
        <v>1.05</v>
      </c>
      <c r="W3919" s="21"/>
      <c r="X3919" s="25">
        <f t="shared" si="845"/>
        <v>3.0198412698412702</v>
      </c>
      <c r="Y3919" s="26">
        <f t="shared" si="846"/>
        <v>1.6776895943562613E-3</v>
      </c>
      <c r="Z3919" s="654"/>
      <c r="AA3919" s="679"/>
      <c r="AB3919" s="672"/>
    </row>
    <row r="3920" spans="1:28" s="7" customFormat="1" ht="13.9" customHeight="1" x14ac:dyDescent="0.2">
      <c r="A3920" s="260"/>
      <c r="B3920" s="403"/>
      <c r="C3920" s="454"/>
      <c r="D3920" s="301"/>
      <c r="E3920" s="301"/>
      <c r="F3920" s="187"/>
      <c r="G3920" s="48"/>
      <c r="H3920" s="241">
        <v>228</v>
      </c>
      <c r="I3920" s="22" t="s">
        <v>4958</v>
      </c>
      <c r="J3920" s="24">
        <v>1250</v>
      </c>
      <c r="K3920" s="371">
        <v>2.1</v>
      </c>
      <c r="L3920" s="621">
        <v>9.5238095238095237</v>
      </c>
      <c r="M3920" s="621">
        <v>7.3500000000000005</v>
      </c>
      <c r="N3920" s="21"/>
      <c r="O3920" s="134">
        <f t="shared" si="843"/>
        <v>6.3246031746031752</v>
      </c>
      <c r="P3920" s="135">
        <f t="shared" si="844"/>
        <v>3.5136684303350976E-3</v>
      </c>
      <c r="Q3920" s="27"/>
      <c r="R3920" s="22" t="s">
        <v>4969</v>
      </c>
      <c r="S3920" s="24">
        <v>1250</v>
      </c>
      <c r="T3920" s="371">
        <v>0</v>
      </c>
      <c r="U3920" s="371">
        <v>1.05</v>
      </c>
      <c r="V3920" s="371">
        <v>1.05</v>
      </c>
      <c r="W3920" s="21"/>
      <c r="X3920" s="25">
        <f t="shared" si="845"/>
        <v>0.70000000000000007</v>
      </c>
      <c r="Y3920" s="26">
        <f t="shared" si="846"/>
        <v>3.8888888888888892E-4</v>
      </c>
      <c r="Z3920" s="654"/>
      <c r="AA3920" s="679"/>
      <c r="AB3920" s="672"/>
    </row>
    <row r="3921" spans="1:28" s="7" customFormat="1" ht="13.9" customHeight="1" x14ac:dyDescent="0.2">
      <c r="A3921" s="260"/>
      <c r="B3921" s="403"/>
      <c r="C3921" s="454"/>
      <c r="D3921" s="301"/>
      <c r="E3921" s="301"/>
      <c r="F3921" s="187"/>
      <c r="G3921" s="48"/>
      <c r="H3921" s="241">
        <v>228</v>
      </c>
      <c r="I3921" s="22" t="s">
        <v>4959</v>
      </c>
      <c r="J3921" s="24">
        <v>1250</v>
      </c>
      <c r="K3921" s="371">
        <v>101.85000000000001</v>
      </c>
      <c r="L3921" s="621">
        <v>0</v>
      </c>
      <c r="M3921" s="621">
        <v>102.9</v>
      </c>
      <c r="N3921" s="21"/>
      <c r="O3921" s="25">
        <f>SUM(K3920,L3920,M3920)/3</f>
        <v>6.3246031746031752</v>
      </c>
      <c r="P3921" s="26">
        <f>O3921/J3920/1.44</f>
        <v>3.5136684303350976E-3</v>
      </c>
      <c r="Q3921" s="27"/>
      <c r="R3921" s="22" t="s">
        <v>4970</v>
      </c>
      <c r="S3921" s="24">
        <v>1250</v>
      </c>
      <c r="T3921" s="371">
        <v>23.80952380952381</v>
      </c>
      <c r="U3921" s="371">
        <v>47.25</v>
      </c>
      <c r="V3921" s="371">
        <v>0</v>
      </c>
      <c r="W3921" s="21"/>
      <c r="X3921" s="25">
        <f t="shared" si="845"/>
        <v>23.686507936507937</v>
      </c>
      <c r="Y3921" s="26">
        <f t="shared" si="846"/>
        <v>1.3159171075837745E-2</v>
      </c>
      <c r="Z3921" s="654"/>
      <c r="AA3921" s="679"/>
      <c r="AB3921" s="672"/>
    </row>
    <row r="3922" spans="1:28" s="7" customFormat="1" ht="13.9" customHeight="1" x14ac:dyDescent="0.2">
      <c r="A3922" s="260"/>
      <c r="B3922" s="403"/>
      <c r="C3922" s="454"/>
      <c r="D3922" s="301"/>
      <c r="E3922" s="301"/>
      <c r="F3922" s="187"/>
      <c r="G3922" s="48"/>
      <c r="H3922" s="241">
        <v>228</v>
      </c>
      <c r="I3922" s="22" t="s">
        <v>4960</v>
      </c>
      <c r="J3922" s="24">
        <v>1250</v>
      </c>
      <c r="K3922" s="371">
        <v>43.050000000000004</v>
      </c>
      <c r="L3922" s="621">
        <v>21.904761904761905</v>
      </c>
      <c r="M3922" s="621">
        <v>30.450000000000003</v>
      </c>
      <c r="N3922" s="21"/>
      <c r="O3922" s="25">
        <f>SUM(K3921,L3921,M3921)/3</f>
        <v>68.25</v>
      </c>
      <c r="P3922" s="26">
        <f>O3922/J3921/1.44</f>
        <v>3.7916666666666668E-2</v>
      </c>
      <c r="Q3922" s="27"/>
      <c r="R3922" s="22" t="s">
        <v>4971</v>
      </c>
      <c r="S3922" s="24">
        <v>1250</v>
      </c>
      <c r="T3922" s="371">
        <v>0</v>
      </c>
      <c r="U3922" s="371">
        <v>2.1</v>
      </c>
      <c r="V3922" s="371">
        <v>0</v>
      </c>
      <c r="W3922" s="21"/>
      <c r="X3922" s="25">
        <f t="shared" si="845"/>
        <v>0.70000000000000007</v>
      </c>
      <c r="Y3922" s="26">
        <f t="shared" si="846"/>
        <v>3.8888888888888892E-4</v>
      </c>
      <c r="Z3922" s="654"/>
      <c r="AA3922" s="679"/>
      <c r="AB3922" s="672"/>
    </row>
    <row r="3923" spans="1:28" ht="13.9" customHeight="1" thickBot="1" x14ac:dyDescent="0.25">
      <c r="A3923" s="585"/>
      <c r="B3923" s="409"/>
      <c r="C3923" s="447"/>
      <c r="D3923" s="595"/>
      <c r="E3923" s="595"/>
      <c r="F3923" s="422" t="s">
        <v>684</v>
      </c>
      <c r="G3923" s="423"/>
      <c r="H3923" s="242">
        <v>228</v>
      </c>
      <c r="I3923" s="76"/>
      <c r="J3923" s="70"/>
      <c r="K3923" s="559"/>
      <c r="L3923" s="559"/>
      <c r="M3923" s="559"/>
      <c r="N3923" s="72"/>
      <c r="O3923" s="73"/>
      <c r="P3923" s="74"/>
      <c r="Q3923" s="74"/>
      <c r="R3923" s="76" t="s">
        <v>4873</v>
      </c>
      <c r="S3923" s="70">
        <v>1250</v>
      </c>
      <c r="T3923" s="559">
        <v>0</v>
      </c>
      <c r="U3923" s="559">
        <v>0</v>
      </c>
      <c r="V3923" s="559">
        <v>0</v>
      </c>
      <c r="W3923" s="72"/>
      <c r="X3923" s="73">
        <f t="shared" si="845"/>
        <v>0</v>
      </c>
      <c r="Y3923" s="74">
        <f t="shared" si="846"/>
        <v>0</v>
      </c>
      <c r="Z3923" s="646"/>
      <c r="AA3923" s="678"/>
      <c r="AB3923" s="672"/>
    </row>
    <row r="3924" spans="1:28" s="7" customFormat="1" ht="13.9" customHeight="1" x14ac:dyDescent="0.2">
      <c r="A3924" s="270">
        <v>43053</v>
      </c>
      <c r="B3924" s="407">
        <v>0.875</v>
      </c>
      <c r="C3924" s="450">
        <v>-6</v>
      </c>
      <c r="D3924" s="291">
        <f>(MAX(K3924:M3924))/J3924/1.44</f>
        <v>2.1164021164021166E-2</v>
      </c>
      <c r="E3924" s="272">
        <f>(MAX(T3924:V3924))/S3924/1.44</f>
        <v>0.14947916666666666</v>
      </c>
      <c r="F3924" s="193" t="s">
        <v>1909</v>
      </c>
      <c r="G3924" s="114" t="s">
        <v>3136</v>
      </c>
      <c r="H3924" s="243">
        <v>229</v>
      </c>
      <c r="I3924" s="113" t="s">
        <v>685</v>
      </c>
      <c r="J3924" s="115">
        <v>1000</v>
      </c>
      <c r="K3924" s="565">
        <v>30.450000000000003</v>
      </c>
      <c r="L3924" s="627">
        <v>30.476190476190474</v>
      </c>
      <c r="M3924" s="627">
        <v>11.55</v>
      </c>
      <c r="N3924" s="116" t="s">
        <v>4076</v>
      </c>
      <c r="O3924" s="117">
        <f>(K3924+L3924+M3924)/3</f>
        <v>24.158730158730162</v>
      </c>
      <c r="P3924" s="118">
        <f>O3924/J3924/1.44</f>
        <v>1.6776895943562613E-2</v>
      </c>
      <c r="Q3924" s="119" t="s">
        <v>494</v>
      </c>
      <c r="R3924" s="120" t="s">
        <v>3820</v>
      </c>
      <c r="S3924" s="115">
        <v>1000</v>
      </c>
      <c r="T3924" s="565">
        <v>187.61904761904762</v>
      </c>
      <c r="U3924" s="565">
        <v>215.25</v>
      </c>
      <c r="V3924" s="565">
        <v>186.9</v>
      </c>
      <c r="W3924" s="116" t="s">
        <v>4613</v>
      </c>
      <c r="X3924" s="117">
        <f>(T3924+U3924+V3924)/3</f>
        <v>196.58968253968251</v>
      </c>
      <c r="Y3924" s="118">
        <f>X3924/S3924/1.44</f>
        <v>0.13652061287477951</v>
      </c>
      <c r="Z3924" s="660" t="s">
        <v>494</v>
      </c>
      <c r="AA3924" s="677">
        <f>P3924+Y3924</f>
        <v>0.15329750881834212</v>
      </c>
      <c r="AB3924" s="671">
        <f t="shared" ref="AB3924:AB3978" si="847">IF(AA3924 &gt;1,0,(((J3924+S3924)*0.95)-((J3924+S3924)*0.95)*AA3924)*0.7)</f>
        <v>1126.1143132716049</v>
      </c>
    </row>
    <row r="3925" spans="1:28" s="7" customFormat="1" ht="13.9" customHeight="1" x14ac:dyDescent="0.2">
      <c r="A3925" s="260"/>
      <c r="B3925" s="403"/>
      <c r="C3925" s="454"/>
      <c r="D3925" s="301"/>
      <c r="E3925" s="301"/>
      <c r="F3925" s="187"/>
      <c r="G3925" s="48"/>
      <c r="H3925" s="241">
        <v>229</v>
      </c>
      <c r="I3925" s="22" t="s">
        <v>4972</v>
      </c>
      <c r="J3925" s="24">
        <v>1000</v>
      </c>
      <c r="K3925" s="367">
        <v>10.5</v>
      </c>
      <c r="L3925" s="626">
        <v>5.7142857142857144</v>
      </c>
      <c r="M3925" s="626">
        <v>0</v>
      </c>
      <c r="N3925" s="21"/>
      <c r="O3925" s="25">
        <f t="shared" ref="O3925:O3928" si="848">SUM(K3925,L3925,M3925)/3</f>
        <v>5.4047619047619051</v>
      </c>
      <c r="P3925" s="26">
        <f t="shared" ref="P3925:P3928" si="849">O3925/J3925/1.44</f>
        <v>3.7533068783068787E-3</v>
      </c>
      <c r="Q3925" s="27"/>
      <c r="R3925" s="22" t="s">
        <v>4975</v>
      </c>
      <c r="S3925" s="24">
        <v>1000</v>
      </c>
      <c r="T3925" s="371">
        <v>0</v>
      </c>
      <c r="U3925" s="371">
        <v>0</v>
      </c>
      <c r="V3925" s="371">
        <v>0</v>
      </c>
      <c r="W3925" s="21"/>
      <c r="X3925" s="25">
        <f t="shared" ref="X3925:X3928" si="850">SUM(T3925,U3925,V3925)/3</f>
        <v>0</v>
      </c>
      <c r="Y3925" s="26">
        <f t="shared" ref="Y3925:Y3928" si="851">X3925/S3925/1.44</f>
        <v>0</v>
      </c>
      <c r="Z3925" s="654"/>
      <c r="AA3925" s="679"/>
      <c r="AB3925" s="672"/>
    </row>
    <row r="3926" spans="1:28" s="7" customFormat="1" ht="13.9" customHeight="1" x14ac:dyDescent="0.2">
      <c r="A3926" s="260"/>
      <c r="B3926" s="403"/>
      <c r="C3926" s="454"/>
      <c r="D3926" s="301"/>
      <c r="E3926" s="301"/>
      <c r="F3926" s="187"/>
      <c r="G3926" s="48"/>
      <c r="H3926" s="241">
        <v>229</v>
      </c>
      <c r="I3926" s="22" t="s">
        <v>4973</v>
      </c>
      <c r="J3926" s="24">
        <v>1000</v>
      </c>
      <c r="K3926" s="371">
        <v>2.1</v>
      </c>
      <c r="L3926" s="621">
        <v>2.8571428571428572</v>
      </c>
      <c r="M3926" s="621">
        <v>0</v>
      </c>
      <c r="N3926" s="21"/>
      <c r="O3926" s="25">
        <f t="shared" si="848"/>
        <v>1.6523809523809525</v>
      </c>
      <c r="P3926" s="26">
        <f t="shared" si="849"/>
        <v>1.1474867724867725E-3</v>
      </c>
      <c r="Q3926" s="27"/>
      <c r="R3926" s="22" t="s">
        <v>4976</v>
      </c>
      <c r="S3926" s="24">
        <v>1000</v>
      </c>
      <c r="T3926" s="371">
        <v>0</v>
      </c>
      <c r="U3926" s="371">
        <v>0</v>
      </c>
      <c r="V3926" s="371">
        <v>0</v>
      </c>
      <c r="W3926" s="21"/>
      <c r="X3926" s="25">
        <f t="shared" si="850"/>
        <v>0</v>
      </c>
      <c r="Y3926" s="26">
        <f t="shared" si="851"/>
        <v>0</v>
      </c>
      <c r="Z3926" s="654"/>
      <c r="AA3926" s="679"/>
      <c r="AB3926" s="672"/>
    </row>
    <row r="3927" spans="1:28" s="7" customFormat="1" ht="13.9" customHeight="1" x14ac:dyDescent="0.2">
      <c r="A3927" s="260"/>
      <c r="B3927" s="403"/>
      <c r="C3927" s="454"/>
      <c r="D3927" s="301"/>
      <c r="E3927" s="301"/>
      <c r="F3927" s="187"/>
      <c r="G3927" s="48"/>
      <c r="H3927" s="241">
        <v>229</v>
      </c>
      <c r="I3927" s="22" t="s">
        <v>4974</v>
      </c>
      <c r="J3927" s="24">
        <v>1000</v>
      </c>
      <c r="K3927" s="371">
        <v>0</v>
      </c>
      <c r="L3927" s="621">
        <v>0</v>
      </c>
      <c r="M3927" s="621">
        <v>0</v>
      </c>
      <c r="N3927" s="21"/>
      <c r="O3927" s="25">
        <f t="shared" si="848"/>
        <v>0</v>
      </c>
      <c r="P3927" s="26">
        <f t="shared" si="849"/>
        <v>0</v>
      </c>
      <c r="Q3927" s="27"/>
      <c r="R3927" s="22" t="s">
        <v>110</v>
      </c>
      <c r="S3927" s="24">
        <v>1000</v>
      </c>
      <c r="T3927" s="371">
        <v>0</v>
      </c>
      <c r="U3927" s="371">
        <v>0</v>
      </c>
      <c r="V3927" s="371">
        <v>0</v>
      </c>
      <c r="W3927" s="21"/>
      <c r="X3927" s="25">
        <f t="shared" si="850"/>
        <v>0</v>
      </c>
      <c r="Y3927" s="26">
        <f t="shared" si="851"/>
        <v>0</v>
      </c>
      <c r="Z3927" s="654"/>
      <c r="AA3927" s="679"/>
      <c r="AB3927" s="672"/>
    </row>
    <row r="3928" spans="1:28" s="7" customFormat="1" ht="13.9" customHeight="1" thickBot="1" x14ac:dyDescent="0.25">
      <c r="A3928" s="256"/>
      <c r="B3928" s="408"/>
      <c r="C3928" s="447"/>
      <c r="D3928" s="303"/>
      <c r="E3928" s="303"/>
      <c r="F3928" s="189"/>
      <c r="G3928" s="102"/>
      <c r="H3928" s="242">
        <v>229</v>
      </c>
      <c r="I3928" s="76" t="s">
        <v>1714</v>
      </c>
      <c r="J3928" s="70">
        <v>1000</v>
      </c>
      <c r="K3928" s="559">
        <v>0</v>
      </c>
      <c r="L3928" s="632">
        <v>0</v>
      </c>
      <c r="M3928" s="632">
        <v>0</v>
      </c>
      <c r="N3928" s="72"/>
      <c r="O3928" s="73">
        <f t="shared" si="848"/>
        <v>0</v>
      </c>
      <c r="P3928" s="74">
        <f t="shared" si="849"/>
        <v>0</v>
      </c>
      <c r="Q3928" s="80"/>
      <c r="R3928" s="76" t="s">
        <v>1714</v>
      </c>
      <c r="S3928" s="70">
        <v>1000</v>
      </c>
      <c r="T3928" s="559">
        <v>0</v>
      </c>
      <c r="U3928" s="559">
        <v>0</v>
      </c>
      <c r="V3928" s="559">
        <v>0</v>
      </c>
      <c r="W3928" s="72"/>
      <c r="X3928" s="73">
        <f t="shared" si="850"/>
        <v>0</v>
      </c>
      <c r="Y3928" s="74">
        <f t="shared" si="851"/>
        <v>0</v>
      </c>
      <c r="Z3928" s="655"/>
      <c r="AA3928" s="680"/>
      <c r="AB3928" s="674"/>
    </row>
    <row r="3929" spans="1:28" s="7" customFormat="1" ht="13.9" customHeight="1" x14ac:dyDescent="0.2">
      <c r="A3929" s="270">
        <v>43053</v>
      </c>
      <c r="B3929" s="407">
        <v>0.75</v>
      </c>
      <c r="C3929" s="450">
        <v>-4</v>
      </c>
      <c r="D3929" s="291">
        <f>(MAX(K3929:M3929))/J3929/1.44</f>
        <v>8.9249999999999996E-2</v>
      </c>
      <c r="E3929" s="272">
        <f>(MAX(T3929:V3929))/S3929/1.44</f>
        <v>0.10208333333333333</v>
      </c>
      <c r="F3929" s="193" t="s">
        <v>1909</v>
      </c>
      <c r="G3929" s="114" t="s">
        <v>3136</v>
      </c>
      <c r="H3929" s="243">
        <v>2210</v>
      </c>
      <c r="I3929" s="113" t="s">
        <v>685</v>
      </c>
      <c r="J3929" s="115">
        <v>1250</v>
      </c>
      <c r="K3929" s="565">
        <v>160.65</v>
      </c>
      <c r="L3929" s="627">
        <v>118.09523809523809</v>
      </c>
      <c r="M3929" s="627">
        <v>114.45</v>
      </c>
      <c r="N3929" s="116" t="s">
        <v>4069</v>
      </c>
      <c r="O3929" s="117">
        <f>(K3929+L3929+M3929)/3</f>
        <v>131.06507936507936</v>
      </c>
      <c r="P3929" s="118">
        <f>O3929/J3929/1.44</f>
        <v>7.2813932980599641E-2</v>
      </c>
      <c r="Q3929" s="119" t="s">
        <v>494</v>
      </c>
      <c r="R3929" s="120" t="s">
        <v>3820</v>
      </c>
      <c r="S3929" s="115">
        <v>1250</v>
      </c>
      <c r="T3929" s="565">
        <v>164.76190476190476</v>
      </c>
      <c r="U3929" s="565">
        <v>183.75</v>
      </c>
      <c r="V3929" s="565">
        <v>179.55</v>
      </c>
      <c r="W3929" s="116" t="s">
        <v>3920</v>
      </c>
      <c r="X3929" s="117">
        <f>(T3929+U3929+V3929)/3</f>
        <v>176.02063492063493</v>
      </c>
      <c r="Y3929" s="118">
        <f>X3929/S3929/1.44</f>
        <v>9.7789241622574963E-2</v>
      </c>
      <c r="Z3929" s="660" t="s">
        <v>494</v>
      </c>
      <c r="AA3929" s="679">
        <f>P3929+Y3929</f>
        <v>0.17060317460317459</v>
      </c>
      <c r="AB3929" s="672">
        <f t="shared" si="847"/>
        <v>1378.872222222222</v>
      </c>
    </row>
    <row r="3930" spans="1:28" s="7" customFormat="1" ht="13.9" customHeight="1" x14ac:dyDescent="0.2">
      <c r="A3930" s="260"/>
      <c r="B3930" s="403"/>
      <c r="C3930" s="454"/>
      <c r="D3930" s="301"/>
      <c r="E3930" s="301"/>
      <c r="F3930" s="187"/>
      <c r="G3930" s="48"/>
      <c r="H3930" s="241">
        <v>2210</v>
      </c>
      <c r="I3930" s="22" t="s">
        <v>4977</v>
      </c>
      <c r="J3930" s="24">
        <v>1250</v>
      </c>
      <c r="K3930" s="367">
        <v>14.700000000000001</v>
      </c>
      <c r="L3930" s="626">
        <v>0</v>
      </c>
      <c r="M3930" s="626">
        <v>16.8</v>
      </c>
      <c r="N3930" s="21"/>
      <c r="O3930" s="25">
        <f t="shared" ref="O3930:O3941" si="852">SUM(K3930,L3930,M3930)/3</f>
        <v>10.5</v>
      </c>
      <c r="P3930" s="26">
        <f t="shared" ref="P3930:P3939" si="853">O3930/J3930/1.44</f>
        <v>5.8333333333333336E-3</v>
      </c>
      <c r="Q3930" s="27"/>
      <c r="R3930" s="22" t="s">
        <v>4989</v>
      </c>
      <c r="S3930" s="24">
        <v>1250</v>
      </c>
      <c r="T3930" s="371">
        <v>0</v>
      </c>
      <c r="U3930" s="371">
        <v>0</v>
      </c>
      <c r="V3930" s="371">
        <v>0</v>
      </c>
      <c r="W3930" s="21"/>
      <c r="X3930" s="25">
        <f t="shared" ref="X3930:X3942" si="854">SUM(T3930,U3930,V3930)/3</f>
        <v>0</v>
      </c>
      <c r="Y3930" s="26">
        <f t="shared" ref="Y3930:Y3942" si="855">X3930/S3930/1.44</f>
        <v>0</v>
      </c>
      <c r="Z3930" s="654"/>
      <c r="AA3930" s="679"/>
      <c r="AB3930" s="672"/>
    </row>
    <row r="3931" spans="1:28" s="7" customFormat="1" ht="13.9" customHeight="1" x14ac:dyDescent="0.2">
      <c r="A3931" s="260"/>
      <c r="B3931" s="403"/>
      <c r="C3931" s="454"/>
      <c r="D3931" s="301"/>
      <c r="E3931" s="301"/>
      <c r="F3931" s="187"/>
      <c r="G3931" s="48"/>
      <c r="H3931" s="241">
        <v>2210</v>
      </c>
      <c r="I3931" s="22" t="s">
        <v>4978</v>
      </c>
      <c r="J3931" s="24">
        <v>1250</v>
      </c>
      <c r="K3931" s="371">
        <v>0</v>
      </c>
      <c r="L3931" s="621">
        <v>0</v>
      </c>
      <c r="M3931" s="621">
        <v>0</v>
      </c>
      <c r="N3931" s="21"/>
      <c r="O3931" s="25">
        <f t="shared" si="852"/>
        <v>0</v>
      </c>
      <c r="P3931" s="26">
        <f t="shared" si="853"/>
        <v>0</v>
      </c>
      <c r="Q3931" s="27"/>
      <c r="R3931" s="22" t="s">
        <v>4990</v>
      </c>
      <c r="S3931" s="24">
        <v>1250</v>
      </c>
      <c r="T3931" s="371">
        <v>0</v>
      </c>
      <c r="U3931" s="371">
        <v>14.700000000000001</v>
      </c>
      <c r="V3931" s="371">
        <v>13.65</v>
      </c>
      <c r="W3931" s="21"/>
      <c r="X3931" s="25">
        <f t="shared" si="854"/>
        <v>9.4500000000000011</v>
      </c>
      <c r="Y3931" s="26">
        <f t="shared" si="855"/>
        <v>5.2500000000000003E-3</v>
      </c>
      <c r="Z3931" s="654"/>
      <c r="AA3931" s="679"/>
      <c r="AB3931" s="672"/>
    </row>
    <row r="3932" spans="1:28" s="7" customFormat="1" ht="13.9" customHeight="1" x14ac:dyDescent="0.2">
      <c r="A3932" s="260"/>
      <c r="B3932" s="403"/>
      <c r="C3932" s="454"/>
      <c r="D3932" s="301"/>
      <c r="E3932" s="301"/>
      <c r="F3932" s="187"/>
      <c r="G3932" s="48"/>
      <c r="H3932" s="241">
        <v>2210</v>
      </c>
      <c r="I3932" s="22" t="s">
        <v>4979</v>
      </c>
      <c r="J3932" s="24">
        <v>1250</v>
      </c>
      <c r="K3932" s="371">
        <v>0</v>
      </c>
      <c r="L3932" s="621">
        <v>0</v>
      </c>
      <c r="M3932" s="621">
        <v>0</v>
      </c>
      <c r="N3932" s="21"/>
      <c r="O3932" s="25">
        <f t="shared" si="852"/>
        <v>0</v>
      </c>
      <c r="P3932" s="26">
        <f t="shared" si="853"/>
        <v>0</v>
      </c>
      <c r="Q3932" s="27"/>
      <c r="R3932" s="22" t="s">
        <v>4991</v>
      </c>
      <c r="S3932" s="24">
        <v>1250</v>
      </c>
      <c r="T3932" s="371">
        <v>0</v>
      </c>
      <c r="U3932" s="371">
        <v>1.05</v>
      </c>
      <c r="V3932" s="371">
        <v>0</v>
      </c>
      <c r="W3932" s="21"/>
      <c r="X3932" s="25">
        <f t="shared" si="854"/>
        <v>0.35000000000000003</v>
      </c>
      <c r="Y3932" s="26">
        <f t="shared" si="855"/>
        <v>1.9444444444444446E-4</v>
      </c>
      <c r="Z3932" s="654"/>
      <c r="AA3932" s="679"/>
      <c r="AB3932" s="672"/>
    </row>
    <row r="3933" spans="1:28" s="7" customFormat="1" ht="13.9" customHeight="1" x14ac:dyDescent="0.2">
      <c r="A3933" s="260"/>
      <c r="B3933" s="403"/>
      <c r="C3933" s="454"/>
      <c r="D3933" s="301"/>
      <c r="E3933" s="301"/>
      <c r="F3933" s="187"/>
      <c r="G3933" s="48"/>
      <c r="H3933" s="241">
        <v>2210</v>
      </c>
      <c r="I3933" s="22" t="s">
        <v>4980</v>
      </c>
      <c r="J3933" s="24">
        <v>1250</v>
      </c>
      <c r="K3933" s="371">
        <v>0</v>
      </c>
      <c r="L3933" s="621">
        <v>0</v>
      </c>
      <c r="M3933" s="621">
        <v>0</v>
      </c>
      <c r="N3933" s="21"/>
      <c r="O3933" s="25">
        <f t="shared" si="852"/>
        <v>0</v>
      </c>
      <c r="P3933" s="26">
        <f t="shared" si="853"/>
        <v>0</v>
      </c>
      <c r="Q3933" s="27"/>
      <c r="R3933" s="22" t="s">
        <v>4992</v>
      </c>
      <c r="S3933" s="24">
        <v>1250</v>
      </c>
      <c r="T3933" s="371">
        <v>0</v>
      </c>
      <c r="U3933" s="371">
        <v>0</v>
      </c>
      <c r="V3933" s="371">
        <v>0</v>
      </c>
      <c r="W3933" s="21"/>
      <c r="X3933" s="25">
        <f t="shared" si="854"/>
        <v>0</v>
      </c>
      <c r="Y3933" s="26">
        <f t="shared" si="855"/>
        <v>0</v>
      </c>
      <c r="Z3933" s="654"/>
      <c r="AA3933" s="679"/>
      <c r="AB3933" s="672"/>
    </row>
    <row r="3934" spans="1:28" s="7" customFormat="1" ht="13.9" customHeight="1" x14ac:dyDescent="0.2">
      <c r="A3934" s="260"/>
      <c r="B3934" s="403"/>
      <c r="C3934" s="454"/>
      <c r="D3934" s="301"/>
      <c r="E3934" s="301"/>
      <c r="F3934" s="187"/>
      <c r="G3934" s="48"/>
      <c r="H3934" s="241">
        <v>2210</v>
      </c>
      <c r="I3934" s="22" t="s">
        <v>4981</v>
      </c>
      <c r="J3934" s="24">
        <v>1250</v>
      </c>
      <c r="K3934" s="371">
        <v>0</v>
      </c>
      <c r="L3934" s="621">
        <v>0</v>
      </c>
      <c r="M3934" s="621">
        <v>0</v>
      </c>
      <c r="N3934" s="21"/>
      <c r="O3934" s="25">
        <f t="shared" si="852"/>
        <v>0</v>
      </c>
      <c r="P3934" s="26">
        <f t="shared" si="853"/>
        <v>0</v>
      </c>
      <c r="Q3934" s="27"/>
      <c r="R3934" s="22" t="s">
        <v>4993</v>
      </c>
      <c r="S3934" s="24">
        <v>1250</v>
      </c>
      <c r="T3934" s="371">
        <v>66.666666666666657</v>
      </c>
      <c r="U3934" s="371">
        <v>39.9</v>
      </c>
      <c r="V3934" s="371">
        <v>23.1</v>
      </c>
      <c r="W3934" s="21"/>
      <c r="X3934" s="25">
        <f t="shared" si="854"/>
        <v>43.222222222222221</v>
      </c>
      <c r="Y3934" s="26">
        <f t="shared" si="855"/>
        <v>2.4012345679012347E-2</v>
      </c>
      <c r="Z3934" s="654"/>
      <c r="AA3934" s="679"/>
      <c r="AB3934" s="672"/>
    </row>
    <row r="3935" spans="1:28" s="7" customFormat="1" ht="13.9" customHeight="1" x14ac:dyDescent="0.2">
      <c r="A3935" s="260"/>
      <c r="B3935" s="403"/>
      <c r="C3935" s="454"/>
      <c r="D3935" s="301"/>
      <c r="E3935" s="301"/>
      <c r="F3935" s="187"/>
      <c r="G3935" s="48"/>
      <c r="H3935" s="241">
        <v>2210</v>
      </c>
      <c r="I3935" s="22" t="s">
        <v>4982</v>
      </c>
      <c r="J3935" s="24">
        <v>1250</v>
      </c>
      <c r="K3935" s="371">
        <v>0</v>
      </c>
      <c r="L3935" s="621">
        <v>0</v>
      </c>
      <c r="M3935" s="621">
        <v>0</v>
      </c>
      <c r="N3935" s="21"/>
      <c r="O3935" s="25">
        <f t="shared" si="852"/>
        <v>0</v>
      </c>
      <c r="P3935" s="26">
        <f t="shared" si="853"/>
        <v>0</v>
      </c>
      <c r="Q3935" s="27"/>
      <c r="R3935" s="22" t="s">
        <v>4994</v>
      </c>
      <c r="S3935" s="24">
        <v>1250</v>
      </c>
      <c r="T3935" s="371">
        <v>38.095238095238095</v>
      </c>
      <c r="U3935" s="371">
        <v>46.2</v>
      </c>
      <c r="V3935" s="371">
        <v>35.700000000000003</v>
      </c>
      <c r="W3935" s="21"/>
      <c r="X3935" s="25">
        <f t="shared" si="854"/>
        <v>39.9984126984127</v>
      </c>
      <c r="Y3935" s="26">
        <f t="shared" si="855"/>
        <v>2.2221340388007053E-2</v>
      </c>
      <c r="Z3935" s="654"/>
      <c r="AA3935" s="679"/>
      <c r="AB3935" s="672"/>
    </row>
    <row r="3936" spans="1:28" s="7" customFormat="1" ht="13.9" customHeight="1" x14ac:dyDescent="0.2">
      <c r="A3936" s="260"/>
      <c r="B3936" s="403"/>
      <c r="C3936" s="454"/>
      <c r="D3936" s="301"/>
      <c r="E3936" s="301"/>
      <c r="F3936" s="187"/>
      <c r="G3936" s="48"/>
      <c r="H3936" s="241">
        <v>2210</v>
      </c>
      <c r="I3936" s="22" t="s">
        <v>4983</v>
      </c>
      <c r="J3936" s="24">
        <v>1250</v>
      </c>
      <c r="K3936" s="371">
        <v>4.2</v>
      </c>
      <c r="L3936" s="621">
        <v>3.8095238095238093</v>
      </c>
      <c r="M3936" s="621">
        <v>4.2</v>
      </c>
      <c r="N3936" s="21"/>
      <c r="O3936" s="25">
        <f t="shared" si="852"/>
        <v>4.0698412698412696</v>
      </c>
      <c r="P3936" s="26">
        <f t="shared" si="853"/>
        <v>2.2610229276895945E-3</v>
      </c>
      <c r="Q3936" s="27"/>
      <c r="R3936" s="22" t="s">
        <v>4995</v>
      </c>
      <c r="S3936" s="24">
        <v>1250</v>
      </c>
      <c r="T3936" s="371">
        <v>0</v>
      </c>
      <c r="U3936" s="371">
        <v>0</v>
      </c>
      <c r="V3936" s="371">
        <v>0</v>
      </c>
      <c r="W3936" s="21"/>
      <c r="X3936" s="25">
        <f t="shared" si="854"/>
        <v>0</v>
      </c>
      <c r="Y3936" s="26">
        <f t="shared" si="855"/>
        <v>0</v>
      </c>
      <c r="Z3936" s="654"/>
      <c r="AA3936" s="679"/>
      <c r="AB3936" s="672"/>
    </row>
    <row r="3937" spans="1:28" s="7" customFormat="1" ht="13.9" customHeight="1" x14ac:dyDescent="0.2">
      <c r="A3937" s="260"/>
      <c r="B3937" s="403"/>
      <c r="C3937" s="454"/>
      <c r="D3937" s="301"/>
      <c r="E3937" s="301"/>
      <c r="F3937" s="187"/>
      <c r="G3937" s="48"/>
      <c r="H3937" s="241">
        <v>2210</v>
      </c>
      <c r="I3937" s="22" t="s">
        <v>4984</v>
      </c>
      <c r="J3937" s="24">
        <v>1250</v>
      </c>
      <c r="K3937" s="371">
        <v>27.3</v>
      </c>
      <c r="L3937" s="621">
        <v>7.6190476190476186</v>
      </c>
      <c r="M3937" s="621">
        <v>22.05</v>
      </c>
      <c r="N3937" s="21"/>
      <c r="O3937" s="25">
        <f t="shared" si="852"/>
        <v>18.989682539682537</v>
      </c>
      <c r="P3937" s="26">
        <f t="shared" si="853"/>
        <v>1.0549823633156966E-2</v>
      </c>
      <c r="Q3937" s="27"/>
      <c r="R3937" s="22" t="s">
        <v>4996</v>
      </c>
      <c r="S3937" s="24">
        <v>1250</v>
      </c>
      <c r="T3937" s="371">
        <v>1.9047619047619047</v>
      </c>
      <c r="U3937" s="371">
        <v>2.1</v>
      </c>
      <c r="V3937" s="371">
        <v>2.1</v>
      </c>
      <c r="W3937" s="21"/>
      <c r="X3937" s="25">
        <f t="shared" si="854"/>
        <v>2.0349206349206348</v>
      </c>
      <c r="Y3937" s="26">
        <f t="shared" si="855"/>
        <v>1.1305114638447973E-3</v>
      </c>
      <c r="Z3937" s="654"/>
      <c r="AA3937" s="679"/>
      <c r="AB3937" s="672"/>
    </row>
    <row r="3938" spans="1:28" s="7" customFormat="1" ht="13.9" customHeight="1" x14ac:dyDescent="0.2">
      <c r="A3938" s="260"/>
      <c r="B3938" s="403"/>
      <c r="C3938" s="454"/>
      <c r="D3938" s="301"/>
      <c r="E3938" s="301"/>
      <c r="F3938" s="187"/>
      <c r="G3938" s="48"/>
      <c r="H3938" s="241">
        <v>2210</v>
      </c>
      <c r="I3938" s="22" t="s">
        <v>4985</v>
      </c>
      <c r="J3938" s="24">
        <v>1250</v>
      </c>
      <c r="K3938" s="371">
        <v>28.35</v>
      </c>
      <c r="L3938" s="621">
        <v>19.047619047619047</v>
      </c>
      <c r="M3938" s="621">
        <v>15.75</v>
      </c>
      <c r="N3938" s="21"/>
      <c r="O3938" s="25">
        <f t="shared" si="852"/>
        <v>21.049206349206347</v>
      </c>
      <c r="P3938" s="26">
        <f t="shared" si="853"/>
        <v>1.1694003527336861E-2</v>
      </c>
      <c r="Q3938" s="27"/>
      <c r="R3938" s="22" t="s">
        <v>4997</v>
      </c>
      <c r="S3938" s="24">
        <v>1250</v>
      </c>
      <c r="T3938" s="371">
        <v>2.8571428571428572</v>
      </c>
      <c r="U3938" s="371">
        <v>0</v>
      </c>
      <c r="V3938" s="371">
        <v>0</v>
      </c>
      <c r="W3938" s="21"/>
      <c r="X3938" s="25">
        <f t="shared" si="854"/>
        <v>0.95238095238095244</v>
      </c>
      <c r="Y3938" s="26">
        <f t="shared" si="855"/>
        <v>5.2910052910052914E-4</v>
      </c>
      <c r="Z3938" s="654"/>
      <c r="AA3938" s="679"/>
      <c r="AB3938" s="672"/>
    </row>
    <row r="3939" spans="1:28" s="7" customFormat="1" ht="13.9" customHeight="1" x14ac:dyDescent="0.2">
      <c r="A3939" s="260"/>
      <c r="B3939" s="403"/>
      <c r="C3939" s="454"/>
      <c r="D3939" s="301"/>
      <c r="E3939" s="301"/>
      <c r="F3939" s="187"/>
      <c r="G3939" s="48"/>
      <c r="H3939" s="241">
        <v>2210</v>
      </c>
      <c r="I3939" s="22" t="s">
        <v>4986</v>
      </c>
      <c r="J3939" s="24">
        <v>1250</v>
      </c>
      <c r="K3939" s="371">
        <v>16.8</v>
      </c>
      <c r="L3939" s="621">
        <v>14.285714285714285</v>
      </c>
      <c r="M3939" s="621">
        <v>14.700000000000001</v>
      </c>
      <c r="N3939" s="21"/>
      <c r="O3939" s="25">
        <f t="shared" si="852"/>
        <v>15.261904761904761</v>
      </c>
      <c r="P3939" s="26">
        <f t="shared" si="853"/>
        <v>8.4788359788359781E-3</v>
      </c>
      <c r="Q3939" s="27"/>
      <c r="R3939" s="22" t="s">
        <v>4998</v>
      </c>
      <c r="S3939" s="24">
        <v>1250</v>
      </c>
      <c r="T3939" s="371">
        <v>33.333333333333329</v>
      </c>
      <c r="U3939" s="371">
        <v>52.5</v>
      </c>
      <c r="V3939" s="371">
        <v>60.900000000000006</v>
      </c>
      <c r="W3939" s="21"/>
      <c r="X3939" s="25">
        <f t="shared" si="854"/>
        <v>48.911111111111119</v>
      </c>
      <c r="Y3939" s="26">
        <f t="shared" si="855"/>
        <v>2.7172839506172844E-2</v>
      </c>
      <c r="Z3939" s="654"/>
      <c r="AA3939" s="679"/>
      <c r="AB3939" s="672"/>
    </row>
    <row r="3940" spans="1:28" s="7" customFormat="1" ht="13.9" customHeight="1" x14ac:dyDescent="0.2">
      <c r="A3940" s="260"/>
      <c r="B3940" s="403"/>
      <c r="C3940" s="454"/>
      <c r="D3940" s="301"/>
      <c r="E3940" s="301"/>
      <c r="F3940" s="187"/>
      <c r="G3940" s="48"/>
      <c r="H3940" s="241">
        <v>2210</v>
      </c>
      <c r="I3940" s="22" t="s">
        <v>4987</v>
      </c>
      <c r="J3940" s="24">
        <v>1250</v>
      </c>
      <c r="K3940" s="371">
        <v>21</v>
      </c>
      <c r="L3940" s="621">
        <v>9.5238095238095237</v>
      </c>
      <c r="M3940" s="621">
        <v>12.600000000000001</v>
      </c>
      <c r="N3940" s="21"/>
      <c r="O3940" s="25">
        <f t="shared" si="852"/>
        <v>14.374603174603175</v>
      </c>
      <c r="P3940" s="26"/>
      <c r="Q3940" s="27"/>
      <c r="R3940" s="22" t="s">
        <v>4999</v>
      </c>
      <c r="S3940" s="24">
        <v>1250</v>
      </c>
      <c r="T3940" s="371">
        <v>21.904761904761905</v>
      </c>
      <c r="U3940" s="371">
        <v>27.3</v>
      </c>
      <c r="V3940" s="371">
        <v>44.1</v>
      </c>
      <c r="W3940" s="21"/>
      <c r="X3940" s="25">
        <f t="shared" si="854"/>
        <v>31.101587301587301</v>
      </c>
      <c r="Y3940" s="26">
        <f t="shared" si="855"/>
        <v>1.7278659611992944E-2</v>
      </c>
      <c r="Z3940" s="654"/>
      <c r="AA3940" s="679"/>
      <c r="AB3940" s="672"/>
    </row>
    <row r="3941" spans="1:28" ht="13.9" customHeight="1" thickBot="1" x14ac:dyDescent="0.25">
      <c r="A3941" s="585"/>
      <c r="B3941" s="409"/>
      <c r="C3941" s="447"/>
      <c r="D3941" s="595"/>
      <c r="E3941" s="595"/>
      <c r="F3941" s="422" t="s">
        <v>684</v>
      </c>
      <c r="G3941" s="423"/>
      <c r="H3941" s="242">
        <v>2210</v>
      </c>
      <c r="I3941" s="76" t="s">
        <v>4988</v>
      </c>
      <c r="J3941" s="70">
        <v>1250</v>
      </c>
      <c r="K3941" s="559">
        <v>48.300000000000004</v>
      </c>
      <c r="L3941" s="559">
        <v>63.80952380952381</v>
      </c>
      <c r="M3941" s="559">
        <v>25.200000000000003</v>
      </c>
      <c r="N3941" s="72"/>
      <c r="O3941" s="73">
        <f t="shared" si="852"/>
        <v>45.769841269841265</v>
      </c>
      <c r="P3941" s="74"/>
      <c r="Q3941" s="74"/>
      <c r="R3941" s="76" t="s">
        <v>5000</v>
      </c>
      <c r="S3941" s="70">
        <v>1250</v>
      </c>
      <c r="T3941" s="559">
        <v>0</v>
      </c>
      <c r="U3941" s="559">
        <v>0</v>
      </c>
      <c r="V3941" s="559">
        <v>0</v>
      </c>
      <c r="W3941" s="72"/>
      <c r="X3941" s="73">
        <f t="shared" si="854"/>
        <v>0</v>
      </c>
      <c r="Y3941" s="74">
        <f t="shared" si="855"/>
        <v>0</v>
      </c>
      <c r="Z3941" s="646"/>
      <c r="AA3941" s="678"/>
      <c r="AB3941" s="672"/>
    </row>
    <row r="3942" spans="1:28" s="7" customFormat="1" ht="13.9" customHeight="1" thickBot="1" x14ac:dyDescent="0.25">
      <c r="A3942" s="304">
        <v>43053</v>
      </c>
      <c r="B3942" s="404">
        <v>0.89930555555555547</v>
      </c>
      <c r="C3942" s="460">
        <v>-6</v>
      </c>
      <c r="D3942" s="293">
        <f>(MAX(K3942:M3942))/J3942/1.44</f>
        <v>0.25000000000000006</v>
      </c>
      <c r="E3942" s="298">
        <f>(MAX(T3942:V3942))/S3942/1.44</f>
        <v>2.9394473838918283E-2</v>
      </c>
      <c r="F3942" s="179" t="s">
        <v>1909</v>
      </c>
      <c r="G3942" s="91" t="s">
        <v>3136</v>
      </c>
      <c r="H3942" s="239">
        <v>2211</v>
      </c>
      <c r="I3942" s="90" t="s">
        <v>685</v>
      </c>
      <c r="J3942" s="92">
        <v>630</v>
      </c>
      <c r="K3942" s="620">
        <v>201.60000000000002</v>
      </c>
      <c r="L3942" s="628">
        <v>171.42857142857142</v>
      </c>
      <c r="M3942" s="628">
        <v>226.8</v>
      </c>
      <c r="N3942" s="93" t="s">
        <v>3842</v>
      </c>
      <c r="O3942" s="94">
        <f>(K3942+L3942+M3942)/3</f>
        <v>199.94285714285715</v>
      </c>
      <c r="P3942" s="95">
        <f>O3942/J3942/1.44</f>
        <v>0.22039556563366086</v>
      </c>
      <c r="Q3942" s="109" t="s">
        <v>494</v>
      </c>
      <c r="R3942" s="97" t="s">
        <v>3820</v>
      </c>
      <c r="S3942" s="92">
        <v>630</v>
      </c>
      <c r="T3942" s="620">
        <v>26.666666666666664</v>
      </c>
      <c r="U3942" s="620">
        <v>14.700000000000001</v>
      </c>
      <c r="V3942" s="620">
        <v>4.2</v>
      </c>
      <c r="W3942" s="93" t="s">
        <v>3842</v>
      </c>
      <c r="X3942" s="94">
        <f t="shared" si="854"/>
        <v>15.18888888888889</v>
      </c>
      <c r="Y3942" s="95">
        <f t="shared" si="855"/>
        <v>1.6742602390750542E-2</v>
      </c>
      <c r="Z3942" s="652"/>
      <c r="AA3942" s="682">
        <f>P3942+Y3942</f>
        <v>0.2371381680244114</v>
      </c>
      <c r="AB3942" s="675">
        <f t="shared" si="847"/>
        <v>639.20192901234566</v>
      </c>
    </row>
    <row r="3943" spans="1:28" x14ac:dyDescent="0.2">
      <c r="D3943" s="614"/>
      <c r="E3943" s="614"/>
      <c r="K3943" s="533"/>
      <c r="L3943" s="533"/>
      <c r="M3943" s="533"/>
      <c r="T3943" s="533"/>
      <c r="U3943" s="533"/>
      <c r="V3943" s="533"/>
      <c r="AB3943" s="616"/>
    </row>
    <row r="3944" spans="1:28" x14ac:dyDescent="0.2">
      <c r="D3944" s="614"/>
      <c r="E3944" s="614"/>
      <c r="K3944" s="533"/>
      <c r="L3944" s="533"/>
      <c r="M3944" s="533"/>
      <c r="T3944" s="533"/>
      <c r="U3944" s="533"/>
      <c r="V3944" s="533"/>
      <c r="AB3944" s="616"/>
    </row>
    <row r="3945" spans="1:28" x14ac:dyDescent="0.2">
      <c r="D3945" s="614"/>
      <c r="E3945" s="614"/>
      <c r="K3945" s="533"/>
      <c r="L3945" s="533"/>
      <c r="M3945" s="533"/>
      <c r="T3945" s="533"/>
      <c r="U3945" s="533"/>
      <c r="V3945" s="533"/>
      <c r="AB3945" s="616"/>
    </row>
    <row r="3946" spans="1:28" s="7" customFormat="1" ht="15" customHeight="1" x14ac:dyDescent="0.25">
      <c r="A3946" s="233"/>
      <c r="B3946" s="224"/>
      <c r="C3946" s="469"/>
      <c r="D3946" s="605"/>
      <c r="E3946" s="605"/>
      <c r="F3946" s="9"/>
      <c r="G3946" s="51"/>
      <c r="H3946" s="238"/>
      <c r="I3946" s="525" t="s">
        <v>3566</v>
      </c>
      <c r="J3946" s="338"/>
      <c r="K3946" s="624"/>
      <c r="L3946" s="624"/>
      <c r="M3946" s="624"/>
      <c r="N3946" s="338"/>
      <c r="O3946" s="338"/>
      <c r="P3946" s="338"/>
      <c r="Q3946" s="339"/>
      <c r="R3946" s="338"/>
      <c r="S3946" s="338"/>
      <c r="T3946" s="624"/>
      <c r="U3946" s="624"/>
      <c r="V3946" s="624"/>
      <c r="W3946" s="338"/>
      <c r="X3946" s="338"/>
      <c r="Y3946" s="338"/>
      <c r="Z3946" s="339"/>
      <c r="AA3946" s="616"/>
      <c r="AB3946" s="616"/>
    </row>
    <row r="3947" spans="1:28" s="7" customFormat="1" ht="15" customHeight="1" thickBot="1" x14ac:dyDescent="0.25">
      <c r="A3947" s="233"/>
      <c r="B3947" s="224"/>
      <c r="C3947" s="469"/>
      <c r="D3947" s="605"/>
      <c r="E3947" s="605"/>
      <c r="F3947" s="9"/>
      <c r="G3947" s="51"/>
      <c r="H3947" s="238"/>
      <c r="I3947" s="338"/>
      <c r="J3947" s="338"/>
      <c r="K3947" s="624"/>
      <c r="L3947" s="624"/>
      <c r="M3947" s="624"/>
      <c r="N3947" s="338"/>
      <c r="O3947" s="338"/>
      <c r="P3947" s="338"/>
      <c r="Q3947" s="339"/>
      <c r="R3947" s="338"/>
      <c r="S3947" s="338"/>
      <c r="T3947" s="624"/>
      <c r="U3947" s="624"/>
      <c r="V3947" s="624"/>
      <c r="W3947" s="338"/>
      <c r="X3947" s="338"/>
      <c r="Y3947" s="338"/>
      <c r="Z3947" s="339"/>
      <c r="AA3947" s="616"/>
      <c r="AB3947" s="616"/>
    </row>
    <row r="3948" spans="1:28" s="7" customFormat="1" ht="13.9" customHeight="1" x14ac:dyDescent="0.2">
      <c r="A3948" s="270">
        <v>43054</v>
      </c>
      <c r="B3948" s="407">
        <v>0.78472222222222221</v>
      </c>
      <c r="C3948" s="450">
        <v>-2</v>
      </c>
      <c r="D3948" s="291">
        <f>(MAX(K3948:M3948))/J3948/1.44</f>
        <v>0.26541666666666669</v>
      </c>
      <c r="E3948" s="272">
        <f>(MAX(T3948:V3948))/S3948/1.44</f>
        <v>0.18083333333333335</v>
      </c>
      <c r="F3948" s="193" t="s">
        <v>1909</v>
      </c>
      <c r="G3948" s="114" t="s">
        <v>3136</v>
      </c>
      <c r="H3948" s="243">
        <v>121</v>
      </c>
      <c r="I3948" s="113" t="s">
        <v>685</v>
      </c>
      <c r="J3948" s="115">
        <v>1000</v>
      </c>
      <c r="K3948" s="565">
        <v>382.2</v>
      </c>
      <c r="L3948" s="627">
        <v>353.33333333333331</v>
      </c>
      <c r="M3948" s="627">
        <v>321.3</v>
      </c>
      <c r="N3948" s="116" t="s">
        <v>3887</v>
      </c>
      <c r="O3948" s="117">
        <f>(K3948+L3948+M3948)/3</f>
        <v>352.27777777777777</v>
      </c>
      <c r="P3948" s="118">
        <f t="shared" ref="P3948:P3961" si="856">O3948/J3948/1.44</f>
        <v>0.24463734567901232</v>
      </c>
      <c r="Q3948" s="119" t="s">
        <v>494</v>
      </c>
      <c r="R3948" s="120" t="s">
        <v>686</v>
      </c>
      <c r="S3948" s="115">
        <v>1000</v>
      </c>
      <c r="T3948" s="565">
        <v>227.61904761904762</v>
      </c>
      <c r="U3948" s="565">
        <v>260.40000000000003</v>
      </c>
      <c r="V3948" s="565">
        <v>248.85000000000002</v>
      </c>
      <c r="W3948" s="116" t="s">
        <v>3846</v>
      </c>
      <c r="X3948" s="117">
        <f t="shared" ref="X3948:X3959" si="857">(T3948+U3948+V3948)/3</f>
        <v>245.6230158730159</v>
      </c>
      <c r="Y3948" s="118">
        <f t="shared" ref="Y3948:Y3959" si="858">X3948/S3948/1.44</f>
        <v>0.1705715388007055</v>
      </c>
      <c r="Z3948" s="199" t="s">
        <v>494</v>
      </c>
      <c r="AA3948" s="677">
        <f>P3948+Y3948</f>
        <v>0.41520888447971782</v>
      </c>
      <c r="AB3948" s="671">
        <f t="shared" si="847"/>
        <v>777.77218364197518</v>
      </c>
    </row>
    <row r="3949" spans="1:28" ht="13.9" customHeight="1" x14ac:dyDescent="0.2">
      <c r="A3949" s="588"/>
      <c r="B3949" s="415"/>
      <c r="C3949" s="454"/>
      <c r="D3949" s="589"/>
      <c r="E3949" s="589"/>
      <c r="F3949" s="202" t="s">
        <v>684</v>
      </c>
      <c r="G3949" s="43"/>
      <c r="H3949" s="241">
        <v>121</v>
      </c>
      <c r="I3949" s="23" t="s">
        <v>4788</v>
      </c>
      <c r="J3949" s="24">
        <v>1000</v>
      </c>
      <c r="K3949" s="371">
        <v>0</v>
      </c>
      <c r="L3949" s="371">
        <v>0</v>
      </c>
      <c r="M3949" s="371">
        <v>0</v>
      </c>
      <c r="N3949" s="21"/>
      <c r="O3949" s="25">
        <f>SUM(K3949,L3949,M3949)/3</f>
        <v>0</v>
      </c>
      <c r="P3949" s="26">
        <f t="shared" si="856"/>
        <v>0</v>
      </c>
      <c r="Q3949" s="26"/>
      <c r="R3949" s="28" t="s">
        <v>3569</v>
      </c>
      <c r="S3949" s="24">
        <v>1000</v>
      </c>
      <c r="T3949" s="371">
        <v>28.571428571428569</v>
      </c>
      <c r="U3949" s="371">
        <v>53.550000000000004</v>
      </c>
      <c r="V3949" s="371">
        <v>53.550000000000004</v>
      </c>
      <c r="W3949" s="21"/>
      <c r="X3949" s="25">
        <f t="shared" si="857"/>
        <v>45.223809523809528</v>
      </c>
      <c r="Y3949" s="26">
        <f t="shared" si="858"/>
        <v>3.1405423280423284E-2</v>
      </c>
      <c r="Z3949" s="183"/>
      <c r="AA3949" s="678"/>
      <c r="AB3949" s="672"/>
    </row>
    <row r="3950" spans="1:28" ht="13.9" customHeight="1" x14ac:dyDescent="0.2">
      <c r="A3950" s="588"/>
      <c r="B3950" s="415"/>
      <c r="C3950" s="454"/>
      <c r="D3950" s="589"/>
      <c r="E3950" s="589"/>
      <c r="F3950" s="202"/>
      <c r="G3950" s="43"/>
      <c r="H3950" s="241">
        <v>121</v>
      </c>
      <c r="I3950" s="22" t="s">
        <v>4789</v>
      </c>
      <c r="J3950" s="24">
        <v>1000</v>
      </c>
      <c r="K3950" s="371">
        <v>11.55</v>
      </c>
      <c r="L3950" s="371">
        <v>7.6190476190476186</v>
      </c>
      <c r="M3950" s="371">
        <v>4.2</v>
      </c>
      <c r="N3950" s="21"/>
      <c r="O3950" s="25">
        <f t="shared" ref="O3950:O3957" si="859">SUM(K3950,L3950,M3950)/3</f>
        <v>7.7896825396825387</v>
      </c>
      <c r="P3950" s="26">
        <f t="shared" si="856"/>
        <v>5.4095017636684294E-3</v>
      </c>
      <c r="Q3950" s="26"/>
      <c r="R3950" s="28" t="s">
        <v>3570</v>
      </c>
      <c r="S3950" s="24">
        <v>1000</v>
      </c>
      <c r="T3950" s="371">
        <v>0</v>
      </c>
      <c r="U3950" s="371">
        <v>0</v>
      </c>
      <c r="V3950" s="371">
        <v>0</v>
      </c>
      <c r="W3950" s="21"/>
      <c r="X3950" s="25">
        <f t="shared" si="857"/>
        <v>0</v>
      </c>
      <c r="Y3950" s="26">
        <f t="shared" si="858"/>
        <v>0</v>
      </c>
      <c r="Z3950" s="183"/>
      <c r="AA3950" s="678"/>
      <c r="AB3950" s="672"/>
    </row>
    <row r="3951" spans="1:28" ht="13.9" customHeight="1" x14ac:dyDescent="0.2">
      <c r="A3951" s="588"/>
      <c r="B3951" s="415"/>
      <c r="C3951" s="454"/>
      <c r="D3951" s="589"/>
      <c r="E3951" s="589"/>
      <c r="F3951" s="202"/>
      <c r="G3951" s="43"/>
      <c r="H3951" s="241">
        <v>121</v>
      </c>
      <c r="I3951" s="22" t="s">
        <v>4790</v>
      </c>
      <c r="J3951" s="24">
        <v>1000</v>
      </c>
      <c r="K3951" s="371">
        <v>27.3</v>
      </c>
      <c r="L3951" s="371">
        <v>12.38095238095238</v>
      </c>
      <c r="M3951" s="371">
        <v>23.1</v>
      </c>
      <c r="N3951" s="21"/>
      <c r="O3951" s="25">
        <f t="shared" si="859"/>
        <v>20.926984126984127</v>
      </c>
      <c r="P3951" s="26">
        <f t="shared" si="856"/>
        <v>1.45326278659612E-2</v>
      </c>
      <c r="Q3951" s="26"/>
      <c r="R3951" s="28" t="s">
        <v>3571</v>
      </c>
      <c r="S3951" s="24">
        <v>1000</v>
      </c>
      <c r="T3951" s="371">
        <v>0.95238095238095233</v>
      </c>
      <c r="U3951" s="371">
        <v>10.5</v>
      </c>
      <c r="V3951" s="371">
        <v>17.850000000000001</v>
      </c>
      <c r="W3951" s="21"/>
      <c r="X3951" s="25">
        <f t="shared" si="857"/>
        <v>9.7674603174603174</v>
      </c>
      <c r="Y3951" s="26">
        <f t="shared" si="858"/>
        <v>6.7829585537918869E-3</v>
      </c>
      <c r="Z3951" s="183"/>
      <c r="AA3951" s="678"/>
      <c r="AB3951" s="672"/>
    </row>
    <row r="3952" spans="1:28" ht="13.9" customHeight="1" x14ac:dyDescent="0.2">
      <c r="A3952" s="588"/>
      <c r="B3952" s="415"/>
      <c r="C3952" s="454"/>
      <c r="D3952" s="589"/>
      <c r="E3952" s="589"/>
      <c r="F3952" s="202"/>
      <c r="G3952" s="43"/>
      <c r="H3952" s="241">
        <v>121</v>
      </c>
      <c r="I3952" s="22" t="s">
        <v>4791</v>
      </c>
      <c r="J3952" s="24">
        <v>1000</v>
      </c>
      <c r="K3952" s="371">
        <v>42</v>
      </c>
      <c r="L3952" s="371">
        <v>48.571428571428569</v>
      </c>
      <c r="M3952" s="371">
        <v>48.300000000000004</v>
      </c>
      <c r="N3952" s="21"/>
      <c r="O3952" s="25">
        <f t="shared" si="859"/>
        <v>46.290476190476191</v>
      </c>
      <c r="P3952" s="26">
        <f t="shared" si="856"/>
        <v>3.2146164021164027E-2</v>
      </c>
      <c r="Q3952" s="26"/>
      <c r="R3952" s="28" t="s">
        <v>3572</v>
      </c>
      <c r="S3952" s="24">
        <v>1000</v>
      </c>
      <c r="T3952" s="371">
        <v>8.5714285714285712</v>
      </c>
      <c r="U3952" s="371">
        <v>18.900000000000002</v>
      </c>
      <c r="V3952" s="371">
        <v>34.65</v>
      </c>
      <c r="W3952" s="21"/>
      <c r="X3952" s="25">
        <f t="shared" si="857"/>
        <v>20.707142857142859</v>
      </c>
      <c r="Y3952" s="26">
        <f t="shared" si="858"/>
        <v>1.4379960317460319E-2</v>
      </c>
      <c r="Z3952" s="183"/>
      <c r="AA3952" s="678"/>
      <c r="AB3952" s="672"/>
    </row>
    <row r="3953" spans="1:28" ht="13.9" customHeight="1" x14ac:dyDescent="0.2">
      <c r="A3953" s="588"/>
      <c r="B3953" s="415"/>
      <c r="C3953" s="454"/>
      <c r="D3953" s="589"/>
      <c r="E3953" s="589"/>
      <c r="F3953" s="202"/>
      <c r="G3953" s="43"/>
      <c r="H3953" s="241">
        <v>121</v>
      </c>
      <c r="I3953" s="22" t="s">
        <v>4792</v>
      </c>
      <c r="J3953" s="24">
        <v>1000</v>
      </c>
      <c r="K3953" s="371">
        <v>61.95</v>
      </c>
      <c r="L3953" s="371">
        <v>36.19047619047619</v>
      </c>
      <c r="M3953" s="371">
        <v>34.65</v>
      </c>
      <c r="N3953" s="21"/>
      <c r="O3953" s="25">
        <f t="shared" si="859"/>
        <v>44.263492063492066</v>
      </c>
      <c r="P3953" s="26">
        <f t="shared" si="856"/>
        <v>3.0738536155202827E-2</v>
      </c>
      <c r="Q3953" s="26"/>
      <c r="R3953" s="28" t="s">
        <v>842</v>
      </c>
      <c r="S3953" s="24">
        <v>1000</v>
      </c>
      <c r="T3953" s="371">
        <v>1.9047619047619047</v>
      </c>
      <c r="U3953" s="371">
        <v>3.1500000000000004</v>
      </c>
      <c r="V3953" s="371">
        <v>2.1</v>
      </c>
      <c r="W3953" s="21"/>
      <c r="X3953" s="25">
        <f t="shared" si="857"/>
        <v>2.3849206349206349</v>
      </c>
      <c r="Y3953" s="26">
        <f t="shared" si="858"/>
        <v>1.656194885361552E-3</v>
      </c>
      <c r="Z3953" s="183"/>
      <c r="AA3953" s="678"/>
      <c r="AB3953" s="672"/>
    </row>
    <row r="3954" spans="1:28" ht="13.9" customHeight="1" x14ac:dyDescent="0.2">
      <c r="A3954" s="588"/>
      <c r="B3954" s="415"/>
      <c r="C3954" s="454"/>
      <c r="D3954" s="589"/>
      <c r="E3954" s="589"/>
      <c r="F3954" s="202"/>
      <c r="G3954" s="43"/>
      <c r="H3954" s="241">
        <v>121</v>
      </c>
      <c r="I3954" s="22" t="s">
        <v>3567</v>
      </c>
      <c r="J3954" s="24">
        <v>1000</v>
      </c>
      <c r="K3954" s="371">
        <v>39.9</v>
      </c>
      <c r="L3954" s="371">
        <v>55.238095238095234</v>
      </c>
      <c r="M3954" s="371">
        <v>22.05</v>
      </c>
      <c r="N3954" s="21"/>
      <c r="O3954" s="25">
        <f t="shared" si="859"/>
        <v>39.06269841269841</v>
      </c>
      <c r="P3954" s="26">
        <f t="shared" si="856"/>
        <v>2.7126873897707231E-2</v>
      </c>
      <c r="Q3954" s="26"/>
      <c r="R3954" s="28" t="s">
        <v>3573</v>
      </c>
      <c r="S3954" s="24">
        <v>1000</v>
      </c>
      <c r="T3954" s="371">
        <v>0</v>
      </c>
      <c r="U3954" s="371">
        <v>0</v>
      </c>
      <c r="V3954" s="371">
        <v>0</v>
      </c>
      <c r="W3954" s="21"/>
      <c r="X3954" s="25">
        <f t="shared" si="857"/>
        <v>0</v>
      </c>
      <c r="Y3954" s="26">
        <f t="shared" si="858"/>
        <v>0</v>
      </c>
      <c r="Z3954" s="183"/>
      <c r="AA3954" s="678"/>
      <c r="AB3954" s="672"/>
    </row>
    <row r="3955" spans="1:28" ht="13.9" customHeight="1" x14ac:dyDescent="0.2">
      <c r="A3955" s="588"/>
      <c r="B3955" s="415"/>
      <c r="C3955" s="454"/>
      <c r="D3955" s="589"/>
      <c r="E3955" s="589"/>
      <c r="F3955" s="202"/>
      <c r="G3955" s="43"/>
      <c r="H3955" s="241">
        <v>121</v>
      </c>
      <c r="I3955" s="22" t="s">
        <v>1959</v>
      </c>
      <c r="J3955" s="24">
        <v>1000</v>
      </c>
      <c r="K3955" s="371">
        <v>28.35</v>
      </c>
      <c r="L3955" s="371">
        <v>25.714285714285712</v>
      </c>
      <c r="M3955" s="371">
        <v>29.400000000000002</v>
      </c>
      <c r="N3955" s="21"/>
      <c r="O3955" s="25">
        <f t="shared" si="859"/>
        <v>27.821428571428573</v>
      </c>
      <c r="P3955" s="26">
        <f t="shared" si="856"/>
        <v>1.9320436507936509E-2</v>
      </c>
      <c r="Q3955" s="26"/>
      <c r="R3955" s="28" t="s">
        <v>4795</v>
      </c>
      <c r="S3955" s="24">
        <v>1000</v>
      </c>
      <c r="T3955" s="371">
        <v>27.619047619047617</v>
      </c>
      <c r="U3955" s="371">
        <v>37.800000000000004</v>
      </c>
      <c r="V3955" s="371">
        <v>42</v>
      </c>
      <c r="W3955" s="21"/>
      <c r="X3955" s="25">
        <f t="shared" si="857"/>
        <v>35.806349206349203</v>
      </c>
      <c r="Y3955" s="26">
        <f t="shared" si="858"/>
        <v>2.4865520282186946E-2</v>
      </c>
      <c r="Z3955" s="183"/>
      <c r="AA3955" s="678"/>
      <c r="AB3955" s="672"/>
    </row>
    <row r="3956" spans="1:28" ht="13.9" customHeight="1" x14ac:dyDescent="0.2">
      <c r="A3956" s="588"/>
      <c r="B3956" s="415"/>
      <c r="C3956" s="454"/>
      <c r="D3956" s="589"/>
      <c r="E3956" s="589"/>
      <c r="F3956" s="202"/>
      <c r="G3956" s="43"/>
      <c r="H3956" s="241">
        <v>121</v>
      </c>
      <c r="I3956" s="22" t="s">
        <v>3568</v>
      </c>
      <c r="J3956" s="24">
        <v>1000</v>
      </c>
      <c r="K3956" s="371">
        <v>0</v>
      </c>
      <c r="L3956" s="371">
        <v>0</v>
      </c>
      <c r="M3956" s="371">
        <v>0</v>
      </c>
      <c r="N3956" s="21"/>
      <c r="O3956" s="25">
        <f t="shared" si="859"/>
        <v>0</v>
      </c>
      <c r="P3956" s="26">
        <f t="shared" si="856"/>
        <v>0</v>
      </c>
      <c r="Q3956" s="26"/>
      <c r="R3956" s="28" t="s">
        <v>3574</v>
      </c>
      <c r="S3956" s="24">
        <v>1000</v>
      </c>
      <c r="T3956" s="371">
        <v>41.904761904761905</v>
      </c>
      <c r="U3956" s="371">
        <v>30.450000000000003</v>
      </c>
      <c r="V3956" s="371">
        <v>17.850000000000001</v>
      </c>
      <c r="W3956" s="21"/>
      <c r="X3956" s="25">
        <f t="shared" si="857"/>
        <v>30.06825396825397</v>
      </c>
      <c r="Y3956" s="26">
        <f t="shared" si="858"/>
        <v>2.0880731922398591E-2</v>
      </c>
      <c r="Z3956" s="183"/>
      <c r="AA3956" s="678"/>
      <c r="AB3956" s="672"/>
    </row>
    <row r="3957" spans="1:28" ht="13.9" customHeight="1" x14ac:dyDescent="0.2">
      <c r="A3957" s="588"/>
      <c r="B3957" s="415"/>
      <c r="C3957" s="454"/>
      <c r="D3957" s="589"/>
      <c r="E3957" s="589"/>
      <c r="F3957" s="202"/>
      <c r="G3957" s="43"/>
      <c r="H3957" s="241">
        <v>121</v>
      </c>
      <c r="I3957" s="22" t="s">
        <v>4793</v>
      </c>
      <c r="J3957" s="24">
        <v>1000</v>
      </c>
      <c r="K3957" s="371">
        <v>99.75</v>
      </c>
      <c r="L3957" s="371">
        <v>110.47619047619047</v>
      </c>
      <c r="M3957" s="371">
        <v>115.5</v>
      </c>
      <c r="N3957" s="21"/>
      <c r="O3957" s="25">
        <f t="shared" si="859"/>
        <v>108.57539682539682</v>
      </c>
      <c r="P3957" s="26">
        <f t="shared" si="856"/>
        <v>7.5399581128747797E-2</v>
      </c>
      <c r="Q3957" s="26"/>
      <c r="R3957" s="28" t="s">
        <v>3575</v>
      </c>
      <c r="S3957" s="24">
        <v>1000</v>
      </c>
      <c r="T3957" s="371">
        <v>65.714285714285708</v>
      </c>
      <c r="U3957" s="371">
        <v>50.400000000000006</v>
      </c>
      <c r="V3957" s="371">
        <v>67.2</v>
      </c>
      <c r="W3957" s="21"/>
      <c r="X3957" s="25">
        <f t="shared" si="857"/>
        <v>61.104761904761908</v>
      </c>
      <c r="Y3957" s="26">
        <f t="shared" si="858"/>
        <v>4.2433862433862435E-2</v>
      </c>
      <c r="Z3957" s="183"/>
      <c r="AA3957" s="678"/>
      <c r="AB3957" s="672"/>
    </row>
    <row r="3958" spans="1:28" ht="13.9" customHeight="1" x14ac:dyDescent="0.2">
      <c r="A3958" s="588"/>
      <c r="B3958" s="415"/>
      <c r="C3958" s="454"/>
      <c r="D3958" s="589"/>
      <c r="E3958" s="589"/>
      <c r="F3958" s="203"/>
      <c r="G3958" s="21"/>
      <c r="H3958" s="241">
        <v>121</v>
      </c>
      <c r="I3958" s="23" t="s">
        <v>4794</v>
      </c>
      <c r="J3958" s="24">
        <v>1000</v>
      </c>
      <c r="K3958" s="371">
        <v>81.900000000000006</v>
      </c>
      <c r="L3958" s="371">
        <v>57.142857142857139</v>
      </c>
      <c r="M3958" s="371">
        <v>44.1</v>
      </c>
      <c r="N3958" s="21"/>
      <c r="O3958" s="25">
        <f>SUM(K3958,L3958,M3958)/3</f>
        <v>61.047619047619044</v>
      </c>
      <c r="P3958" s="26">
        <f t="shared" si="856"/>
        <v>4.2394179894179894E-2</v>
      </c>
      <c r="Q3958" s="26"/>
      <c r="R3958" s="28" t="s">
        <v>3576</v>
      </c>
      <c r="S3958" s="24">
        <v>1000</v>
      </c>
      <c r="T3958" s="371">
        <v>40.952380952380949</v>
      </c>
      <c r="U3958" s="371">
        <v>26.25</v>
      </c>
      <c r="V3958" s="371">
        <v>50.400000000000006</v>
      </c>
      <c r="W3958" s="21"/>
      <c r="X3958" s="25">
        <f t="shared" si="857"/>
        <v>39.200793650793649</v>
      </c>
      <c r="Y3958" s="26">
        <f t="shared" si="858"/>
        <v>2.7222773368606699E-2</v>
      </c>
      <c r="Z3958" s="183"/>
      <c r="AA3958" s="678"/>
      <c r="AB3958" s="672"/>
    </row>
    <row r="3959" spans="1:28" ht="13.9" customHeight="1" thickBot="1" x14ac:dyDescent="0.25">
      <c r="A3959" s="588"/>
      <c r="B3959" s="415"/>
      <c r="C3959" s="454"/>
      <c r="D3959" s="589"/>
      <c r="E3959" s="589"/>
      <c r="F3959" s="182"/>
      <c r="G3959" s="24"/>
      <c r="H3959" s="241">
        <v>121</v>
      </c>
      <c r="I3959" s="22"/>
      <c r="J3959" s="24"/>
      <c r="K3959" s="371"/>
      <c r="L3959" s="371"/>
      <c r="M3959" s="371"/>
      <c r="N3959" s="21"/>
      <c r="O3959" s="25"/>
      <c r="P3959" s="26"/>
      <c r="Q3959" s="26"/>
      <c r="R3959" s="28" t="s">
        <v>148</v>
      </c>
      <c r="S3959" s="24">
        <v>1000</v>
      </c>
      <c r="T3959" s="371">
        <v>11.428571428571429</v>
      </c>
      <c r="U3959" s="371">
        <v>29.400000000000002</v>
      </c>
      <c r="V3959" s="371">
        <v>26.25</v>
      </c>
      <c r="W3959" s="21"/>
      <c r="X3959" s="37">
        <f t="shared" si="857"/>
        <v>22.359523809523807</v>
      </c>
      <c r="Y3959" s="26">
        <f t="shared" si="858"/>
        <v>1.5527447089947089E-2</v>
      </c>
      <c r="Z3959" s="183"/>
      <c r="AA3959" s="678"/>
      <c r="AB3959" s="672"/>
    </row>
    <row r="3960" spans="1:28" s="7" customFormat="1" ht="13.9" customHeight="1" x14ac:dyDescent="0.2">
      <c r="A3960" s="270"/>
      <c r="B3960" s="407"/>
      <c r="C3960" s="450"/>
      <c r="D3960" s="291">
        <f>(MAX(K3960:M3960))/J3960/1.44</f>
        <v>0</v>
      </c>
      <c r="E3960" s="272"/>
      <c r="F3960" s="193" t="s">
        <v>1909</v>
      </c>
      <c r="G3960" s="114" t="s">
        <v>3136</v>
      </c>
      <c r="H3960" s="243">
        <v>122</v>
      </c>
      <c r="I3960" s="113" t="s">
        <v>685</v>
      </c>
      <c r="J3960" s="115">
        <v>250</v>
      </c>
      <c r="K3960" s="565">
        <v>0</v>
      </c>
      <c r="L3960" s="627">
        <v>0</v>
      </c>
      <c r="M3960" s="627">
        <v>0</v>
      </c>
      <c r="N3960" s="116"/>
      <c r="O3960" s="117">
        <f>(K3960+L3960+M3960)/3</f>
        <v>0</v>
      </c>
      <c r="P3960" s="118">
        <f t="shared" si="856"/>
        <v>0</v>
      </c>
      <c r="Q3960" s="119" t="s">
        <v>494</v>
      </c>
      <c r="R3960" s="120"/>
      <c r="S3960" s="115"/>
      <c r="T3960" s="565"/>
      <c r="U3960" s="565"/>
      <c r="V3960" s="565"/>
      <c r="W3960" s="116"/>
      <c r="X3960" s="117"/>
      <c r="Y3960" s="118"/>
      <c r="Z3960" s="199"/>
      <c r="AA3960" s="677">
        <f>P3960+Y3960</f>
        <v>0</v>
      </c>
      <c r="AB3960" s="671">
        <f t="shared" si="847"/>
        <v>166.25</v>
      </c>
    </row>
    <row r="3961" spans="1:28" ht="13.9" customHeight="1" x14ac:dyDescent="0.2">
      <c r="A3961" s="588"/>
      <c r="B3961" s="415"/>
      <c r="C3961" s="454"/>
      <c r="D3961" s="589"/>
      <c r="E3961" s="589"/>
      <c r="F3961" s="202" t="s">
        <v>684</v>
      </c>
      <c r="G3961" s="43"/>
      <c r="H3961" s="241">
        <v>122</v>
      </c>
      <c r="I3961" s="23" t="s">
        <v>3577</v>
      </c>
      <c r="J3961" s="24">
        <v>250</v>
      </c>
      <c r="K3961" s="371">
        <v>0</v>
      </c>
      <c r="L3961" s="371">
        <v>0</v>
      </c>
      <c r="M3961" s="371">
        <v>0</v>
      </c>
      <c r="N3961" s="21"/>
      <c r="O3961" s="25">
        <f>SUM(K3961,L3961,M3961)/3</f>
        <v>0</v>
      </c>
      <c r="P3961" s="26">
        <f t="shared" si="856"/>
        <v>0</v>
      </c>
      <c r="Q3961" s="26"/>
      <c r="R3961" s="23"/>
      <c r="S3961" s="24"/>
      <c r="T3961" s="371"/>
      <c r="U3961" s="371"/>
      <c r="V3961" s="371"/>
      <c r="W3961" s="21"/>
      <c r="X3961" s="25"/>
      <c r="Y3961" s="26"/>
      <c r="Z3961" s="183"/>
      <c r="AA3961" s="678"/>
      <c r="AB3961" s="672"/>
    </row>
    <row r="3962" spans="1:28" ht="13.9" customHeight="1" thickBot="1" x14ac:dyDescent="0.25">
      <c r="A3962" s="585"/>
      <c r="B3962" s="409"/>
      <c r="C3962" s="447"/>
      <c r="D3962" s="586"/>
      <c r="E3962" s="587"/>
      <c r="F3962" s="184"/>
      <c r="G3962" s="70"/>
      <c r="H3962" s="242">
        <v>122</v>
      </c>
      <c r="I3962" s="76"/>
      <c r="J3962" s="70"/>
      <c r="K3962" s="559"/>
      <c r="L3962" s="559"/>
      <c r="M3962" s="559"/>
      <c r="N3962" s="72"/>
      <c r="O3962" s="73"/>
      <c r="P3962" s="74"/>
      <c r="Q3962" s="74"/>
      <c r="R3962" s="75"/>
      <c r="S3962" s="70"/>
      <c r="T3962" s="559"/>
      <c r="U3962" s="559"/>
      <c r="V3962" s="559"/>
      <c r="W3962" s="72"/>
      <c r="X3962" s="73"/>
      <c r="Y3962" s="74"/>
      <c r="Z3962" s="185"/>
      <c r="AA3962" s="681"/>
      <c r="AB3962" s="674"/>
    </row>
    <row r="3963" spans="1:28" x14ac:dyDescent="0.2">
      <c r="D3963" s="614"/>
      <c r="E3963" s="614"/>
      <c r="K3963" s="533"/>
      <c r="L3963" s="533"/>
      <c r="M3963" s="533"/>
      <c r="T3963" s="533"/>
      <c r="U3963" s="533"/>
      <c r="V3963" s="533"/>
      <c r="AB3963" s="616"/>
    </row>
    <row r="3964" spans="1:28" s="49" customFormat="1" ht="24.75" customHeight="1" x14ac:dyDescent="0.2">
      <c r="A3964" s="526"/>
      <c r="B3964" s="527"/>
      <c r="C3964" s="445"/>
      <c r="D3964" s="614"/>
      <c r="E3964" s="614"/>
      <c r="F3964" s="4"/>
      <c r="H3964" s="235"/>
      <c r="I3964" s="528" t="s">
        <v>5001</v>
      </c>
      <c r="J3964" s="522"/>
      <c r="K3964" s="625"/>
      <c r="L3964" s="625"/>
      <c r="M3964" s="625"/>
      <c r="N3964" s="523"/>
      <c r="O3964" s="523"/>
      <c r="P3964" s="523"/>
      <c r="Q3964" s="523"/>
      <c r="R3964" s="4"/>
      <c r="T3964" s="533"/>
      <c r="U3964" s="533"/>
      <c r="V3964" s="533"/>
      <c r="W3964" s="3"/>
      <c r="X3964" s="3"/>
      <c r="Y3964" s="3"/>
      <c r="Z3964" s="159"/>
      <c r="AA3964" s="570"/>
      <c r="AB3964" s="616"/>
    </row>
    <row r="3965" spans="1:28" ht="15" thickBot="1" x14ac:dyDescent="0.25">
      <c r="D3965" s="614"/>
      <c r="E3965" s="614"/>
      <c r="K3965" s="533"/>
      <c r="L3965" s="533"/>
      <c r="M3965" s="533"/>
      <c r="T3965" s="533"/>
      <c r="U3965" s="533"/>
      <c r="V3965" s="533"/>
      <c r="AB3965" s="616"/>
    </row>
    <row r="3966" spans="1:28" s="7" customFormat="1" ht="13.9" customHeight="1" x14ac:dyDescent="0.2">
      <c r="A3966" s="270">
        <v>43072</v>
      </c>
      <c r="B3966" s="407">
        <v>0.88888888888888884</v>
      </c>
      <c r="C3966" s="450">
        <v>-6</v>
      </c>
      <c r="D3966" s="291">
        <f>(MAX(K3966:M3966))/J3966/1.44</f>
        <v>0.34343750000000001</v>
      </c>
      <c r="E3966" s="272">
        <f>(MAX(T3966:V3966))/S3966/1.44</f>
        <v>0</v>
      </c>
      <c r="F3966" s="193" t="s">
        <v>1909</v>
      </c>
      <c r="G3966" s="114" t="s">
        <v>3126</v>
      </c>
      <c r="H3966" s="243">
        <v>720</v>
      </c>
      <c r="I3966" s="113" t="s">
        <v>685</v>
      </c>
      <c r="J3966" s="115">
        <v>1000</v>
      </c>
      <c r="K3966" s="565">
        <v>443.1</v>
      </c>
      <c r="L3966" s="627">
        <v>362.85714285714283</v>
      </c>
      <c r="M3966" s="627">
        <v>494.55</v>
      </c>
      <c r="N3966" s="116" t="s">
        <v>4406</v>
      </c>
      <c r="O3966" s="117">
        <f>(K3966+L3966+M3966)/3</f>
        <v>433.50238095238092</v>
      </c>
      <c r="P3966" s="118">
        <f t="shared" ref="P3966:P3972" si="860">O3966/J3966/1.44</f>
        <v>0.30104332010582008</v>
      </c>
      <c r="Q3966" s="119" t="s">
        <v>494</v>
      </c>
      <c r="R3966" s="120" t="s">
        <v>3817</v>
      </c>
      <c r="S3966" s="115">
        <v>1000</v>
      </c>
      <c r="T3966" s="565">
        <v>0</v>
      </c>
      <c r="U3966" s="565">
        <v>0</v>
      </c>
      <c r="V3966" s="565">
        <v>0</v>
      </c>
      <c r="W3966" s="116"/>
      <c r="X3966" s="117">
        <f t="shared" ref="X3966:X3967" si="861">(T3966+U3966+V3966)/3</f>
        <v>0</v>
      </c>
      <c r="Y3966" s="118">
        <f t="shared" ref="Y3966:Y3967" si="862">X3966/S3966/1.44</f>
        <v>0</v>
      </c>
      <c r="Z3966" s="199" t="s">
        <v>494</v>
      </c>
      <c r="AA3966" s="677">
        <f>P3966+Y3966</f>
        <v>0.30104332010582008</v>
      </c>
      <c r="AB3966" s="671">
        <f t="shared" si="847"/>
        <v>929.61238425925933</v>
      </c>
    </row>
    <row r="3967" spans="1:28" ht="13.9" customHeight="1" x14ac:dyDescent="0.2">
      <c r="A3967" s="588"/>
      <c r="B3967" s="415"/>
      <c r="C3967" s="454"/>
      <c r="D3967" s="589"/>
      <c r="E3967" s="589"/>
      <c r="F3967" s="202" t="s">
        <v>684</v>
      </c>
      <c r="G3967" s="43"/>
      <c r="H3967" s="241">
        <v>720</v>
      </c>
      <c r="I3967" s="23" t="s">
        <v>1920</v>
      </c>
      <c r="J3967" s="24">
        <v>1000</v>
      </c>
      <c r="K3967" s="371">
        <v>0</v>
      </c>
      <c r="L3967" s="371">
        <v>0</v>
      </c>
      <c r="M3967" s="371">
        <v>0</v>
      </c>
      <c r="N3967" s="21"/>
      <c r="O3967" s="25">
        <f>SUM(K3967,L3967,M3967)/3</f>
        <v>0</v>
      </c>
      <c r="P3967" s="26">
        <f t="shared" si="860"/>
        <v>0</v>
      </c>
      <c r="Q3967" s="26"/>
      <c r="R3967" s="28" t="s">
        <v>1920</v>
      </c>
      <c r="S3967" s="24">
        <v>1000</v>
      </c>
      <c r="T3967" s="371">
        <v>0</v>
      </c>
      <c r="U3967" s="371">
        <v>0</v>
      </c>
      <c r="V3967" s="371">
        <v>0</v>
      </c>
      <c r="W3967" s="21"/>
      <c r="X3967" s="25">
        <f t="shared" si="861"/>
        <v>0</v>
      </c>
      <c r="Y3967" s="26">
        <f t="shared" si="862"/>
        <v>0</v>
      </c>
      <c r="Z3967" s="183"/>
      <c r="AA3967" s="678"/>
      <c r="AB3967" s="672"/>
    </row>
    <row r="3968" spans="1:28" ht="13.9" customHeight="1" x14ac:dyDescent="0.2">
      <c r="A3968" s="588"/>
      <c r="B3968" s="415"/>
      <c r="C3968" s="454"/>
      <c r="D3968" s="589"/>
      <c r="E3968" s="589"/>
      <c r="F3968" s="203"/>
      <c r="G3968" s="21"/>
      <c r="H3968" s="241">
        <v>720</v>
      </c>
      <c r="I3968" s="23" t="s">
        <v>3133</v>
      </c>
      <c r="J3968" s="24">
        <v>1000</v>
      </c>
      <c r="K3968" s="371">
        <v>0</v>
      </c>
      <c r="L3968" s="371">
        <v>0</v>
      </c>
      <c r="M3968" s="371">
        <v>0</v>
      </c>
      <c r="N3968" s="21"/>
      <c r="O3968" s="25">
        <f>SUM(K3968,L3968,M3968)/3</f>
        <v>0</v>
      </c>
      <c r="P3968" s="26">
        <f t="shared" si="860"/>
        <v>0</v>
      </c>
      <c r="Q3968" s="26"/>
      <c r="R3968" s="28"/>
      <c r="S3968" s="24"/>
      <c r="T3968" s="371"/>
      <c r="U3968" s="371"/>
      <c r="V3968" s="371"/>
      <c r="W3968" s="21"/>
      <c r="X3968" s="25"/>
      <c r="Y3968" s="26"/>
      <c r="Z3968" s="183"/>
      <c r="AA3968" s="678"/>
      <c r="AB3968" s="672"/>
    </row>
    <row r="3969" spans="1:28" ht="13.9" customHeight="1" thickBot="1" x14ac:dyDescent="0.25">
      <c r="A3969" s="588"/>
      <c r="B3969" s="415"/>
      <c r="C3969" s="454"/>
      <c r="D3969" s="589"/>
      <c r="E3969" s="589"/>
      <c r="F3969" s="182"/>
      <c r="G3969" s="24"/>
      <c r="H3969" s="241">
        <v>720</v>
      </c>
      <c r="I3969" s="22" t="s">
        <v>3816</v>
      </c>
      <c r="J3969" s="24">
        <v>1000</v>
      </c>
      <c r="K3969" s="371">
        <v>0</v>
      </c>
      <c r="L3969" s="371">
        <v>0</v>
      </c>
      <c r="M3969" s="371">
        <v>0</v>
      </c>
      <c r="N3969" s="21"/>
      <c r="O3969" s="25">
        <f>SUM(K3969,L3969,M3969)/3</f>
        <v>0</v>
      </c>
      <c r="P3969" s="26">
        <f t="shared" si="860"/>
        <v>0</v>
      </c>
      <c r="Q3969" s="26"/>
      <c r="R3969" s="28"/>
      <c r="S3969" s="24"/>
      <c r="T3969" s="371"/>
      <c r="U3969" s="371"/>
      <c r="V3969" s="371"/>
      <c r="W3969" s="21"/>
      <c r="X3969" s="37"/>
      <c r="Y3969" s="26"/>
      <c r="Z3969" s="183"/>
      <c r="AA3969" s="681"/>
      <c r="AB3969" s="674"/>
    </row>
    <row r="3970" spans="1:28" s="7" customFormat="1" ht="13.9" customHeight="1" thickBot="1" x14ac:dyDescent="0.25">
      <c r="A3970" s="270">
        <v>43074</v>
      </c>
      <c r="B3970" s="407">
        <v>0.66666666666666663</v>
      </c>
      <c r="C3970" s="450">
        <v>-6</v>
      </c>
      <c r="D3970" s="291">
        <f t="shared" ref="D3970:D3972" si="863">(MAX(K3970:M3970))/J3970/1.44</f>
        <v>0.2048611111111111</v>
      </c>
      <c r="E3970" s="272"/>
      <c r="F3970" s="193" t="s">
        <v>1909</v>
      </c>
      <c r="G3970" s="114" t="s">
        <v>3126</v>
      </c>
      <c r="H3970" s="243">
        <v>1</v>
      </c>
      <c r="I3970" s="113" t="s">
        <v>4611</v>
      </c>
      <c r="J3970" s="115">
        <v>630</v>
      </c>
      <c r="K3970" s="565">
        <v>185.85</v>
      </c>
      <c r="L3970" s="627">
        <v>104.76190476190476</v>
      </c>
      <c r="M3970" s="627">
        <v>94.5</v>
      </c>
      <c r="N3970" s="116" t="s">
        <v>4613</v>
      </c>
      <c r="O3970" s="117">
        <f t="shared" ref="O3970:O3972" si="864">(K3970+L3970+M3970)/3</f>
        <v>128.3706349206349</v>
      </c>
      <c r="P3970" s="118">
        <f t="shared" si="860"/>
        <v>0.14150202261974745</v>
      </c>
      <c r="Q3970" s="119" t="s">
        <v>494</v>
      </c>
      <c r="R3970" s="120"/>
      <c r="S3970" s="115"/>
      <c r="T3970" s="565"/>
      <c r="U3970" s="565"/>
      <c r="V3970" s="565"/>
      <c r="W3970" s="116"/>
      <c r="X3970" s="117"/>
      <c r="Y3970" s="118"/>
      <c r="Z3970" s="199"/>
      <c r="AA3970" s="679">
        <f t="shared" ref="AA3970:AA3972" si="865">P3970+Y3970</f>
        <v>0.14150202261974745</v>
      </c>
      <c r="AB3970" s="672">
        <f t="shared" si="847"/>
        <v>359.66772762345676</v>
      </c>
    </row>
    <row r="3971" spans="1:28" s="7" customFormat="1" ht="13.9" customHeight="1" thickBot="1" x14ac:dyDescent="0.25">
      <c r="A3971" s="270">
        <v>43074</v>
      </c>
      <c r="B3971" s="407">
        <v>0.6875</v>
      </c>
      <c r="C3971" s="450">
        <v>-6</v>
      </c>
      <c r="D3971" s="291">
        <f t="shared" si="863"/>
        <v>0.19675925925925927</v>
      </c>
      <c r="E3971" s="272"/>
      <c r="F3971" s="193" t="s">
        <v>1909</v>
      </c>
      <c r="G3971" s="114" t="s">
        <v>3126</v>
      </c>
      <c r="H3971" s="243">
        <v>2</v>
      </c>
      <c r="I3971" s="113" t="s">
        <v>4612</v>
      </c>
      <c r="J3971" s="115">
        <v>630</v>
      </c>
      <c r="K3971" s="565">
        <v>110.25</v>
      </c>
      <c r="L3971" s="627">
        <v>133.33333333333331</v>
      </c>
      <c r="M3971" s="627">
        <v>178.5</v>
      </c>
      <c r="N3971" s="116" t="s">
        <v>4613</v>
      </c>
      <c r="O3971" s="117">
        <f t="shared" si="864"/>
        <v>140.69444444444443</v>
      </c>
      <c r="P3971" s="118">
        <f t="shared" si="860"/>
        <v>0.15508646874387613</v>
      </c>
      <c r="Q3971" s="119" t="s">
        <v>494</v>
      </c>
      <c r="R3971" s="120"/>
      <c r="S3971" s="115"/>
      <c r="T3971" s="565"/>
      <c r="U3971" s="565"/>
      <c r="V3971" s="565"/>
      <c r="W3971" s="116"/>
      <c r="X3971" s="117"/>
      <c r="Y3971" s="118"/>
      <c r="Z3971" s="199"/>
      <c r="AA3971" s="682">
        <f t="shared" si="865"/>
        <v>0.15508646874387613</v>
      </c>
      <c r="AB3971" s="675">
        <f t="shared" si="847"/>
        <v>353.97652391975305</v>
      </c>
    </row>
    <row r="3972" spans="1:28" s="7" customFormat="1" ht="13.9" customHeight="1" thickBot="1" x14ac:dyDescent="0.25">
      <c r="A3972" s="270"/>
      <c r="B3972" s="407"/>
      <c r="C3972" s="450"/>
      <c r="D3972" s="291">
        <f t="shared" si="863"/>
        <v>0</v>
      </c>
      <c r="E3972" s="272"/>
      <c r="F3972" s="193" t="s">
        <v>1909</v>
      </c>
      <c r="G3972" s="114" t="s">
        <v>3126</v>
      </c>
      <c r="H3972" s="243">
        <v>3</v>
      </c>
      <c r="I3972" s="113" t="s">
        <v>4611</v>
      </c>
      <c r="J3972" s="115">
        <v>630</v>
      </c>
      <c r="K3972" s="565">
        <v>0</v>
      </c>
      <c r="L3972" s="627">
        <v>0</v>
      </c>
      <c r="M3972" s="627">
        <v>0</v>
      </c>
      <c r="N3972" s="116"/>
      <c r="O3972" s="117">
        <f t="shared" si="864"/>
        <v>0</v>
      </c>
      <c r="P3972" s="118">
        <f t="shared" si="860"/>
        <v>0</v>
      </c>
      <c r="Q3972" s="119" t="s">
        <v>494</v>
      </c>
      <c r="R3972" s="120"/>
      <c r="S3972" s="115"/>
      <c r="T3972" s="565"/>
      <c r="U3972" s="565"/>
      <c r="V3972" s="565"/>
      <c r="W3972" s="116"/>
      <c r="X3972" s="117"/>
      <c r="Y3972" s="118"/>
      <c r="Z3972" s="199"/>
      <c r="AA3972" s="679">
        <f t="shared" si="865"/>
        <v>0</v>
      </c>
      <c r="AB3972" s="672">
        <f t="shared" si="847"/>
        <v>418.95</v>
      </c>
    </row>
    <row r="3973" spans="1:28" s="7" customFormat="1" ht="13.9" customHeight="1" x14ac:dyDescent="0.2">
      <c r="A3973" s="270">
        <v>43072</v>
      </c>
      <c r="B3973" s="407">
        <v>0.85416666666666663</v>
      </c>
      <c r="C3973" s="450">
        <v>-6</v>
      </c>
      <c r="D3973" s="291">
        <f>(MAX(K3973:M3973))/J3973/1.44</f>
        <v>9.5899470899470915E-2</v>
      </c>
      <c r="E3973" s="272">
        <f>(MAX(T3973:V3973))/S3973/1.44</f>
        <v>5.9062500000000004E-2</v>
      </c>
      <c r="F3973" s="193" t="s">
        <v>1909</v>
      </c>
      <c r="G3973" s="114" t="s">
        <v>3126</v>
      </c>
      <c r="H3973" s="243">
        <v>721</v>
      </c>
      <c r="I3973" s="113" t="s">
        <v>685</v>
      </c>
      <c r="J3973" s="115">
        <v>1000</v>
      </c>
      <c r="K3973" s="565">
        <v>108.15</v>
      </c>
      <c r="L3973" s="627">
        <v>138.0952380952381</v>
      </c>
      <c r="M3973" s="627">
        <v>101.85000000000001</v>
      </c>
      <c r="N3973" s="116" t="s">
        <v>3900</v>
      </c>
      <c r="O3973" s="117">
        <f>(K3973+L3973+M3973)/3</f>
        <v>116.03174603174604</v>
      </c>
      <c r="P3973" s="118">
        <f t="shared" ref="P3973:P3992" si="866">O3973/J3973/1.44</f>
        <v>8.0577601410934757E-2</v>
      </c>
      <c r="Q3973" s="119" t="s">
        <v>494</v>
      </c>
      <c r="R3973" s="120" t="s">
        <v>686</v>
      </c>
      <c r="S3973" s="115">
        <v>1000</v>
      </c>
      <c r="T3973" s="565">
        <v>71.428571428571431</v>
      </c>
      <c r="U3973" s="565">
        <v>80.850000000000009</v>
      </c>
      <c r="V3973" s="565">
        <v>85.05</v>
      </c>
      <c r="W3973" s="116" t="s">
        <v>4065</v>
      </c>
      <c r="X3973" s="117">
        <f t="shared" ref="X3973:X3980" si="867">(T3973+U3973+V3973)/3</f>
        <v>79.109523809523807</v>
      </c>
      <c r="Y3973" s="118">
        <f t="shared" ref="Y3973:Y3992" si="868">X3973/S3973/1.44</f>
        <v>5.4937169312169312E-2</v>
      </c>
      <c r="Z3973" s="199" t="s">
        <v>494</v>
      </c>
      <c r="AA3973" s="677">
        <f>P3973+Y3973</f>
        <v>0.13551477072310408</v>
      </c>
      <c r="AB3973" s="671">
        <f t="shared" si="847"/>
        <v>1149.7653549382715</v>
      </c>
    </row>
    <row r="3974" spans="1:28" ht="13.9" customHeight="1" x14ac:dyDescent="0.2">
      <c r="A3974" s="588"/>
      <c r="B3974" s="415"/>
      <c r="C3974" s="454"/>
      <c r="D3974" s="589"/>
      <c r="E3974" s="589"/>
      <c r="F3974" s="202" t="s">
        <v>684</v>
      </c>
      <c r="G3974" s="43"/>
      <c r="H3974" s="241">
        <v>721</v>
      </c>
      <c r="I3974" s="23" t="s">
        <v>3679</v>
      </c>
      <c r="J3974" s="24">
        <v>1000</v>
      </c>
      <c r="K3974" s="371">
        <v>0</v>
      </c>
      <c r="L3974" s="371">
        <v>0</v>
      </c>
      <c r="M3974" s="371">
        <v>0</v>
      </c>
      <c r="N3974" s="21"/>
      <c r="O3974" s="25">
        <f>SUM(K3974,L3974,M3974)/3</f>
        <v>0</v>
      </c>
      <c r="P3974" s="26">
        <f t="shared" si="866"/>
        <v>0</v>
      </c>
      <c r="Q3974" s="26"/>
      <c r="R3974" s="28" t="s">
        <v>3682</v>
      </c>
      <c r="S3974" s="24">
        <v>1000</v>
      </c>
      <c r="T3974" s="371">
        <v>49.523809523809518</v>
      </c>
      <c r="U3974" s="371">
        <v>56.7</v>
      </c>
      <c r="V3974" s="371">
        <v>69.3</v>
      </c>
      <c r="W3974" s="21"/>
      <c r="X3974" s="25">
        <f t="shared" si="867"/>
        <v>58.507936507936506</v>
      </c>
      <c r="Y3974" s="26">
        <f t="shared" si="868"/>
        <v>4.0630511463844797E-2</v>
      </c>
      <c r="Z3974" s="183"/>
      <c r="AA3974" s="678"/>
      <c r="AB3974" s="672"/>
    </row>
    <row r="3975" spans="1:28" ht="13.9" customHeight="1" x14ac:dyDescent="0.2">
      <c r="A3975" s="588"/>
      <c r="B3975" s="415"/>
      <c r="C3975" s="454"/>
      <c r="D3975" s="589"/>
      <c r="E3975" s="589"/>
      <c r="F3975" s="203"/>
      <c r="G3975" s="21"/>
      <c r="H3975" s="241">
        <v>721</v>
      </c>
      <c r="I3975" s="23" t="s">
        <v>3680</v>
      </c>
      <c r="J3975" s="24">
        <v>1000</v>
      </c>
      <c r="K3975" s="371">
        <v>0</v>
      </c>
      <c r="L3975" s="371">
        <v>0</v>
      </c>
      <c r="M3975" s="371">
        <v>0</v>
      </c>
      <c r="N3975" s="21"/>
      <c r="O3975" s="25">
        <f>SUM(K3975,L3975,M3975)/3</f>
        <v>0</v>
      </c>
      <c r="P3975" s="26">
        <f t="shared" ref="P3975" si="869">O3975/J3975/1.44</f>
        <v>0</v>
      </c>
      <c r="Q3975" s="26"/>
      <c r="R3975" s="28" t="s">
        <v>4527</v>
      </c>
      <c r="S3975" s="24">
        <v>1000</v>
      </c>
      <c r="T3975" s="371">
        <v>1.9047619047619047</v>
      </c>
      <c r="U3975" s="371">
        <v>2.1</v>
      </c>
      <c r="V3975" s="371">
        <v>2.1</v>
      </c>
      <c r="W3975" s="21"/>
      <c r="X3975" s="25">
        <f t="shared" ref="X3975" si="870">(T3975+U3975+V3975)/3</f>
        <v>2.0349206349206348</v>
      </c>
      <c r="Y3975" s="26">
        <f t="shared" ref="Y3975" si="871">X3975/S3975/1.44</f>
        <v>1.4131393298059964E-3</v>
      </c>
      <c r="Z3975" s="183"/>
      <c r="AA3975" s="678"/>
      <c r="AB3975" s="672"/>
    </row>
    <row r="3976" spans="1:28" ht="13.9" customHeight="1" x14ac:dyDescent="0.2">
      <c r="A3976" s="588"/>
      <c r="B3976" s="415"/>
      <c r="C3976" s="454"/>
      <c r="D3976" s="589"/>
      <c r="E3976" s="589"/>
      <c r="F3976" s="203"/>
      <c r="G3976" s="21"/>
      <c r="H3976" s="241">
        <v>721</v>
      </c>
      <c r="I3976" s="23"/>
      <c r="J3976" s="24">
        <v>1000</v>
      </c>
      <c r="K3976" s="371">
        <v>0</v>
      </c>
      <c r="L3976" s="371">
        <v>0</v>
      </c>
      <c r="M3976" s="371">
        <v>0</v>
      </c>
      <c r="N3976" s="21"/>
      <c r="O3976" s="25">
        <f>SUM(K3976,L3976,M3976)/3</f>
        <v>0</v>
      </c>
      <c r="P3976" s="26">
        <f t="shared" si="866"/>
        <v>0</v>
      </c>
      <c r="Q3976" s="26"/>
      <c r="R3976" s="28" t="s">
        <v>4528</v>
      </c>
      <c r="S3976" s="24">
        <v>1000</v>
      </c>
      <c r="T3976" s="371">
        <v>0</v>
      </c>
      <c r="U3976" s="371">
        <v>0</v>
      </c>
      <c r="V3976" s="371">
        <v>0</v>
      </c>
      <c r="W3976" s="21"/>
      <c r="X3976" s="25">
        <f t="shared" si="867"/>
        <v>0</v>
      </c>
      <c r="Y3976" s="26">
        <f t="shared" si="868"/>
        <v>0</v>
      </c>
      <c r="Z3976" s="183"/>
      <c r="AA3976" s="678"/>
      <c r="AB3976" s="672"/>
    </row>
    <row r="3977" spans="1:28" ht="13.9" customHeight="1" thickBot="1" x14ac:dyDescent="0.25">
      <c r="A3977" s="588"/>
      <c r="B3977" s="415"/>
      <c r="C3977" s="454"/>
      <c r="D3977" s="589"/>
      <c r="E3977" s="589"/>
      <c r="F3977" s="182"/>
      <c r="G3977" s="24"/>
      <c r="H3977" s="241">
        <v>721</v>
      </c>
      <c r="I3977" s="22" t="s">
        <v>3681</v>
      </c>
      <c r="J3977" s="24">
        <v>1000</v>
      </c>
      <c r="K3977" s="371">
        <v>98.7</v>
      </c>
      <c r="L3977" s="371">
        <v>123.80952380952381</v>
      </c>
      <c r="M3977" s="371">
        <v>81.900000000000006</v>
      </c>
      <c r="N3977" s="21"/>
      <c r="O3977" s="25">
        <f>SUM(K3977,L3977,M3977)/3</f>
        <v>101.46984126984127</v>
      </c>
      <c r="P3977" s="26">
        <f t="shared" si="866"/>
        <v>7.0465167548500879E-2</v>
      </c>
      <c r="Q3977" s="26"/>
      <c r="R3977" s="28" t="s">
        <v>4529</v>
      </c>
      <c r="S3977" s="24">
        <v>1000</v>
      </c>
      <c r="T3977" s="371">
        <v>14.285714285714285</v>
      </c>
      <c r="U3977" s="371">
        <v>17.850000000000001</v>
      </c>
      <c r="V3977" s="371">
        <v>10.5</v>
      </c>
      <c r="W3977" s="21"/>
      <c r="X3977" s="37">
        <f t="shared" si="867"/>
        <v>14.211904761904762</v>
      </c>
      <c r="Y3977" s="26">
        <f t="shared" si="868"/>
        <v>9.8693783068783073E-3</v>
      </c>
      <c r="Z3977" s="183"/>
      <c r="AA3977" s="681"/>
      <c r="AB3977" s="674"/>
    </row>
    <row r="3978" spans="1:28" s="7" customFormat="1" ht="13.9" customHeight="1" x14ac:dyDescent="0.2">
      <c r="A3978" s="270">
        <v>43072</v>
      </c>
      <c r="B3978" s="407">
        <v>0.71527777777777779</v>
      </c>
      <c r="C3978" s="450">
        <v>-5</v>
      </c>
      <c r="D3978" s="291">
        <f>(MAX(K3978:M3978))/J3978/1.44</f>
        <v>0.48726851851851855</v>
      </c>
      <c r="E3978" s="272">
        <f>(MAX(T3978:V3978))/S3978/1.44</f>
        <v>3.1250000000000007E-2</v>
      </c>
      <c r="F3978" s="193" t="s">
        <v>1909</v>
      </c>
      <c r="G3978" s="114" t="s">
        <v>3126</v>
      </c>
      <c r="H3978" s="243">
        <v>722</v>
      </c>
      <c r="I3978" s="113" t="s">
        <v>685</v>
      </c>
      <c r="J3978" s="115">
        <v>630</v>
      </c>
      <c r="K3978" s="565">
        <v>442.05</v>
      </c>
      <c r="L3978" s="627">
        <v>428.57142857142856</v>
      </c>
      <c r="M3978" s="627">
        <v>384.3</v>
      </c>
      <c r="N3978" s="116" t="s">
        <v>3923</v>
      </c>
      <c r="O3978" s="117">
        <f>(K3978+L3978+M3978)/3</f>
        <v>418.30714285714288</v>
      </c>
      <c r="P3978" s="118">
        <f t="shared" si="866"/>
        <v>0.46109693877551022</v>
      </c>
      <c r="Q3978" s="119" t="s">
        <v>494</v>
      </c>
      <c r="R3978" s="120" t="s">
        <v>686</v>
      </c>
      <c r="S3978" s="115">
        <v>630</v>
      </c>
      <c r="T3978" s="565">
        <v>20.952380952380953</v>
      </c>
      <c r="U3978" s="565">
        <v>28.35</v>
      </c>
      <c r="V3978" s="565">
        <v>22.05</v>
      </c>
      <c r="W3978" s="116" t="s">
        <v>4077</v>
      </c>
      <c r="X3978" s="117">
        <f t="shared" si="867"/>
        <v>23.784126984126985</v>
      </c>
      <c r="Y3978" s="118">
        <f t="shared" si="868"/>
        <v>2.6217071190616167E-2</v>
      </c>
      <c r="Z3978" s="199" t="s">
        <v>494</v>
      </c>
      <c r="AA3978" s="679">
        <f>P3978+Y3978</f>
        <v>0.48731400996612639</v>
      </c>
      <c r="AB3978" s="672">
        <f t="shared" si="847"/>
        <v>429.57959104938271</v>
      </c>
    </row>
    <row r="3979" spans="1:28" ht="13.9" customHeight="1" x14ac:dyDescent="0.2">
      <c r="A3979" s="588"/>
      <c r="B3979" s="415"/>
      <c r="C3979" s="454"/>
      <c r="D3979" s="589"/>
      <c r="E3979" s="589"/>
      <c r="F3979" s="202" t="s">
        <v>684</v>
      </c>
      <c r="G3979" s="43"/>
      <c r="H3979" s="241">
        <v>722</v>
      </c>
      <c r="I3979" s="23" t="s">
        <v>3311</v>
      </c>
      <c r="J3979" s="24">
        <v>630</v>
      </c>
      <c r="K3979" s="371">
        <v>0</v>
      </c>
      <c r="L3979" s="371">
        <v>0</v>
      </c>
      <c r="M3979" s="371">
        <v>0</v>
      </c>
      <c r="N3979" s="21"/>
      <c r="O3979" s="25">
        <f>SUM(K3979,L3979,M3979)/3</f>
        <v>0</v>
      </c>
      <c r="P3979" s="26">
        <f t="shared" si="866"/>
        <v>0</v>
      </c>
      <c r="Q3979" s="26"/>
      <c r="R3979" s="23" t="s">
        <v>3317</v>
      </c>
      <c r="S3979" s="24">
        <v>630</v>
      </c>
      <c r="T3979" s="371">
        <v>0</v>
      </c>
      <c r="U3979" s="371">
        <v>0</v>
      </c>
      <c r="V3979" s="371">
        <v>0</v>
      </c>
      <c r="W3979" s="21"/>
      <c r="X3979" s="25">
        <f t="shared" si="867"/>
        <v>0</v>
      </c>
      <c r="Y3979" s="26">
        <f t="shared" si="868"/>
        <v>0</v>
      </c>
      <c r="Z3979" s="183"/>
      <c r="AA3979" s="678"/>
      <c r="AB3979" s="672"/>
    </row>
    <row r="3980" spans="1:28" ht="13.9" customHeight="1" x14ac:dyDescent="0.2">
      <c r="A3980" s="588"/>
      <c r="B3980" s="415"/>
      <c r="C3980" s="454"/>
      <c r="D3980" s="589"/>
      <c r="E3980" s="589"/>
      <c r="F3980" s="203"/>
      <c r="G3980" s="21"/>
      <c r="H3980" s="241">
        <v>722</v>
      </c>
      <c r="I3980" s="23" t="s">
        <v>4535</v>
      </c>
      <c r="J3980" s="24">
        <v>630</v>
      </c>
      <c r="K3980" s="371">
        <v>3.1500000000000004</v>
      </c>
      <c r="L3980" s="371">
        <v>1.9047619047619047</v>
      </c>
      <c r="M3980" s="371">
        <v>3.1500000000000004</v>
      </c>
      <c r="N3980" s="21"/>
      <c r="O3980" s="25">
        <f>SUM(K3980,L3980,M3980)/3</f>
        <v>2.7349206349206354</v>
      </c>
      <c r="P3980" s="26">
        <f t="shared" si="866"/>
        <v>3.0146832395509652E-3</v>
      </c>
      <c r="Q3980" s="26"/>
      <c r="R3980" s="22" t="s">
        <v>3318</v>
      </c>
      <c r="S3980" s="24">
        <v>630</v>
      </c>
      <c r="T3980" s="371">
        <v>0</v>
      </c>
      <c r="U3980" s="371">
        <v>0</v>
      </c>
      <c r="V3980" s="371">
        <v>0</v>
      </c>
      <c r="W3980" s="21"/>
      <c r="X3980" s="25">
        <f t="shared" si="867"/>
        <v>0</v>
      </c>
      <c r="Y3980" s="26">
        <f t="shared" si="868"/>
        <v>0</v>
      </c>
      <c r="Z3980" s="183"/>
      <c r="AA3980" s="678"/>
      <c r="AB3980" s="672"/>
    </row>
    <row r="3981" spans="1:28" ht="13.9" customHeight="1" x14ac:dyDescent="0.2">
      <c r="A3981" s="588"/>
      <c r="B3981" s="415"/>
      <c r="C3981" s="454"/>
      <c r="D3981" s="589"/>
      <c r="E3981" s="589"/>
      <c r="F3981" s="182"/>
      <c r="G3981" s="24"/>
      <c r="H3981" s="241">
        <v>722</v>
      </c>
      <c r="I3981" s="22" t="s">
        <v>110</v>
      </c>
      <c r="J3981" s="24">
        <v>630</v>
      </c>
      <c r="K3981" s="371">
        <v>10.5</v>
      </c>
      <c r="L3981" s="371">
        <v>0</v>
      </c>
      <c r="M3981" s="371">
        <v>8.4</v>
      </c>
      <c r="N3981" s="21"/>
      <c r="O3981" s="25">
        <f t="shared" ref="O3981:O3992" si="872">SUM(K3981,L3981,M3981)/3</f>
        <v>6.3</v>
      </c>
      <c r="P3981" s="26">
        <f t="shared" si="866"/>
        <v>6.9444444444444449E-3</v>
      </c>
      <c r="Q3981" s="26"/>
      <c r="R3981" s="22" t="s">
        <v>3319</v>
      </c>
      <c r="S3981" s="24">
        <v>630</v>
      </c>
      <c r="T3981" s="371">
        <v>0</v>
      </c>
      <c r="U3981" s="371">
        <v>0</v>
      </c>
      <c r="V3981" s="371">
        <v>0</v>
      </c>
      <c r="W3981" s="21"/>
      <c r="X3981" s="25">
        <f>(T3981+U3981+V3981)/3</f>
        <v>0</v>
      </c>
      <c r="Y3981" s="26">
        <f t="shared" si="868"/>
        <v>0</v>
      </c>
      <c r="Z3981" s="183"/>
      <c r="AA3981" s="678"/>
      <c r="AB3981" s="672"/>
    </row>
    <row r="3982" spans="1:28" ht="13.9" customHeight="1" x14ac:dyDescent="0.2">
      <c r="A3982" s="588"/>
      <c r="B3982" s="415"/>
      <c r="C3982" s="454"/>
      <c r="D3982" s="589"/>
      <c r="E3982" s="589"/>
      <c r="F3982" s="182"/>
      <c r="G3982" s="24"/>
      <c r="H3982" s="241">
        <v>722</v>
      </c>
      <c r="I3982" s="23" t="s">
        <v>3312</v>
      </c>
      <c r="J3982" s="24">
        <v>630</v>
      </c>
      <c r="K3982" s="371">
        <v>3.1500000000000004</v>
      </c>
      <c r="L3982" s="371">
        <v>1.9047619047619047</v>
      </c>
      <c r="M3982" s="371">
        <v>3.1500000000000004</v>
      </c>
      <c r="N3982" s="21"/>
      <c r="O3982" s="25">
        <f t="shared" si="872"/>
        <v>2.7349206349206354</v>
      </c>
      <c r="P3982" s="26">
        <f t="shared" si="866"/>
        <v>3.0146832395509652E-3</v>
      </c>
      <c r="Q3982" s="26"/>
      <c r="R3982" s="23" t="s">
        <v>3320</v>
      </c>
      <c r="S3982" s="24">
        <v>630</v>
      </c>
      <c r="T3982" s="371">
        <v>0</v>
      </c>
      <c r="U3982" s="371">
        <v>0</v>
      </c>
      <c r="V3982" s="371">
        <v>0</v>
      </c>
      <c r="W3982" s="21"/>
      <c r="X3982" s="25">
        <f t="shared" ref="X3982:X3992" si="873">(T3982+U3982+V3982)/3</f>
        <v>0</v>
      </c>
      <c r="Y3982" s="26">
        <f t="shared" si="868"/>
        <v>0</v>
      </c>
      <c r="Z3982" s="183"/>
      <c r="AA3982" s="678"/>
      <c r="AB3982" s="672"/>
    </row>
    <row r="3983" spans="1:28" ht="13.9" customHeight="1" x14ac:dyDescent="0.2">
      <c r="A3983" s="588"/>
      <c r="B3983" s="415"/>
      <c r="C3983" s="454"/>
      <c r="D3983" s="589"/>
      <c r="E3983" s="589"/>
      <c r="F3983" s="182"/>
      <c r="G3983" s="24"/>
      <c r="H3983" s="241">
        <v>722</v>
      </c>
      <c r="I3983" s="22" t="s">
        <v>3313</v>
      </c>
      <c r="J3983" s="24">
        <v>630</v>
      </c>
      <c r="K3983" s="371">
        <v>11.55</v>
      </c>
      <c r="L3983" s="371">
        <v>0</v>
      </c>
      <c r="M3983" s="371">
        <v>3.1500000000000004</v>
      </c>
      <c r="N3983" s="21"/>
      <c r="O3983" s="25">
        <f t="shared" si="872"/>
        <v>4.9000000000000004</v>
      </c>
      <c r="P3983" s="26">
        <f t="shared" si="866"/>
        <v>5.4012345679012351E-3</v>
      </c>
      <c r="Q3983" s="26"/>
      <c r="R3983" s="22" t="s">
        <v>3321</v>
      </c>
      <c r="S3983" s="24">
        <v>630</v>
      </c>
      <c r="T3983" s="371">
        <v>1.9047619047619047</v>
      </c>
      <c r="U3983" s="371">
        <v>3.1500000000000004</v>
      </c>
      <c r="V3983" s="371">
        <v>3.1500000000000004</v>
      </c>
      <c r="W3983" s="21"/>
      <c r="X3983" s="25">
        <f t="shared" si="873"/>
        <v>2.7349206349206354</v>
      </c>
      <c r="Y3983" s="26">
        <f t="shared" si="868"/>
        <v>3.0146832395509652E-3</v>
      </c>
      <c r="Z3983" s="183"/>
      <c r="AA3983" s="678"/>
      <c r="AB3983" s="672"/>
    </row>
    <row r="3984" spans="1:28" ht="13.9" customHeight="1" x14ac:dyDescent="0.2">
      <c r="A3984" s="588"/>
      <c r="B3984" s="415"/>
      <c r="C3984" s="454"/>
      <c r="D3984" s="589"/>
      <c r="E3984" s="589"/>
      <c r="F3984" s="182"/>
      <c r="G3984" s="24"/>
      <c r="H3984" s="241">
        <v>722</v>
      </c>
      <c r="I3984" s="22" t="s">
        <v>4532</v>
      </c>
      <c r="J3984" s="24">
        <v>630</v>
      </c>
      <c r="K3984" s="371">
        <v>39.9</v>
      </c>
      <c r="L3984" s="371">
        <v>60</v>
      </c>
      <c r="M3984" s="371">
        <v>64.05</v>
      </c>
      <c r="N3984" s="21"/>
      <c r="O3984" s="25">
        <f t="shared" si="872"/>
        <v>54.65</v>
      </c>
      <c r="P3984" s="26">
        <f t="shared" si="866"/>
        <v>6.0240299823633152E-2</v>
      </c>
      <c r="Q3984" s="26"/>
      <c r="R3984" s="22" t="s">
        <v>3322</v>
      </c>
      <c r="S3984" s="24">
        <v>630</v>
      </c>
      <c r="T3984" s="371">
        <v>0</v>
      </c>
      <c r="U3984" s="371">
        <v>0</v>
      </c>
      <c r="V3984" s="371">
        <v>0</v>
      </c>
      <c r="W3984" s="21"/>
      <c r="X3984" s="25">
        <f t="shared" si="873"/>
        <v>0</v>
      </c>
      <c r="Y3984" s="26">
        <f t="shared" si="868"/>
        <v>0</v>
      </c>
      <c r="Z3984" s="183"/>
      <c r="AA3984" s="678"/>
      <c r="AB3984" s="672"/>
    </row>
    <row r="3985" spans="1:28" ht="13.9" customHeight="1" x14ac:dyDescent="0.2">
      <c r="A3985" s="588"/>
      <c r="B3985" s="415"/>
      <c r="C3985" s="454"/>
      <c r="D3985" s="589"/>
      <c r="E3985" s="589"/>
      <c r="F3985" s="182"/>
      <c r="G3985" s="24"/>
      <c r="H3985" s="241">
        <v>722</v>
      </c>
      <c r="I3985" s="23" t="s">
        <v>3314</v>
      </c>
      <c r="J3985" s="24">
        <v>630</v>
      </c>
      <c r="K3985" s="371">
        <v>143.85</v>
      </c>
      <c r="L3985" s="371">
        <v>110.47619047619047</v>
      </c>
      <c r="M3985" s="371">
        <v>81.900000000000006</v>
      </c>
      <c r="N3985" s="21"/>
      <c r="O3985" s="25">
        <f t="shared" si="872"/>
        <v>112.07539682539682</v>
      </c>
      <c r="P3985" s="26">
        <f t="shared" si="866"/>
        <v>0.12353989949889421</v>
      </c>
      <c r="Q3985" s="26"/>
      <c r="R3985" s="23" t="s">
        <v>3323</v>
      </c>
      <c r="S3985" s="24">
        <v>630</v>
      </c>
      <c r="T3985" s="371">
        <v>0</v>
      </c>
      <c r="U3985" s="371">
        <v>0</v>
      </c>
      <c r="V3985" s="371">
        <v>0</v>
      </c>
      <c r="W3985" s="21"/>
      <c r="X3985" s="25">
        <f t="shared" si="873"/>
        <v>0</v>
      </c>
      <c r="Y3985" s="26">
        <f t="shared" si="868"/>
        <v>0</v>
      </c>
      <c r="Z3985" s="183"/>
      <c r="AA3985" s="678"/>
      <c r="AB3985" s="672"/>
    </row>
    <row r="3986" spans="1:28" ht="13.9" customHeight="1" x14ac:dyDescent="0.2">
      <c r="A3986" s="588"/>
      <c r="B3986" s="415"/>
      <c r="C3986" s="454"/>
      <c r="D3986" s="589"/>
      <c r="E3986" s="589"/>
      <c r="F3986" s="182"/>
      <c r="G3986" s="24"/>
      <c r="H3986" s="241">
        <v>722</v>
      </c>
      <c r="I3986" s="22" t="s">
        <v>3315</v>
      </c>
      <c r="J3986" s="24">
        <v>630</v>
      </c>
      <c r="K3986" s="371">
        <v>76.650000000000006</v>
      </c>
      <c r="L3986" s="371">
        <v>36.19047619047619</v>
      </c>
      <c r="M3986" s="371">
        <v>98.7</v>
      </c>
      <c r="N3986" s="21"/>
      <c r="O3986" s="25">
        <f t="shared" si="872"/>
        <v>70.513492063492066</v>
      </c>
      <c r="P3986" s="26">
        <f t="shared" si="866"/>
        <v>7.772651241566586E-2</v>
      </c>
      <c r="Q3986" s="26"/>
      <c r="R3986" s="22" t="s">
        <v>3324</v>
      </c>
      <c r="S3986" s="24">
        <v>630</v>
      </c>
      <c r="T3986" s="371">
        <v>0</v>
      </c>
      <c r="U3986" s="371">
        <v>0</v>
      </c>
      <c r="V3986" s="371">
        <v>0</v>
      </c>
      <c r="W3986" s="21"/>
      <c r="X3986" s="25">
        <f t="shared" si="873"/>
        <v>0</v>
      </c>
      <c r="Y3986" s="26">
        <f t="shared" si="868"/>
        <v>0</v>
      </c>
      <c r="Z3986" s="183"/>
      <c r="AA3986" s="678"/>
      <c r="AB3986" s="672"/>
    </row>
    <row r="3987" spans="1:28" ht="13.9" customHeight="1" x14ac:dyDescent="0.2">
      <c r="A3987" s="588"/>
      <c r="B3987" s="415"/>
      <c r="C3987" s="454"/>
      <c r="D3987" s="589"/>
      <c r="E3987" s="589"/>
      <c r="F3987" s="182"/>
      <c r="G3987" s="24"/>
      <c r="H3987" s="241">
        <v>722</v>
      </c>
      <c r="I3987" s="22" t="s">
        <v>3316</v>
      </c>
      <c r="J3987" s="24">
        <v>630</v>
      </c>
      <c r="K3987" s="371">
        <v>61.95</v>
      </c>
      <c r="L3987" s="371">
        <v>45.714285714285715</v>
      </c>
      <c r="M3987" s="371">
        <v>37.800000000000004</v>
      </c>
      <c r="N3987" s="21"/>
      <c r="O3987" s="25">
        <f t="shared" si="872"/>
        <v>48.488095238095241</v>
      </c>
      <c r="P3987" s="26">
        <f t="shared" si="866"/>
        <v>5.3448076761568833E-2</v>
      </c>
      <c r="Q3987" s="26"/>
      <c r="R3987" s="22" t="s">
        <v>3325</v>
      </c>
      <c r="S3987" s="24">
        <v>630</v>
      </c>
      <c r="T3987" s="371">
        <v>0</v>
      </c>
      <c r="U3987" s="371">
        <v>0</v>
      </c>
      <c r="V3987" s="371">
        <v>0</v>
      </c>
      <c r="W3987" s="21"/>
      <c r="X3987" s="25">
        <f t="shared" si="873"/>
        <v>0</v>
      </c>
      <c r="Y3987" s="26">
        <f t="shared" si="868"/>
        <v>0</v>
      </c>
      <c r="Z3987" s="183"/>
      <c r="AA3987" s="678"/>
      <c r="AB3987" s="672"/>
    </row>
    <row r="3988" spans="1:28" ht="13.9" customHeight="1" x14ac:dyDescent="0.2">
      <c r="A3988" s="588"/>
      <c r="B3988" s="415"/>
      <c r="C3988" s="454"/>
      <c r="D3988" s="589"/>
      <c r="E3988" s="589"/>
      <c r="F3988" s="182"/>
      <c r="G3988" s="24"/>
      <c r="H3988" s="241">
        <v>722</v>
      </c>
      <c r="I3988" s="22" t="s">
        <v>4530</v>
      </c>
      <c r="J3988" s="24">
        <v>630</v>
      </c>
      <c r="K3988" s="371">
        <v>96.600000000000009</v>
      </c>
      <c r="L3988" s="371">
        <v>73.333333333333329</v>
      </c>
      <c r="M3988" s="371">
        <v>87.15</v>
      </c>
      <c r="N3988" s="21"/>
      <c r="O3988" s="25">
        <f>SUM(K3988,L3988,M3988)/3</f>
        <v>85.694444444444457</v>
      </c>
      <c r="P3988" s="26">
        <f t="shared" si="866"/>
        <v>9.4460366451107211E-2</v>
      </c>
      <c r="Q3988" s="26"/>
      <c r="R3988" s="22" t="s">
        <v>3326</v>
      </c>
      <c r="S3988" s="24">
        <v>630</v>
      </c>
      <c r="T3988" s="371">
        <v>0</v>
      </c>
      <c r="U3988" s="371">
        <v>0</v>
      </c>
      <c r="V3988" s="371">
        <v>0</v>
      </c>
      <c r="W3988" s="21"/>
      <c r="X3988" s="25">
        <f t="shared" si="873"/>
        <v>0</v>
      </c>
      <c r="Y3988" s="26">
        <f t="shared" si="868"/>
        <v>0</v>
      </c>
      <c r="Z3988" s="183"/>
      <c r="AA3988" s="678"/>
      <c r="AB3988" s="672"/>
    </row>
    <row r="3989" spans="1:28" ht="13.9" customHeight="1" x14ac:dyDescent="0.2">
      <c r="A3989" s="588"/>
      <c r="B3989" s="415"/>
      <c r="C3989" s="454"/>
      <c r="D3989" s="589"/>
      <c r="E3989" s="589"/>
      <c r="F3989" s="182"/>
      <c r="G3989" s="24"/>
      <c r="H3989" s="241">
        <v>722</v>
      </c>
      <c r="I3989" s="22" t="s">
        <v>4531</v>
      </c>
      <c r="J3989" s="24">
        <v>630</v>
      </c>
      <c r="K3989" s="371">
        <v>17.850000000000001</v>
      </c>
      <c r="L3989" s="371">
        <v>20</v>
      </c>
      <c r="M3989" s="371">
        <v>21</v>
      </c>
      <c r="N3989" s="21"/>
      <c r="O3989" s="25">
        <f t="shared" ref="O3989:O3991" si="874">SUM(K3989,L3989,M3989)/3</f>
        <v>19.616666666666667</v>
      </c>
      <c r="P3989" s="26">
        <f t="shared" ref="P3989:P3991" si="875">O3989/J3989/1.44</f>
        <v>2.1623309817754264E-2</v>
      </c>
      <c r="Q3989" s="26"/>
      <c r="R3989" s="22" t="s">
        <v>4538</v>
      </c>
      <c r="S3989" s="24">
        <v>630</v>
      </c>
      <c r="T3989" s="371">
        <v>1.9047619047619047</v>
      </c>
      <c r="U3989" s="371">
        <v>6.3000000000000007</v>
      </c>
      <c r="V3989" s="371">
        <v>6.3000000000000007</v>
      </c>
      <c r="W3989" s="21"/>
      <c r="X3989" s="25">
        <f t="shared" ref="X3989" si="876">(T3989+U3989+V3989)/3</f>
        <v>4.8349206349206355</v>
      </c>
      <c r="Y3989" s="26">
        <f t="shared" ref="Y3989" si="877">X3989/S3989/1.44</f>
        <v>5.3294980543657803E-3</v>
      </c>
      <c r="Z3989" s="183"/>
      <c r="AA3989" s="678"/>
      <c r="AB3989" s="672"/>
    </row>
    <row r="3990" spans="1:28" ht="13.9" customHeight="1" x14ac:dyDescent="0.2">
      <c r="A3990" s="588"/>
      <c r="B3990" s="415"/>
      <c r="C3990" s="454"/>
      <c r="D3990" s="589"/>
      <c r="E3990" s="589"/>
      <c r="F3990" s="182"/>
      <c r="G3990" s="24"/>
      <c r="H3990" s="241">
        <v>722</v>
      </c>
      <c r="I3990" s="22" t="s">
        <v>4537</v>
      </c>
      <c r="J3990" s="24">
        <v>630</v>
      </c>
      <c r="K3990" s="371">
        <v>0</v>
      </c>
      <c r="L3990" s="371">
        <v>0</v>
      </c>
      <c r="M3990" s="371">
        <v>0</v>
      </c>
      <c r="N3990" s="21"/>
      <c r="O3990" s="25">
        <f t="shared" si="874"/>
        <v>0</v>
      </c>
      <c r="P3990" s="26">
        <f t="shared" si="875"/>
        <v>0</v>
      </c>
      <c r="Q3990" s="26"/>
      <c r="R3990" s="22"/>
      <c r="S3990" s="24"/>
      <c r="T3990" s="371"/>
      <c r="U3990" s="371"/>
      <c r="V3990" s="371"/>
      <c r="W3990" s="21"/>
      <c r="X3990" s="37"/>
      <c r="Y3990" s="26"/>
      <c r="Z3990" s="183"/>
      <c r="AA3990" s="678"/>
      <c r="AB3990" s="672"/>
    </row>
    <row r="3991" spans="1:28" ht="13.9" customHeight="1" x14ac:dyDescent="0.2">
      <c r="A3991" s="588"/>
      <c r="B3991" s="415"/>
      <c r="C3991" s="454"/>
      <c r="D3991" s="589"/>
      <c r="E3991" s="589"/>
      <c r="F3991" s="182"/>
      <c r="G3991" s="24"/>
      <c r="H3991" s="241">
        <v>722</v>
      </c>
      <c r="I3991" s="22" t="s">
        <v>4536</v>
      </c>
      <c r="J3991" s="24">
        <v>630</v>
      </c>
      <c r="K3991" s="371">
        <v>0</v>
      </c>
      <c r="L3991" s="371">
        <v>0</v>
      </c>
      <c r="M3991" s="371">
        <v>0</v>
      </c>
      <c r="N3991" s="21"/>
      <c r="O3991" s="25">
        <f t="shared" si="874"/>
        <v>0</v>
      </c>
      <c r="P3991" s="26">
        <f t="shared" si="875"/>
        <v>0</v>
      </c>
      <c r="Q3991" s="26"/>
      <c r="R3991" s="22"/>
      <c r="S3991" s="24"/>
      <c r="T3991" s="371"/>
      <c r="U3991" s="371"/>
      <c r="V3991" s="371"/>
      <c r="W3991" s="21"/>
      <c r="X3991" s="37"/>
      <c r="Y3991" s="26"/>
      <c r="Z3991" s="183"/>
      <c r="AA3991" s="678"/>
      <c r="AB3991" s="672"/>
    </row>
    <row r="3992" spans="1:28" ht="13.9" customHeight="1" x14ac:dyDescent="0.2">
      <c r="A3992" s="588"/>
      <c r="B3992" s="415"/>
      <c r="C3992" s="454"/>
      <c r="D3992" s="589"/>
      <c r="E3992" s="589"/>
      <c r="F3992" s="182"/>
      <c r="G3992" s="24"/>
      <c r="H3992" s="241">
        <v>722</v>
      </c>
      <c r="I3992" s="22" t="s">
        <v>4533</v>
      </c>
      <c r="J3992" s="24">
        <v>630</v>
      </c>
      <c r="K3992" s="371">
        <v>17.850000000000001</v>
      </c>
      <c r="L3992" s="371">
        <v>20</v>
      </c>
      <c r="M3992" s="371">
        <v>21</v>
      </c>
      <c r="N3992" s="21"/>
      <c r="O3992" s="25">
        <f t="shared" si="872"/>
        <v>19.616666666666667</v>
      </c>
      <c r="P3992" s="26">
        <f t="shared" si="866"/>
        <v>2.1623309817754264E-2</v>
      </c>
      <c r="Q3992" s="26"/>
      <c r="R3992" s="22" t="s">
        <v>3327</v>
      </c>
      <c r="S3992" s="24">
        <v>630</v>
      </c>
      <c r="T3992" s="371">
        <v>0</v>
      </c>
      <c r="U3992" s="371">
        <v>0</v>
      </c>
      <c r="V3992" s="371">
        <v>0</v>
      </c>
      <c r="W3992" s="21"/>
      <c r="X3992" s="37">
        <f t="shared" si="873"/>
        <v>0</v>
      </c>
      <c r="Y3992" s="26">
        <f t="shared" si="868"/>
        <v>0</v>
      </c>
      <c r="Z3992" s="183"/>
      <c r="AA3992" s="678"/>
      <c r="AB3992" s="672"/>
    </row>
    <row r="3993" spans="1:28" ht="13.9" customHeight="1" thickBot="1" x14ac:dyDescent="0.25">
      <c r="A3993" s="585"/>
      <c r="B3993" s="409"/>
      <c r="C3993" s="447"/>
      <c r="D3993" s="586"/>
      <c r="E3993" s="587"/>
      <c r="F3993" s="184"/>
      <c r="G3993" s="70"/>
      <c r="H3993" s="242">
        <v>722</v>
      </c>
      <c r="I3993" s="76" t="s">
        <v>4534</v>
      </c>
      <c r="J3993" s="70"/>
      <c r="K3993" s="559">
        <v>27.3</v>
      </c>
      <c r="L3993" s="559">
        <v>10.476190476190476</v>
      </c>
      <c r="M3993" s="559">
        <v>14.700000000000001</v>
      </c>
      <c r="N3993" s="72"/>
      <c r="O3993" s="73"/>
      <c r="P3993" s="74"/>
      <c r="Q3993" s="74"/>
      <c r="R3993" s="75"/>
      <c r="S3993" s="70"/>
      <c r="T3993" s="559"/>
      <c r="U3993" s="559"/>
      <c r="V3993" s="559"/>
      <c r="W3993" s="72"/>
      <c r="X3993" s="73"/>
      <c r="Y3993" s="74"/>
      <c r="Z3993" s="185"/>
      <c r="AA3993" s="678"/>
      <c r="AB3993" s="672"/>
    </row>
    <row r="3994" spans="1:28" s="7" customFormat="1" ht="13.9" customHeight="1" x14ac:dyDescent="0.2">
      <c r="A3994" s="270">
        <v>43072</v>
      </c>
      <c r="B3994" s="407">
        <v>0.6875</v>
      </c>
      <c r="C3994" s="450">
        <v>-4</v>
      </c>
      <c r="D3994" s="291">
        <f>(MAX(K3994:M3994))/J3994/1.44</f>
        <v>0.24864583333333337</v>
      </c>
      <c r="E3994" s="272">
        <f>(MAX(T3994:V3994))/S3994/1.44</f>
        <v>1.3227513227513227E-2</v>
      </c>
      <c r="F3994" s="193" t="s">
        <v>1909</v>
      </c>
      <c r="G3994" s="114" t="s">
        <v>3126</v>
      </c>
      <c r="H3994" s="243">
        <v>723</v>
      </c>
      <c r="I3994" s="113" t="s">
        <v>685</v>
      </c>
      <c r="J3994" s="115">
        <v>1000</v>
      </c>
      <c r="K3994" s="565">
        <v>353.85</v>
      </c>
      <c r="L3994" s="627">
        <v>335.23809523809524</v>
      </c>
      <c r="M3994" s="627">
        <v>358.05</v>
      </c>
      <c r="N3994" s="116" t="s">
        <v>4539</v>
      </c>
      <c r="O3994" s="117">
        <f>(K3994+L3994+M3994)/3</f>
        <v>349.04603174603176</v>
      </c>
      <c r="P3994" s="118">
        <f t="shared" ref="P3994:P4019" si="878">O3994/J3994/1.44</f>
        <v>0.24239307760141096</v>
      </c>
      <c r="Q3994" s="119" t="s">
        <v>494</v>
      </c>
      <c r="R3994" s="120" t="s">
        <v>686</v>
      </c>
      <c r="S3994" s="115">
        <v>1000</v>
      </c>
      <c r="T3994" s="565">
        <v>19.047619047619047</v>
      </c>
      <c r="U3994" s="565">
        <v>15.75</v>
      </c>
      <c r="V3994" s="565">
        <v>18.900000000000002</v>
      </c>
      <c r="W3994" s="116" t="s">
        <v>3953</v>
      </c>
      <c r="X3994" s="117">
        <f>(T3994+U3994+V3994)/3</f>
        <v>17.899206349206352</v>
      </c>
      <c r="Y3994" s="118">
        <f t="shared" ref="Y3994:Y4059" si="879">X3994/S3994/1.44</f>
        <v>1.2430004409171079E-2</v>
      </c>
      <c r="Z3994" s="199" t="s">
        <v>494</v>
      </c>
      <c r="AA3994" s="677">
        <f>P3994+Y3994</f>
        <v>0.25482308201058201</v>
      </c>
      <c r="AB3994" s="671">
        <f t="shared" ref="AB3994:AB4038" si="880">IF(AA3994 &gt;1,0,(((J3994+S3994)*0.95)-((J3994+S3994)*0.95)*AA3994)*0.7)</f>
        <v>991.08530092592594</v>
      </c>
    </row>
    <row r="3995" spans="1:28" ht="13.9" customHeight="1" x14ac:dyDescent="0.2">
      <c r="A3995" s="588"/>
      <c r="B3995" s="415"/>
      <c r="C3995" s="454"/>
      <c r="D3995" s="589"/>
      <c r="E3995" s="589"/>
      <c r="F3995" s="202" t="s">
        <v>684</v>
      </c>
      <c r="G3995" s="43"/>
      <c r="H3995" s="241">
        <v>723</v>
      </c>
      <c r="I3995" s="23" t="s">
        <v>4540</v>
      </c>
      <c r="J3995" s="24">
        <v>1000</v>
      </c>
      <c r="K3995" s="371">
        <v>122.85000000000001</v>
      </c>
      <c r="L3995" s="371">
        <v>120</v>
      </c>
      <c r="M3995" s="371">
        <v>123.9</v>
      </c>
      <c r="N3995" s="21"/>
      <c r="O3995" s="25">
        <f t="shared" ref="O3995:O4001" si="881">SUM(K3995,L3995,M3995)/3</f>
        <v>122.25</v>
      </c>
      <c r="P3995" s="26">
        <f t="shared" si="878"/>
        <v>8.4895833333333337E-2</v>
      </c>
      <c r="Q3995" s="26"/>
      <c r="R3995" s="23" t="s">
        <v>4540</v>
      </c>
      <c r="S3995" s="24">
        <v>1000</v>
      </c>
      <c r="T3995" s="371">
        <v>0</v>
      </c>
      <c r="U3995" s="371">
        <v>0</v>
      </c>
      <c r="V3995" s="371">
        <v>0</v>
      </c>
      <c r="W3995" s="21"/>
      <c r="X3995" s="25">
        <f t="shared" ref="X3995:X4003" si="882">SUM(T3995,U3995,V3995)/3</f>
        <v>0</v>
      </c>
      <c r="Y3995" s="26">
        <f t="shared" si="879"/>
        <v>0</v>
      </c>
      <c r="Z3995" s="183"/>
      <c r="AA3995" s="678"/>
      <c r="AB3995" s="672"/>
    </row>
    <row r="3996" spans="1:28" ht="13.9" customHeight="1" x14ac:dyDescent="0.2">
      <c r="A3996" s="588"/>
      <c r="B3996" s="415"/>
      <c r="C3996" s="454"/>
      <c r="D3996" s="589"/>
      <c r="E3996" s="589"/>
      <c r="F3996" s="203"/>
      <c r="G3996" s="21"/>
      <c r="H3996" s="241">
        <v>723</v>
      </c>
      <c r="I3996" s="23" t="s">
        <v>4541</v>
      </c>
      <c r="J3996" s="24">
        <v>1000</v>
      </c>
      <c r="K3996" s="371">
        <v>100.80000000000001</v>
      </c>
      <c r="L3996" s="371">
        <v>118.09523809523809</v>
      </c>
      <c r="M3996" s="371">
        <v>142.80000000000001</v>
      </c>
      <c r="N3996" s="21"/>
      <c r="O3996" s="25">
        <f t="shared" si="881"/>
        <v>120.56507936507937</v>
      </c>
      <c r="P3996" s="26">
        <f t="shared" si="878"/>
        <v>8.3725749559082907E-2</v>
      </c>
      <c r="Q3996" s="26"/>
      <c r="R3996" s="23" t="s">
        <v>4541</v>
      </c>
      <c r="S3996" s="24">
        <v>1000</v>
      </c>
      <c r="T3996" s="371">
        <v>0</v>
      </c>
      <c r="U3996" s="371">
        <v>0</v>
      </c>
      <c r="V3996" s="371">
        <v>0</v>
      </c>
      <c r="W3996" s="21"/>
      <c r="X3996" s="25">
        <f t="shared" si="882"/>
        <v>0</v>
      </c>
      <c r="Y3996" s="26">
        <f t="shared" si="879"/>
        <v>0</v>
      </c>
      <c r="Z3996" s="183"/>
      <c r="AA3996" s="678"/>
      <c r="AB3996" s="672"/>
    </row>
    <row r="3997" spans="1:28" ht="13.9" customHeight="1" x14ac:dyDescent="0.2">
      <c r="A3997" s="588"/>
      <c r="B3997" s="415"/>
      <c r="C3997" s="454"/>
      <c r="D3997" s="589"/>
      <c r="E3997" s="589"/>
      <c r="F3997" s="182"/>
      <c r="G3997" s="24"/>
      <c r="H3997" s="241">
        <v>723</v>
      </c>
      <c r="I3997" s="22" t="s">
        <v>4542</v>
      </c>
      <c r="J3997" s="24">
        <v>1000</v>
      </c>
      <c r="K3997" s="371">
        <v>15.75</v>
      </c>
      <c r="L3997" s="371">
        <v>11.428571428571429</v>
      </c>
      <c r="M3997" s="371">
        <v>5.25</v>
      </c>
      <c r="N3997" s="21"/>
      <c r="O3997" s="25">
        <f t="shared" si="881"/>
        <v>10.80952380952381</v>
      </c>
      <c r="P3997" s="26">
        <f t="shared" si="878"/>
        <v>7.5066137566137574E-3</v>
      </c>
      <c r="Q3997" s="26"/>
      <c r="R3997" s="22" t="s">
        <v>4542</v>
      </c>
      <c r="S3997" s="24">
        <v>1000</v>
      </c>
      <c r="T3997" s="371">
        <v>0</v>
      </c>
      <c r="U3997" s="371">
        <v>0</v>
      </c>
      <c r="V3997" s="371">
        <v>0</v>
      </c>
      <c r="W3997" s="21"/>
      <c r="X3997" s="25">
        <f t="shared" si="882"/>
        <v>0</v>
      </c>
      <c r="Y3997" s="26">
        <f t="shared" si="879"/>
        <v>0</v>
      </c>
      <c r="Z3997" s="183"/>
      <c r="AA3997" s="678"/>
      <c r="AB3997" s="672"/>
    </row>
    <row r="3998" spans="1:28" ht="13.9" customHeight="1" x14ac:dyDescent="0.2">
      <c r="A3998" s="588"/>
      <c r="B3998" s="415"/>
      <c r="C3998" s="454"/>
      <c r="D3998" s="589"/>
      <c r="E3998" s="589"/>
      <c r="F3998" s="182"/>
      <c r="G3998" s="24"/>
      <c r="H3998" s="241">
        <v>723</v>
      </c>
      <c r="I3998" s="23" t="s">
        <v>4543</v>
      </c>
      <c r="J3998" s="24">
        <v>1000</v>
      </c>
      <c r="K3998" s="371">
        <v>0</v>
      </c>
      <c r="L3998" s="371">
        <v>0</v>
      </c>
      <c r="M3998" s="371">
        <v>0</v>
      </c>
      <c r="N3998" s="21"/>
      <c r="O3998" s="25">
        <f t="shared" si="881"/>
        <v>0</v>
      </c>
      <c r="P3998" s="26">
        <f t="shared" si="878"/>
        <v>0</v>
      </c>
      <c r="Q3998" s="26"/>
      <c r="R3998" s="23" t="s">
        <v>4543</v>
      </c>
      <c r="S3998" s="24">
        <v>1000</v>
      </c>
      <c r="T3998" s="371">
        <v>9.5238095238095237</v>
      </c>
      <c r="U3998" s="371">
        <v>9.4500000000000011</v>
      </c>
      <c r="V3998" s="371">
        <v>10.5</v>
      </c>
      <c r="W3998" s="21"/>
      <c r="X3998" s="25">
        <f t="shared" si="882"/>
        <v>9.8246031746031743</v>
      </c>
      <c r="Y3998" s="26">
        <f t="shared" si="879"/>
        <v>6.8226410934744278E-3</v>
      </c>
      <c r="Z3998" s="183"/>
      <c r="AA3998" s="678"/>
      <c r="AB3998" s="672"/>
    </row>
    <row r="3999" spans="1:28" ht="13.9" customHeight="1" x14ac:dyDescent="0.2">
      <c r="A3999" s="588"/>
      <c r="B3999" s="415"/>
      <c r="C3999" s="454"/>
      <c r="D3999" s="589"/>
      <c r="E3999" s="589"/>
      <c r="F3999" s="182"/>
      <c r="G3999" s="24"/>
      <c r="H3999" s="241">
        <v>723</v>
      </c>
      <c r="I3999" s="22" t="s">
        <v>4544</v>
      </c>
      <c r="J3999" s="24">
        <v>1000</v>
      </c>
      <c r="K3999" s="371">
        <v>0</v>
      </c>
      <c r="L3999" s="371">
        <v>0</v>
      </c>
      <c r="M3999" s="371">
        <v>0</v>
      </c>
      <c r="N3999" s="21"/>
      <c r="O3999" s="25">
        <f t="shared" si="881"/>
        <v>0</v>
      </c>
      <c r="P3999" s="26">
        <f t="shared" si="878"/>
        <v>0</v>
      </c>
      <c r="Q3999" s="26"/>
      <c r="R3999" s="22" t="s">
        <v>4544</v>
      </c>
      <c r="S3999" s="24">
        <v>1000</v>
      </c>
      <c r="T3999" s="371">
        <v>2.8571428571428572</v>
      </c>
      <c r="U3999" s="371">
        <v>3.1500000000000004</v>
      </c>
      <c r="V3999" s="371">
        <v>3.1500000000000004</v>
      </c>
      <c r="W3999" s="21"/>
      <c r="X3999" s="25">
        <f t="shared" si="882"/>
        <v>3.0523809523809526</v>
      </c>
      <c r="Y3999" s="26">
        <f t="shared" si="879"/>
        <v>2.119708994708995E-3</v>
      </c>
      <c r="Z3999" s="183"/>
      <c r="AA3999" s="678"/>
      <c r="AB3999" s="672"/>
    </row>
    <row r="4000" spans="1:28" ht="13.9" customHeight="1" x14ac:dyDescent="0.2">
      <c r="A4000" s="588"/>
      <c r="B4000" s="415"/>
      <c r="C4000" s="454"/>
      <c r="D4000" s="589"/>
      <c r="E4000" s="589"/>
      <c r="F4000" s="182"/>
      <c r="G4000" s="24"/>
      <c r="H4000" s="241">
        <v>723</v>
      </c>
      <c r="I4000" s="22" t="s">
        <v>4545</v>
      </c>
      <c r="J4000" s="24">
        <v>1000</v>
      </c>
      <c r="K4000" s="371">
        <v>0</v>
      </c>
      <c r="L4000" s="371">
        <v>0</v>
      </c>
      <c r="M4000" s="371">
        <v>0</v>
      </c>
      <c r="N4000" s="21"/>
      <c r="O4000" s="25">
        <f t="shared" si="881"/>
        <v>0</v>
      </c>
      <c r="P4000" s="26">
        <f t="shared" si="878"/>
        <v>0</v>
      </c>
      <c r="Q4000" s="26"/>
      <c r="R4000" s="22" t="s">
        <v>4545</v>
      </c>
      <c r="S4000" s="24">
        <v>1000</v>
      </c>
      <c r="T4000" s="371">
        <v>2.8571428571428572</v>
      </c>
      <c r="U4000" s="371">
        <v>2.1</v>
      </c>
      <c r="V4000" s="371">
        <v>2.1</v>
      </c>
      <c r="W4000" s="21"/>
      <c r="X4000" s="25">
        <f t="shared" si="882"/>
        <v>2.3523809523809525</v>
      </c>
      <c r="Y4000" s="26">
        <f t="shared" si="879"/>
        <v>1.6335978835978838E-3</v>
      </c>
      <c r="Z4000" s="183"/>
      <c r="AA4000" s="678"/>
      <c r="AB4000" s="672"/>
    </row>
    <row r="4001" spans="1:28" ht="13.9" customHeight="1" x14ac:dyDescent="0.2">
      <c r="A4001" s="588"/>
      <c r="B4001" s="415"/>
      <c r="C4001" s="454"/>
      <c r="D4001" s="589"/>
      <c r="E4001" s="589"/>
      <c r="F4001" s="182"/>
      <c r="G4001" s="24"/>
      <c r="H4001" s="241">
        <v>723</v>
      </c>
      <c r="I4001" s="23" t="s">
        <v>4546</v>
      </c>
      <c r="J4001" s="24">
        <v>1000</v>
      </c>
      <c r="K4001" s="371">
        <v>0</v>
      </c>
      <c r="L4001" s="371">
        <v>0</v>
      </c>
      <c r="M4001" s="371">
        <v>0</v>
      </c>
      <c r="N4001" s="21"/>
      <c r="O4001" s="25">
        <f t="shared" si="881"/>
        <v>0</v>
      </c>
      <c r="P4001" s="26">
        <f t="shared" si="878"/>
        <v>0</v>
      </c>
      <c r="Q4001" s="26"/>
      <c r="R4001" s="23" t="s">
        <v>4546</v>
      </c>
      <c r="S4001" s="24">
        <v>1000</v>
      </c>
      <c r="T4001" s="371">
        <v>0.95238095238095233</v>
      </c>
      <c r="U4001" s="371">
        <v>0</v>
      </c>
      <c r="V4001" s="371">
        <v>1.05</v>
      </c>
      <c r="W4001" s="21"/>
      <c r="X4001" s="25">
        <f t="shared" si="882"/>
        <v>0.66746031746031742</v>
      </c>
      <c r="Y4001" s="26">
        <f t="shared" si="879"/>
        <v>4.6351410934744266E-4</v>
      </c>
      <c r="Z4001" s="183"/>
      <c r="AA4001" s="678"/>
      <c r="AB4001" s="672"/>
    </row>
    <row r="4002" spans="1:28" ht="13.9" customHeight="1" x14ac:dyDescent="0.2">
      <c r="A4002" s="588"/>
      <c r="B4002" s="415"/>
      <c r="C4002" s="454"/>
      <c r="D4002" s="589"/>
      <c r="E4002" s="589"/>
      <c r="F4002" s="182"/>
      <c r="G4002" s="24"/>
      <c r="H4002" s="241">
        <v>723</v>
      </c>
      <c r="I4002" s="22" t="s">
        <v>4547</v>
      </c>
      <c r="J4002" s="24">
        <v>1000</v>
      </c>
      <c r="K4002" s="371">
        <v>6.3000000000000007</v>
      </c>
      <c r="L4002" s="371">
        <v>1.9047619047619047</v>
      </c>
      <c r="M4002" s="371">
        <v>6.3000000000000007</v>
      </c>
      <c r="N4002" s="21"/>
      <c r="O4002" s="25">
        <f t="shared" ref="O4002" si="883">SUM(K4002,L4002,M4002)/3</f>
        <v>4.8349206349206355</v>
      </c>
      <c r="P4002" s="26">
        <f t="shared" ref="P4002" si="884">O4002/J4002/1.44</f>
        <v>3.3575837742504415E-3</v>
      </c>
      <c r="Q4002" s="26"/>
      <c r="R4002" s="22" t="s">
        <v>4547</v>
      </c>
      <c r="S4002" s="24">
        <v>1000</v>
      </c>
      <c r="T4002" s="371">
        <v>2.8571428571428572</v>
      </c>
      <c r="U4002" s="371">
        <v>3.1500000000000004</v>
      </c>
      <c r="V4002" s="371">
        <v>3.1500000000000004</v>
      </c>
      <c r="W4002" s="21"/>
      <c r="X4002" s="25">
        <f t="shared" ref="X4002" si="885">SUM(T4002,U4002,V4002)/3</f>
        <v>3.0523809523809526</v>
      </c>
      <c r="Y4002" s="26">
        <f t="shared" ref="Y4002" si="886">X4002/S4002/1.44</f>
        <v>2.119708994708995E-3</v>
      </c>
      <c r="Z4002" s="183"/>
      <c r="AA4002" s="678"/>
      <c r="AB4002" s="672"/>
    </row>
    <row r="4003" spans="1:28" ht="13.9" customHeight="1" x14ac:dyDescent="0.2">
      <c r="A4003" s="588"/>
      <c r="B4003" s="415"/>
      <c r="C4003" s="454"/>
      <c r="D4003" s="589"/>
      <c r="E4003" s="589"/>
      <c r="F4003" s="182"/>
      <c r="G4003" s="24"/>
      <c r="H4003" s="241">
        <v>723</v>
      </c>
      <c r="I4003" s="22" t="s">
        <v>4548</v>
      </c>
      <c r="J4003" s="24">
        <v>1000</v>
      </c>
      <c r="K4003" s="371">
        <v>97.65</v>
      </c>
      <c r="L4003" s="371">
        <v>73.333333333333329</v>
      </c>
      <c r="M4003" s="371">
        <v>75.600000000000009</v>
      </c>
      <c r="N4003" s="21"/>
      <c r="O4003" s="25"/>
      <c r="P4003" s="26">
        <f t="shared" si="878"/>
        <v>0</v>
      </c>
      <c r="Q4003" s="26"/>
      <c r="R4003" s="22" t="s">
        <v>4548</v>
      </c>
      <c r="S4003" s="24">
        <v>1000</v>
      </c>
      <c r="T4003" s="371">
        <v>0</v>
      </c>
      <c r="U4003" s="371">
        <v>0</v>
      </c>
      <c r="V4003" s="371">
        <v>0</v>
      </c>
      <c r="W4003" s="21"/>
      <c r="X4003" s="25">
        <f t="shared" si="882"/>
        <v>0</v>
      </c>
      <c r="Y4003" s="26">
        <f t="shared" si="879"/>
        <v>0</v>
      </c>
      <c r="Z4003" s="183"/>
      <c r="AA4003" s="678"/>
      <c r="AB4003" s="672"/>
    </row>
    <row r="4004" spans="1:28" ht="13.9" customHeight="1" thickBot="1" x14ac:dyDescent="0.25">
      <c r="A4004" s="588"/>
      <c r="B4004" s="415"/>
      <c r="C4004" s="454"/>
      <c r="D4004" s="589"/>
      <c r="E4004" s="589"/>
      <c r="F4004" s="182"/>
      <c r="G4004" s="24"/>
      <c r="H4004" s="241">
        <v>723</v>
      </c>
      <c r="I4004" s="22" t="s">
        <v>611</v>
      </c>
      <c r="J4004" s="24">
        <v>1000</v>
      </c>
      <c r="K4004" s="371">
        <v>0</v>
      </c>
      <c r="L4004" s="371">
        <v>0</v>
      </c>
      <c r="M4004" s="371">
        <v>0</v>
      </c>
      <c r="N4004" s="21"/>
      <c r="O4004" s="25"/>
      <c r="P4004" s="26">
        <f t="shared" si="878"/>
        <v>0</v>
      </c>
      <c r="Q4004" s="26"/>
      <c r="R4004" s="22"/>
      <c r="S4004" s="24"/>
      <c r="T4004" s="371"/>
      <c r="U4004" s="371"/>
      <c r="V4004" s="371"/>
      <c r="W4004" s="21"/>
      <c r="X4004" s="25"/>
      <c r="Y4004" s="26"/>
      <c r="Z4004" s="183"/>
      <c r="AA4004" s="681"/>
      <c r="AB4004" s="674"/>
    </row>
    <row r="4005" spans="1:28" s="7" customFormat="1" ht="13.9" customHeight="1" x14ac:dyDescent="0.2">
      <c r="A4005" s="270">
        <v>43072</v>
      </c>
      <c r="B4005" s="407">
        <v>0.86111111111111116</v>
      </c>
      <c r="C4005" s="450">
        <v>-6</v>
      </c>
      <c r="D4005" s="291">
        <f>(MAX(K4005:M4005))/J4005/1.44</f>
        <v>0.1076388888888889</v>
      </c>
      <c r="E4005" s="272">
        <f>(MAX(T4005:V4005))/S4005/1.44</f>
        <v>0.23611111111111113</v>
      </c>
      <c r="F4005" s="193" t="s">
        <v>1909</v>
      </c>
      <c r="G4005" s="114" t="s">
        <v>3126</v>
      </c>
      <c r="H4005" s="243">
        <v>724</v>
      </c>
      <c r="I4005" s="113" t="s">
        <v>685</v>
      </c>
      <c r="J4005" s="115">
        <v>630</v>
      </c>
      <c r="K4005" s="565">
        <v>97.65</v>
      </c>
      <c r="L4005" s="627">
        <v>80.952380952380949</v>
      </c>
      <c r="M4005" s="627">
        <v>85.05</v>
      </c>
      <c r="N4005" s="116" t="s">
        <v>4549</v>
      </c>
      <c r="O4005" s="117">
        <f>(K4005+L4005+M4005)/3</f>
        <v>87.884126984126979</v>
      </c>
      <c r="P4005" s="118">
        <f t="shared" si="878"/>
        <v>9.6874037680915986E-2</v>
      </c>
      <c r="Q4005" s="119" t="s">
        <v>494</v>
      </c>
      <c r="R4005" s="120" t="s">
        <v>686</v>
      </c>
      <c r="S4005" s="115">
        <v>630</v>
      </c>
      <c r="T4005" s="565">
        <v>177.14285714285714</v>
      </c>
      <c r="U4005" s="565">
        <v>214.20000000000002</v>
      </c>
      <c r="V4005" s="565">
        <v>118.65</v>
      </c>
      <c r="W4005" s="116" t="s">
        <v>4550</v>
      </c>
      <c r="X4005" s="117">
        <f>(T4005+U4005+V4005)/3</f>
        <v>169.99761904761905</v>
      </c>
      <c r="Y4005" s="118">
        <f t="shared" si="879"/>
        <v>0.18738714621651129</v>
      </c>
      <c r="Z4005" s="199" t="s">
        <v>494</v>
      </c>
      <c r="AA4005" s="679">
        <f>P4005+Y4005</f>
        <v>0.28426118389742727</v>
      </c>
      <c r="AB4005" s="672">
        <f t="shared" si="880"/>
        <v>599.71755401234566</v>
      </c>
    </row>
    <row r="4006" spans="1:28" ht="13.9" customHeight="1" x14ac:dyDescent="0.2">
      <c r="A4006" s="588"/>
      <c r="B4006" s="415"/>
      <c r="C4006" s="454"/>
      <c r="D4006" s="589"/>
      <c r="E4006" s="589"/>
      <c r="F4006" s="202" t="s">
        <v>684</v>
      </c>
      <c r="G4006" s="43"/>
      <c r="H4006" s="241">
        <v>724</v>
      </c>
      <c r="I4006" s="23" t="s">
        <v>4551</v>
      </c>
      <c r="J4006" s="24">
        <v>630</v>
      </c>
      <c r="K4006" s="371">
        <v>0</v>
      </c>
      <c r="L4006" s="371">
        <v>0</v>
      </c>
      <c r="M4006" s="371">
        <v>0</v>
      </c>
      <c r="N4006" s="21"/>
      <c r="O4006" s="25">
        <f>SUM(K4006,L4006,M4006)/3</f>
        <v>0</v>
      </c>
      <c r="P4006" s="26">
        <f t="shared" si="878"/>
        <v>0</v>
      </c>
      <c r="Q4006" s="26"/>
      <c r="R4006" s="23" t="s">
        <v>4555</v>
      </c>
      <c r="S4006" s="24">
        <v>630</v>
      </c>
      <c r="T4006" s="371">
        <v>0</v>
      </c>
      <c r="U4006" s="371">
        <v>0</v>
      </c>
      <c r="V4006" s="371">
        <v>0</v>
      </c>
      <c r="W4006" s="21"/>
      <c r="X4006" s="25">
        <f>SUM(T4006,U4006,V4006)/3</f>
        <v>0</v>
      </c>
      <c r="Y4006" s="26">
        <f t="shared" si="879"/>
        <v>0</v>
      </c>
      <c r="Z4006" s="183"/>
      <c r="AA4006" s="678"/>
      <c r="AB4006" s="672"/>
    </row>
    <row r="4007" spans="1:28" ht="13.9" customHeight="1" x14ac:dyDescent="0.2">
      <c r="A4007" s="588"/>
      <c r="B4007" s="415"/>
      <c r="C4007" s="454"/>
      <c r="D4007" s="589"/>
      <c r="E4007" s="589"/>
      <c r="F4007" s="202" t="s">
        <v>684</v>
      </c>
      <c r="G4007" s="43"/>
      <c r="H4007" s="241">
        <v>724</v>
      </c>
      <c r="I4007" s="23" t="s">
        <v>4552</v>
      </c>
      <c r="J4007" s="24">
        <v>630</v>
      </c>
      <c r="K4007" s="371">
        <v>0</v>
      </c>
      <c r="L4007" s="371">
        <v>0</v>
      </c>
      <c r="M4007" s="371">
        <v>0</v>
      </c>
      <c r="N4007" s="21"/>
      <c r="O4007" s="25">
        <f>SUM(K4007,L4007,M4007)/3</f>
        <v>0</v>
      </c>
      <c r="P4007" s="26">
        <f t="shared" ref="P4007" si="887">O4007/J4007/1.44</f>
        <v>0</v>
      </c>
      <c r="Q4007" s="26"/>
      <c r="R4007" s="23" t="s">
        <v>4557</v>
      </c>
      <c r="S4007" s="24">
        <v>630</v>
      </c>
      <c r="T4007" s="371">
        <v>0</v>
      </c>
      <c r="U4007" s="371">
        <v>0</v>
      </c>
      <c r="V4007" s="371">
        <v>0</v>
      </c>
      <c r="W4007" s="21"/>
      <c r="X4007" s="25">
        <f>SUM(T4007,U4007,V4007)/3</f>
        <v>0</v>
      </c>
      <c r="Y4007" s="26">
        <f t="shared" ref="Y4007" si="888">X4007/S4007/1.44</f>
        <v>0</v>
      </c>
      <c r="Z4007" s="183"/>
      <c r="AA4007" s="678"/>
      <c r="AB4007" s="672"/>
    </row>
    <row r="4008" spans="1:28" ht="13.9" customHeight="1" x14ac:dyDescent="0.2">
      <c r="A4008" s="588"/>
      <c r="B4008" s="415"/>
      <c r="C4008" s="454"/>
      <c r="D4008" s="589"/>
      <c r="E4008" s="589"/>
      <c r="F4008" s="203"/>
      <c r="G4008" s="21"/>
      <c r="H4008" s="241">
        <v>724</v>
      </c>
      <c r="I4008" s="22" t="s">
        <v>4553</v>
      </c>
      <c r="J4008" s="24">
        <v>630</v>
      </c>
      <c r="K4008" s="371">
        <v>0</v>
      </c>
      <c r="L4008" s="371">
        <v>0</v>
      </c>
      <c r="M4008" s="371">
        <v>0</v>
      </c>
      <c r="N4008" s="21"/>
      <c r="O4008" s="25">
        <f>SUM(K4008,L4008,M4008)/3</f>
        <v>0</v>
      </c>
      <c r="P4008" s="26">
        <f t="shared" si="878"/>
        <v>0</v>
      </c>
      <c r="Q4008" s="26"/>
      <c r="R4008" s="22" t="s">
        <v>4556</v>
      </c>
      <c r="S4008" s="24">
        <v>630</v>
      </c>
      <c r="T4008" s="371">
        <v>0</v>
      </c>
      <c r="U4008" s="371">
        <v>0</v>
      </c>
      <c r="V4008" s="371">
        <v>0</v>
      </c>
      <c r="W4008" s="21"/>
      <c r="X4008" s="25">
        <f>SUM(T4008,U4008,V4008)/3</f>
        <v>0</v>
      </c>
      <c r="Y4008" s="26">
        <f t="shared" si="879"/>
        <v>0</v>
      </c>
      <c r="Z4008" s="183"/>
      <c r="AA4008" s="678"/>
      <c r="AB4008" s="672"/>
    </row>
    <row r="4009" spans="1:28" ht="13.9" customHeight="1" thickBot="1" x14ac:dyDescent="0.25">
      <c r="A4009" s="588"/>
      <c r="B4009" s="415"/>
      <c r="C4009" s="454"/>
      <c r="D4009" s="589"/>
      <c r="E4009" s="589"/>
      <c r="F4009" s="182"/>
      <c r="G4009" s="24"/>
      <c r="H4009" s="241">
        <v>724</v>
      </c>
      <c r="I4009" s="22" t="s">
        <v>4554</v>
      </c>
      <c r="J4009" s="24">
        <v>630</v>
      </c>
      <c r="K4009" s="371">
        <v>0</v>
      </c>
      <c r="L4009" s="371">
        <v>0</v>
      </c>
      <c r="M4009" s="371">
        <v>0</v>
      </c>
      <c r="N4009" s="21"/>
      <c r="O4009" s="25">
        <f>SUM(K4009,L4009,M4009)/3</f>
        <v>0</v>
      </c>
      <c r="P4009" s="26">
        <f t="shared" si="878"/>
        <v>0</v>
      </c>
      <c r="Q4009" s="26"/>
      <c r="R4009" s="22" t="s">
        <v>4558</v>
      </c>
      <c r="S4009" s="24">
        <v>630</v>
      </c>
      <c r="T4009" s="371">
        <v>0</v>
      </c>
      <c r="U4009" s="371">
        <v>0</v>
      </c>
      <c r="V4009" s="371">
        <v>0</v>
      </c>
      <c r="W4009" s="21"/>
      <c r="X4009" s="25">
        <f>SUM(T4009,U4009,V4009)/3</f>
        <v>0</v>
      </c>
      <c r="Y4009" s="26">
        <f t="shared" si="879"/>
        <v>0</v>
      </c>
      <c r="Z4009" s="183"/>
      <c r="AA4009" s="678"/>
      <c r="AB4009" s="672"/>
    </row>
    <row r="4010" spans="1:28" s="7" customFormat="1" ht="13.9" customHeight="1" x14ac:dyDescent="0.2">
      <c r="A4010" s="270">
        <v>43072</v>
      </c>
      <c r="B4010" s="407">
        <v>0.87152777777777779</v>
      </c>
      <c r="C4010" s="450">
        <v>-6</v>
      </c>
      <c r="D4010" s="291">
        <f>(MAX(K4010:M4010))/J4010/1.44</f>
        <v>0.34270833333333334</v>
      </c>
      <c r="E4010" s="272">
        <f>(MAX(T4010:V4010))/S4010/1.44</f>
        <v>9.3333333333333351E-2</v>
      </c>
      <c r="F4010" s="193" t="s">
        <v>1909</v>
      </c>
      <c r="G4010" s="114" t="s">
        <v>3126</v>
      </c>
      <c r="H4010" s="243">
        <v>725</v>
      </c>
      <c r="I4010" s="113" t="s">
        <v>685</v>
      </c>
      <c r="J4010" s="115">
        <v>1000</v>
      </c>
      <c r="K4010" s="565">
        <v>493.5</v>
      </c>
      <c r="L4010" s="627">
        <v>478.09523809523807</v>
      </c>
      <c r="M4010" s="627">
        <v>393.75</v>
      </c>
      <c r="N4010" s="116" t="s">
        <v>4559</v>
      </c>
      <c r="O4010" s="117">
        <f>(K4010+L4010+M4010)/3</f>
        <v>455.11507936507934</v>
      </c>
      <c r="P4010" s="118">
        <f t="shared" si="878"/>
        <v>0.31605213844797175</v>
      </c>
      <c r="Q4010" s="119" t="s">
        <v>494</v>
      </c>
      <c r="R4010" s="120" t="s">
        <v>686</v>
      </c>
      <c r="S4010" s="115">
        <v>1000</v>
      </c>
      <c r="T4010" s="565">
        <v>130.47619047619048</v>
      </c>
      <c r="U4010" s="565">
        <v>134.4</v>
      </c>
      <c r="V4010" s="565">
        <v>128.1</v>
      </c>
      <c r="W4010" s="116" t="s">
        <v>3827</v>
      </c>
      <c r="X4010" s="117">
        <f>(T4010+U4010+V4010)/3</f>
        <v>130.99206349206349</v>
      </c>
      <c r="Y4010" s="118">
        <f t="shared" si="879"/>
        <v>9.0966710758377423E-2</v>
      </c>
      <c r="Z4010" s="199" t="s">
        <v>494</v>
      </c>
      <c r="AA4010" s="677">
        <f>P4010+Y4010</f>
        <v>0.40701884920634918</v>
      </c>
      <c r="AB4010" s="671">
        <f t="shared" si="880"/>
        <v>788.66493055555554</v>
      </c>
    </row>
    <row r="4011" spans="1:28" ht="13.9" customHeight="1" x14ac:dyDescent="0.2">
      <c r="A4011" s="588"/>
      <c r="B4011" s="415"/>
      <c r="C4011" s="454"/>
      <c r="D4011" s="589"/>
      <c r="E4011" s="589"/>
      <c r="F4011" s="202" t="s">
        <v>684</v>
      </c>
      <c r="G4011" s="43"/>
      <c r="H4011" s="241">
        <v>725</v>
      </c>
      <c r="I4011" s="23" t="s">
        <v>3328</v>
      </c>
      <c r="J4011" s="24">
        <v>1000</v>
      </c>
      <c r="K4011" s="371">
        <v>4.2</v>
      </c>
      <c r="L4011" s="371">
        <v>3.8095238095238093</v>
      </c>
      <c r="M4011" s="371">
        <v>4.2</v>
      </c>
      <c r="N4011" s="21"/>
      <c r="O4011" s="25">
        <f t="shared" ref="O4011:O4019" si="889">SUM(K4011,L4011,M4011)/3</f>
        <v>4.0698412698412696</v>
      </c>
      <c r="P4011" s="26">
        <f t="shared" si="878"/>
        <v>2.8262786596119928E-3</v>
      </c>
      <c r="Q4011" s="26"/>
      <c r="R4011" s="23" t="s">
        <v>3334</v>
      </c>
      <c r="S4011" s="24">
        <v>1000</v>
      </c>
      <c r="T4011" s="371">
        <v>39.047619047619044</v>
      </c>
      <c r="U4011" s="371">
        <v>55.650000000000006</v>
      </c>
      <c r="V4011" s="371">
        <v>52.5</v>
      </c>
      <c r="W4011" s="21"/>
      <c r="X4011" s="25">
        <f t="shared" ref="X4011:X4021" si="890">SUM(T4011,U4011,V4011)/3</f>
        <v>49.065873015873017</v>
      </c>
      <c r="Y4011" s="26">
        <f t="shared" si="879"/>
        <v>3.4073522927689594E-2</v>
      </c>
      <c r="Z4011" s="183"/>
      <c r="AA4011" s="678"/>
      <c r="AB4011" s="672"/>
    </row>
    <row r="4012" spans="1:28" ht="13.9" customHeight="1" x14ac:dyDescent="0.2">
      <c r="A4012" s="588"/>
      <c r="B4012" s="415"/>
      <c r="C4012" s="454"/>
      <c r="D4012" s="589"/>
      <c r="E4012" s="589"/>
      <c r="F4012" s="203"/>
      <c r="G4012" s="21"/>
      <c r="H4012" s="241">
        <v>725</v>
      </c>
      <c r="I4012" s="23" t="s">
        <v>3329</v>
      </c>
      <c r="J4012" s="24">
        <v>1000</v>
      </c>
      <c r="K4012" s="371">
        <v>24.150000000000002</v>
      </c>
      <c r="L4012" s="371">
        <v>20</v>
      </c>
      <c r="M4012" s="371">
        <v>23.1</v>
      </c>
      <c r="N4012" s="21"/>
      <c r="O4012" s="25">
        <f t="shared" si="889"/>
        <v>22.416666666666668</v>
      </c>
      <c r="P4012" s="26">
        <f t="shared" si="878"/>
        <v>1.556712962962963E-2</v>
      </c>
      <c r="Q4012" s="26"/>
      <c r="R4012" s="23" t="s">
        <v>3335</v>
      </c>
      <c r="S4012" s="24">
        <v>1000</v>
      </c>
      <c r="T4012" s="371">
        <v>0</v>
      </c>
      <c r="U4012" s="371">
        <v>0</v>
      </c>
      <c r="V4012" s="371">
        <v>0</v>
      </c>
      <c r="W4012" s="21"/>
      <c r="X4012" s="25">
        <f t="shared" si="890"/>
        <v>0</v>
      </c>
      <c r="Y4012" s="26">
        <f t="shared" si="879"/>
        <v>0</v>
      </c>
      <c r="Z4012" s="183"/>
      <c r="AA4012" s="678"/>
      <c r="AB4012" s="672"/>
    </row>
    <row r="4013" spans="1:28" ht="13.9" customHeight="1" x14ac:dyDescent="0.2">
      <c r="A4013" s="588"/>
      <c r="B4013" s="415"/>
      <c r="C4013" s="454"/>
      <c r="D4013" s="589"/>
      <c r="E4013" s="589"/>
      <c r="F4013" s="182"/>
      <c r="G4013" s="24"/>
      <c r="H4013" s="241">
        <v>725</v>
      </c>
      <c r="I4013" s="22" t="s">
        <v>3330</v>
      </c>
      <c r="J4013" s="24">
        <v>1000</v>
      </c>
      <c r="K4013" s="371">
        <v>18.900000000000002</v>
      </c>
      <c r="L4013" s="371">
        <v>58.095238095238095</v>
      </c>
      <c r="M4013" s="371">
        <v>27.3</v>
      </c>
      <c r="N4013" s="21"/>
      <c r="O4013" s="25">
        <f t="shared" si="889"/>
        <v>34.765079365079366</v>
      </c>
      <c r="P4013" s="26">
        <f t="shared" si="878"/>
        <v>2.4142416225749561E-2</v>
      </c>
      <c r="Q4013" s="26"/>
      <c r="R4013" s="22" t="s">
        <v>3336</v>
      </c>
      <c r="S4013" s="24">
        <v>1000</v>
      </c>
      <c r="T4013" s="371">
        <v>0</v>
      </c>
      <c r="U4013" s="371">
        <v>0</v>
      </c>
      <c r="V4013" s="371">
        <v>0</v>
      </c>
      <c r="W4013" s="21"/>
      <c r="X4013" s="25">
        <f t="shared" si="890"/>
        <v>0</v>
      </c>
      <c r="Y4013" s="26">
        <f t="shared" si="879"/>
        <v>0</v>
      </c>
      <c r="Z4013" s="183"/>
      <c r="AA4013" s="678"/>
      <c r="AB4013" s="672"/>
    </row>
    <row r="4014" spans="1:28" ht="13.9" customHeight="1" x14ac:dyDescent="0.2">
      <c r="A4014" s="588"/>
      <c r="B4014" s="415"/>
      <c r="C4014" s="454"/>
      <c r="D4014" s="589"/>
      <c r="E4014" s="589"/>
      <c r="F4014" s="182"/>
      <c r="G4014" s="24"/>
      <c r="H4014" s="241">
        <v>725</v>
      </c>
      <c r="I4014" s="22" t="s">
        <v>3331</v>
      </c>
      <c r="J4014" s="24">
        <v>1000</v>
      </c>
      <c r="K4014" s="371">
        <v>2.1</v>
      </c>
      <c r="L4014" s="371">
        <v>1.9047619047619047</v>
      </c>
      <c r="M4014" s="371">
        <v>2.1</v>
      </c>
      <c r="N4014" s="21"/>
      <c r="O4014" s="25">
        <f t="shared" si="889"/>
        <v>2.0349206349206348</v>
      </c>
      <c r="P4014" s="26">
        <f t="shared" si="878"/>
        <v>1.4131393298059964E-3</v>
      </c>
      <c r="Q4014" s="26"/>
      <c r="R4014" s="22" t="s">
        <v>3337</v>
      </c>
      <c r="S4014" s="24">
        <v>1000</v>
      </c>
      <c r="T4014" s="371">
        <v>0</v>
      </c>
      <c r="U4014" s="371">
        <v>0</v>
      </c>
      <c r="V4014" s="371">
        <v>0</v>
      </c>
      <c r="W4014" s="21"/>
      <c r="X4014" s="25">
        <f t="shared" si="890"/>
        <v>0</v>
      </c>
      <c r="Y4014" s="26">
        <f t="shared" si="879"/>
        <v>0</v>
      </c>
      <c r="Z4014" s="183"/>
      <c r="AA4014" s="678"/>
      <c r="AB4014" s="672"/>
    </row>
    <row r="4015" spans="1:28" ht="13.9" customHeight="1" x14ac:dyDescent="0.2">
      <c r="A4015" s="588"/>
      <c r="B4015" s="415"/>
      <c r="C4015" s="454"/>
      <c r="D4015" s="589"/>
      <c r="E4015" s="589"/>
      <c r="F4015" s="182"/>
      <c r="G4015" s="24"/>
      <c r="H4015" s="241">
        <v>725</v>
      </c>
      <c r="I4015" s="22" t="s">
        <v>4560</v>
      </c>
      <c r="J4015" s="24">
        <v>1000</v>
      </c>
      <c r="K4015" s="371">
        <v>74.55</v>
      </c>
      <c r="L4015" s="371">
        <v>79.047619047619051</v>
      </c>
      <c r="M4015" s="371">
        <v>86.100000000000009</v>
      </c>
      <c r="N4015" s="21"/>
      <c r="O4015" s="25">
        <f t="shared" si="889"/>
        <v>79.899206349206352</v>
      </c>
      <c r="P4015" s="26">
        <f t="shared" si="878"/>
        <v>5.5485559964726643E-2</v>
      </c>
      <c r="Q4015" s="26"/>
      <c r="R4015" s="22" t="s">
        <v>3338</v>
      </c>
      <c r="S4015" s="24">
        <v>1000</v>
      </c>
      <c r="T4015" s="371">
        <v>0</v>
      </c>
      <c r="U4015" s="371">
        <v>0</v>
      </c>
      <c r="V4015" s="371">
        <v>0</v>
      </c>
      <c r="W4015" s="21"/>
      <c r="X4015" s="25">
        <f t="shared" si="890"/>
        <v>0</v>
      </c>
      <c r="Y4015" s="26">
        <f t="shared" si="879"/>
        <v>0</v>
      </c>
      <c r="Z4015" s="183"/>
      <c r="AA4015" s="678"/>
      <c r="AB4015" s="672"/>
    </row>
    <row r="4016" spans="1:28" ht="13.9" customHeight="1" x14ac:dyDescent="0.2">
      <c r="A4016" s="588"/>
      <c r="B4016" s="415"/>
      <c r="C4016" s="454"/>
      <c r="D4016" s="589"/>
      <c r="E4016" s="589"/>
      <c r="F4016" s="182"/>
      <c r="G4016" s="24"/>
      <c r="H4016" s="241">
        <v>725</v>
      </c>
      <c r="I4016" s="22" t="s">
        <v>3332</v>
      </c>
      <c r="J4016" s="24">
        <v>1000</v>
      </c>
      <c r="K4016" s="371">
        <v>36.75</v>
      </c>
      <c r="L4016" s="371">
        <v>33.333333333333329</v>
      </c>
      <c r="M4016" s="371">
        <v>46.2</v>
      </c>
      <c r="N4016" s="21"/>
      <c r="O4016" s="25">
        <f t="shared" si="889"/>
        <v>38.761111111111113</v>
      </c>
      <c r="P4016" s="26">
        <f t="shared" si="878"/>
        <v>2.6917438271604942E-2</v>
      </c>
      <c r="Q4016" s="26"/>
      <c r="R4016" s="22" t="s">
        <v>3339</v>
      </c>
      <c r="S4016" s="24">
        <v>1000</v>
      </c>
      <c r="T4016" s="371">
        <v>0</v>
      </c>
      <c r="U4016" s="371">
        <v>0</v>
      </c>
      <c r="V4016" s="371">
        <v>0</v>
      </c>
      <c r="W4016" s="21"/>
      <c r="X4016" s="25">
        <f t="shared" si="890"/>
        <v>0</v>
      </c>
      <c r="Y4016" s="26">
        <f t="shared" si="879"/>
        <v>0</v>
      </c>
      <c r="Z4016" s="183"/>
      <c r="AA4016" s="678"/>
      <c r="AB4016" s="672"/>
    </row>
    <row r="4017" spans="1:28" ht="13.9" customHeight="1" x14ac:dyDescent="0.2">
      <c r="A4017" s="588"/>
      <c r="B4017" s="415"/>
      <c r="C4017" s="454"/>
      <c r="D4017" s="589"/>
      <c r="E4017" s="589"/>
      <c r="F4017" s="182"/>
      <c r="G4017" s="24"/>
      <c r="H4017" s="241">
        <v>725</v>
      </c>
      <c r="I4017" s="22" t="s">
        <v>4561</v>
      </c>
      <c r="J4017" s="24">
        <v>1000</v>
      </c>
      <c r="K4017" s="371">
        <v>114.45</v>
      </c>
      <c r="L4017" s="371">
        <v>97.142857142857139</v>
      </c>
      <c r="M4017" s="371">
        <v>66.150000000000006</v>
      </c>
      <c r="N4017" s="21"/>
      <c r="O4017" s="25">
        <f t="shared" si="889"/>
        <v>92.580952380952382</v>
      </c>
      <c r="P4017" s="26">
        <f t="shared" si="878"/>
        <v>6.4292328042328054E-2</v>
      </c>
      <c r="Q4017" s="26"/>
      <c r="R4017" s="23" t="s">
        <v>3340</v>
      </c>
      <c r="S4017" s="24">
        <v>1000</v>
      </c>
      <c r="T4017" s="371">
        <v>83.80952380952381</v>
      </c>
      <c r="U4017" s="371">
        <v>63</v>
      </c>
      <c r="V4017" s="371">
        <v>50.400000000000006</v>
      </c>
      <c r="W4017" s="21"/>
      <c r="X4017" s="25">
        <f t="shared" si="890"/>
        <v>65.736507936507934</v>
      </c>
      <c r="Y4017" s="26">
        <f t="shared" si="879"/>
        <v>4.5650352733686068E-2</v>
      </c>
      <c r="Z4017" s="183"/>
      <c r="AA4017" s="678"/>
      <c r="AB4017" s="672"/>
    </row>
    <row r="4018" spans="1:28" ht="13.9" customHeight="1" x14ac:dyDescent="0.2">
      <c r="A4018" s="588"/>
      <c r="B4018" s="415"/>
      <c r="C4018" s="454"/>
      <c r="D4018" s="589"/>
      <c r="E4018" s="589"/>
      <c r="F4018" s="182"/>
      <c r="G4018" s="24"/>
      <c r="H4018" s="241">
        <v>725</v>
      </c>
      <c r="I4018" s="22" t="s">
        <v>4562</v>
      </c>
      <c r="J4018" s="24">
        <v>1000</v>
      </c>
      <c r="K4018" s="371">
        <v>88.2</v>
      </c>
      <c r="L4018" s="371">
        <v>100.95238095238095</v>
      </c>
      <c r="M4018" s="371">
        <v>86.100000000000009</v>
      </c>
      <c r="N4018" s="21"/>
      <c r="O4018" s="25">
        <f t="shared" si="889"/>
        <v>91.750793650793653</v>
      </c>
      <c r="P4018" s="26">
        <f t="shared" si="878"/>
        <v>6.3715828924162263E-2</v>
      </c>
      <c r="Q4018" s="26"/>
      <c r="R4018" s="22" t="s">
        <v>1039</v>
      </c>
      <c r="S4018" s="24">
        <v>1000</v>
      </c>
      <c r="T4018" s="371">
        <v>4.7619047619047619</v>
      </c>
      <c r="U4018" s="371">
        <v>8.4</v>
      </c>
      <c r="V4018" s="371">
        <v>8.4</v>
      </c>
      <c r="W4018" s="21"/>
      <c r="X4018" s="25">
        <f t="shared" si="890"/>
        <v>7.1873015873015875</v>
      </c>
      <c r="Y4018" s="26">
        <f t="shared" si="879"/>
        <v>4.9911816578483252E-3</v>
      </c>
      <c r="Z4018" s="183"/>
      <c r="AA4018" s="678"/>
      <c r="AB4018" s="672"/>
    </row>
    <row r="4019" spans="1:28" ht="13.9" customHeight="1" x14ac:dyDescent="0.2">
      <c r="A4019" s="588"/>
      <c r="B4019" s="415"/>
      <c r="C4019" s="454"/>
      <c r="D4019" s="589"/>
      <c r="E4019" s="589"/>
      <c r="F4019" s="182"/>
      <c r="G4019" s="24"/>
      <c r="H4019" s="241">
        <v>725</v>
      </c>
      <c r="I4019" s="22" t="s">
        <v>3333</v>
      </c>
      <c r="J4019" s="24">
        <v>1000</v>
      </c>
      <c r="K4019" s="371">
        <v>25.200000000000003</v>
      </c>
      <c r="L4019" s="371">
        <v>15.238095238095237</v>
      </c>
      <c r="M4019" s="371">
        <v>18.900000000000002</v>
      </c>
      <c r="N4019" s="21"/>
      <c r="O4019" s="25">
        <f t="shared" si="889"/>
        <v>19.779365079365082</v>
      </c>
      <c r="P4019" s="26">
        <f t="shared" si="878"/>
        <v>1.3735670194003529E-2</v>
      </c>
      <c r="Q4019" s="26"/>
      <c r="R4019" s="22" t="s">
        <v>3341</v>
      </c>
      <c r="S4019" s="24">
        <v>1000</v>
      </c>
      <c r="T4019" s="371">
        <v>0</v>
      </c>
      <c r="U4019" s="371">
        <v>0</v>
      </c>
      <c r="V4019" s="371">
        <v>0</v>
      </c>
      <c r="W4019" s="21"/>
      <c r="X4019" s="25">
        <f t="shared" si="890"/>
        <v>0</v>
      </c>
      <c r="Y4019" s="26">
        <f t="shared" si="879"/>
        <v>0</v>
      </c>
      <c r="Z4019" s="183"/>
      <c r="AA4019" s="678"/>
      <c r="AB4019" s="672"/>
    </row>
    <row r="4020" spans="1:28" ht="13.9" customHeight="1" x14ac:dyDescent="0.2">
      <c r="A4020" s="588"/>
      <c r="B4020" s="415"/>
      <c r="C4020" s="454"/>
      <c r="D4020" s="589"/>
      <c r="E4020" s="589"/>
      <c r="F4020" s="182"/>
      <c r="G4020" s="24"/>
      <c r="H4020" s="241">
        <v>725</v>
      </c>
      <c r="I4020" s="22"/>
      <c r="J4020" s="24"/>
      <c r="K4020" s="371"/>
      <c r="L4020" s="371"/>
      <c r="M4020" s="371"/>
      <c r="N4020" s="21"/>
      <c r="O4020" s="25"/>
      <c r="P4020" s="26"/>
      <c r="Q4020" s="26"/>
      <c r="R4020" s="22" t="s">
        <v>611</v>
      </c>
      <c r="S4020" s="24">
        <v>1000</v>
      </c>
      <c r="T4020" s="371">
        <v>0</v>
      </c>
      <c r="U4020" s="371">
        <v>5.25</v>
      </c>
      <c r="V4020" s="371">
        <v>0</v>
      </c>
      <c r="W4020" s="21"/>
      <c r="X4020" s="25">
        <f t="shared" si="890"/>
        <v>1.75</v>
      </c>
      <c r="Y4020" s="26">
        <f t="shared" si="879"/>
        <v>1.2152777777777778E-3</v>
      </c>
      <c r="Z4020" s="183"/>
      <c r="AA4020" s="678"/>
      <c r="AB4020" s="672"/>
    </row>
    <row r="4021" spans="1:28" ht="13.9" customHeight="1" x14ac:dyDescent="0.2">
      <c r="A4021" s="588"/>
      <c r="B4021" s="415"/>
      <c r="C4021" s="454"/>
      <c r="D4021" s="589"/>
      <c r="E4021" s="589"/>
      <c r="F4021" s="182"/>
      <c r="G4021" s="24"/>
      <c r="H4021" s="241">
        <v>725</v>
      </c>
      <c r="I4021" s="22"/>
      <c r="J4021" s="24"/>
      <c r="K4021" s="371"/>
      <c r="L4021" s="371"/>
      <c r="M4021" s="371"/>
      <c r="N4021" s="21"/>
      <c r="O4021" s="25"/>
      <c r="P4021" s="26"/>
      <c r="Q4021" s="26"/>
      <c r="R4021" s="22" t="s">
        <v>3342</v>
      </c>
      <c r="S4021" s="24">
        <v>1000</v>
      </c>
      <c r="T4021" s="371">
        <v>0</v>
      </c>
      <c r="U4021" s="371">
        <v>0</v>
      </c>
      <c r="V4021" s="371">
        <v>0</v>
      </c>
      <c r="W4021" s="21"/>
      <c r="X4021" s="25">
        <f t="shared" si="890"/>
        <v>0</v>
      </c>
      <c r="Y4021" s="26">
        <f t="shared" si="879"/>
        <v>0</v>
      </c>
      <c r="Z4021" s="183"/>
      <c r="AA4021" s="678"/>
      <c r="AB4021" s="672"/>
    </row>
    <row r="4022" spans="1:28" ht="13.9" customHeight="1" x14ac:dyDescent="0.2">
      <c r="A4022" s="588"/>
      <c r="B4022" s="415"/>
      <c r="C4022" s="454"/>
      <c r="D4022" s="589"/>
      <c r="E4022" s="589"/>
      <c r="F4022" s="200"/>
      <c r="G4022" s="24"/>
      <c r="H4022" s="241">
        <v>725</v>
      </c>
      <c r="I4022" s="22"/>
      <c r="J4022" s="24"/>
      <c r="K4022" s="371"/>
      <c r="L4022" s="371"/>
      <c r="M4022" s="371"/>
      <c r="N4022" s="21"/>
      <c r="O4022" s="25"/>
      <c r="P4022" s="26"/>
      <c r="Q4022" s="26"/>
      <c r="R4022" s="28"/>
      <c r="S4022" s="24"/>
      <c r="T4022" s="371"/>
      <c r="U4022" s="371"/>
      <c r="V4022" s="371"/>
      <c r="W4022" s="21"/>
      <c r="X4022" s="25"/>
      <c r="Y4022" s="26"/>
      <c r="Z4022" s="183"/>
      <c r="AA4022" s="678"/>
      <c r="AB4022" s="672"/>
    </row>
    <row r="4023" spans="1:28" ht="13.9" customHeight="1" thickBot="1" x14ac:dyDescent="0.25">
      <c r="A4023" s="585"/>
      <c r="B4023" s="409"/>
      <c r="C4023" s="447"/>
      <c r="D4023" s="586"/>
      <c r="E4023" s="587"/>
      <c r="F4023" s="184"/>
      <c r="G4023" s="70"/>
      <c r="H4023" s="242">
        <v>725</v>
      </c>
      <c r="I4023" s="76"/>
      <c r="J4023" s="70"/>
      <c r="K4023" s="559"/>
      <c r="L4023" s="559"/>
      <c r="M4023" s="559"/>
      <c r="N4023" s="72"/>
      <c r="O4023" s="73"/>
      <c r="P4023" s="74"/>
      <c r="Q4023" s="74"/>
      <c r="R4023" s="75"/>
      <c r="S4023" s="70"/>
      <c r="T4023" s="559"/>
      <c r="U4023" s="559"/>
      <c r="V4023" s="559"/>
      <c r="W4023" s="72"/>
      <c r="X4023" s="73"/>
      <c r="Y4023" s="74"/>
      <c r="Z4023" s="185"/>
      <c r="AA4023" s="681"/>
      <c r="AB4023" s="674"/>
    </row>
    <row r="4024" spans="1:28" s="7" customFormat="1" ht="13.9" customHeight="1" x14ac:dyDescent="0.2">
      <c r="A4024" s="270">
        <v>43072</v>
      </c>
      <c r="B4024" s="407">
        <v>0.84027777777777779</v>
      </c>
      <c r="C4024" s="450">
        <v>-6</v>
      </c>
      <c r="D4024" s="291">
        <f>(MAX(K4024:M4024))/J4024/1.44</f>
        <v>4.5208333333333336E-2</v>
      </c>
      <c r="E4024" s="272">
        <f>(MAX(T4024:V4024))/S4024/1.44</f>
        <v>0.59354166666666675</v>
      </c>
      <c r="F4024" s="193" t="s">
        <v>1909</v>
      </c>
      <c r="G4024" s="114" t="s">
        <v>3126</v>
      </c>
      <c r="H4024" s="243">
        <v>726</v>
      </c>
      <c r="I4024" s="113" t="s">
        <v>685</v>
      </c>
      <c r="J4024" s="115">
        <v>1000</v>
      </c>
      <c r="K4024" s="565">
        <v>65.100000000000009</v>
      </c>
      <c r="L4024" s="627">
        <v>40.952380952380949</v>
      </c>
      <c r="M4024" s="627">
        <v>40.950000000000003</v>
      </c>
      <c r="N4024" s="116" t="s">
        <v>4563</v>
      </c>
      <c r="O4024" s="117">
        <f>(K4024+L4024+M4024)/3</f>
        <v>49.000793650793661</v>
      </c>
      <c r="P4024" s="118">
        <f t="shared" ref="P4024:P4035" si="891">O4024/J4024/1.44</f>
        <v>3.4028328924162264E-2</v>
      </c>
      <c r="Q4024" s="119" t="s">
        <v>494</v>
      </c>
      <c r="R4024" s="120" t="s">
        <v>686</v>
      </c>
      <c r="S4024" s="115">
        <v>1000</v>
      </c>
      <c r="T4024" s="565">
        <v>694.28571428571422</v>
      </c>
      <c r="U4024" s="565">
        <v>854.7</v>
      </c>
      <c r="V4024" s="565">
        <v>727.65</v>
      </c>
      <c r="W4024" s="116" t="s">
        <v>4564</v>
      </c>
      <c r="X4024" s="117">
        <f>(T4024+U4024+V4024)/3</f>
        <v>758.87857142857138</v>
      </c>
      <c r="Y4024" s="118">
        <f t="shared" si="879"/>
        <v>0.52699900793650789</v>
      </c>
      <c r="Z4024" s="199" t="s">
        <v>494</v>
      </c>
      <c r="AA4024" s="679">
        <f>P4024+Y4024</f>
        <v>0.56102733686067019</v>
      </c>
      <c r="AB4024" s="672">
        <f t="shared" si="880"/>
        <v>583.83364197530864</v>
      </c>
    </row>
    <row r="4025" spans="1:28" ht="13.9" customHeight="1" x14ac:dyDescent="0.2">
      <c r="A4025" s="588"/>
      <c r="B4025" s="415"/>
      <c r="C4025" s="454"/>
      <c r="D4025" s="589"/>
      <c r="E4025" s="589"/>
      <c r="F4025" s="202" t="s">
        <v>684</v>
      </c>
      <c r="G4025" s="43"/>
      <c r="H4025" s="241">
        <v>726</v>
      </c>
      <c r="I4025" s="23" t="s">
        <v>3343</v>
      </c>
      <c r="J4025" s="24">
        <v>1000</v>
      </c>
      <c r="K4025" s="371">
        <v>0</v>
      </c>
      <c r="L4025" s="371">
        <v>0</v>
      </c>
      <c r="M4025" s="371">
        <v>0</v>
      </c>
      <c r="N4025" s="21"/>
      <c r="O4025" s="25">
        <f t="shared" ref="O4025:O4035" si="892">SUM(K4025,L4025,M4025)/3</f>
        <v>0</v>
      </c>
      <c r="P4025" s="26">
        <f t="shared" si="891"/>
        <v>0</v>
      </c>
      <c r="Q4025" s="26"/>
      <c r="R4025" s="22" t="s">
        <v>4568</v>
      </c>
      <c r="S4025" s="24">
        <v>1000</v>
      </c>
      <c r="T4025" s="371">
        <v>136.19047619047618</v>
      </c>
      <c r="U4025" s="371">
        <v>141.75</v>
      </c>
      <c r="V4025" s="371">
        <v>120.75</v>
      </c>
      <c r="W4025" s="21"/>
      <c r="X4025" s="25">
        <f t="shared" ref="X4025:X4036" si="893">SUM(T4025,U4025,V4025)/3</f>
        <v>132.89682539682539</v>
      </c>
      <c r="Y4025" s="26">
        <f t="shared" si="879"/>
        <v>9.2289462081128759E-2</v>
      </c>
      <c r="Z4025" s="183"/>
      <c r="AA4025" s="678"/>
      <c r="AB4025" s="672"/>
    </row>
    <row r="4026" spans="1:28" ht="13.9" customHeight="1" x14ac:dyDescent="0.2">
      <c r="A4026" s="588"/>
      <c r="B4026" s="415"/>
      <c r="C4026" s="454"/>
      <c r="D4026" s="589"/>
      <c r="E4026" s="589"/>
      <c r="F4026" s="203"/>
      <c r="G4026" s="21"/>
      <c r="H4026" s="241">
        <v>726</v>
      </c>
      <c r="I4026" s="22" t="s">
        <v>3344</v>
      </c>
      <c r="J4026" s="24">
        <v>1000</v>
      </c>
      <c r="K4026" s="371">
        <v>0</v>
      </c>
      <c r="L4026" s="371">
        <v>0</v>
      </c>
      <c r="M4026" s="371">
        <v>0</v>
      </c>
      <c r="N4026" s="21"/>
      <c r="O4026" s="25">
        <f t="shared" si="892"/>
        <v>0</v>
      </c>
      <c r="P4026" s="26">
        <f t="shared" si="891"/>
        <v>0</v>
      </c>
      <c r="Q4026" s="26"/>
      <c r="R4026" s="23" t="s">
        <v>3351</v>
      </c>
      <c r="S4026" s="24">
        <v>1000</v>
      </c>
      <c r="T4026" s="371">
        <v>159.04761904761904</v>
      </c>
      <c r="U4026" s="371">
        <v>149.1</v>
      </c>
      <c r="V4026" s="371">
        <v>163.80000000000001</v>
      </c>
      <c r="W4026" s="21"/>
      <c r="X4026" s="25">
        <f t="shared" si="893"/>
        <v>157.31587301587302</v>
      </c>
      <c r="Y4026" s="26">
        <f t="shared" si="879"/>
        <v>0.10924713403880071</v>
      </c>
      <c r="Z4026" s="183"/>
      <c r="AA4026" s="678"/>
      <c r="AB4026" s="672"/>
    </row>
    <row r="4027" spans="1:28" ht="13.9" customHeight="1" x14ac:dyDescent="0.2">
      <c r="A4027" s="588"/>
      <c r="B4027" s="415"/>
      <c r="C4027" s="454"/>
      <c r="D4027" s="589"/>
      <c r="E4027" s="589"/>
      <c r="F4027" s="182"/>
      <c r="G4027" s="24"/>
      <c r="H4027" s="241">
        <v>726</v>
      </c>
      <c r="I4027" s="22" t="s">
        <v>3345</v>
      </c>
      <c r="J4027" s="24">
        <v>1000</v>
      </c>
      <c r="K4027" s="371">
        <v>5.25</v>
      </c>
      <c r="L4027" s="371">
        <v>4.7619047619047619</v>
      </c>
      <c r="M4027" s="371">
        <v>5.25</v>
      </c>
      <c r="N4027" s="21"/>
      <c r="O4027" s="25">
        <f t="shared" si="892"/>
        <v>5.0873015873015879</v>
      </c>
      <c r="P4027" s="26">
        <f t="shared" si="891"/>
        <v>3.532848324514992E-3</v>
      </c>
      <c r="Q4027" s="26"/>
      <c r="R4027" s="22" t="s">
        <v>3352</v>
      </c>
      <c r="S4027" s="24">
        <v>1000</v>
      </c>
      <c r="T4027" s="371">
        <v>7.6190476190476186</v>
      </c>
      <c r="U4027" s="371">
        <v>8.4</v>
      </c>
      <c r="V4027" s="371">
        <v>7.3500000000000005</v>
      </c>
      <c r="W4027" s="21"/>
      <c r="X4027" s="25">
        <f t="shared" si="893"/>
        <v>7.7896825396825404</v>
      </c>
      <c r="Y4027" s="26">
        <f t="shared" si="879"/>
        <v>5.4095017636684312E-3</v>
      </c>
      <c r="Z4027" s="183"/>
      <c r="AA4027" s="678"/>
      <c r="AB4027" s="672"/>
    </row>
    <row r="4028" spans="1:28" ht="13.9" customHeight="1" x14ac:dyDescent="0.2">
      <c r="A4028" s="588"/>
      <c r="B4028" s="415"/>
      <c r="C4028" s="454"/>
      <c r="D4028" s="589"/>
      <c r="E4028" s="589"/>
      <c r="F4028" s="182"/>
      <c r="G4028" s="24"/>
      <c r="H4028" s="241">
        <v>726</v>
      </c>
      <c r="I4028" s="22" t="s">
        <v>3346</v>
      </c>
      <c r="J4028" s="24">
        <v>1000</v>
      </c>
      <c r="K4028" s="371">
        <v>0</v>
      </c>
      <c r="L4028" s="371">
        <v>0</v>
      </c>
      <c r="M4028" s="371">
        <v>0</v>
      </c>
      <c r="N4028" s="21"/>
      <c r="O4028" s="25">
        <f t="shared" si="892"/>
        <v>0</v>
      </c>
      <c r="P4028" s="26">
        <f t="shared" si="891"/>
        <v>0</v>
      </c>
      <c r="Q4028" s="26"/>
      <c r="R4028" s="22" t="s">
        <v>3353</v>
      </c>
      <c r="S4028" s="24">
        <v>1000</v>
      </c>
      <c r="T4028" s="371">
        <v>20</v>
      </c>
      <c r="U4028" s="371">
        <v>44.1</v>
      </c>
      <c r="V4028" s="371">
        <v>25.200000000000003</v>
      </c>
      <c r="W4028" s="21"/>
      <c r="X4028" s="25">
        <f t="shared" si="893"/>
        <v>29.766666666666666</v>
      </c>
      <c r="Y4028" s="26">
        <f t="shared" si="879"/>
        <v>2.0671296296296299E-2</v>
      </c>
      <c r="Z4028" s="183"/>
      <c r="AA4028" s="678"/>
      <c r="AB4028" s="672"/>
    </row>
    <row r="4029" spans="1:28" ht="13.9" customHeight="1" x14ac:dyDescent="0.2">
      <c r="A4029" s="588"/>
      <c r="B4029" s="415"/>
      <c r="C4029" s="454"/>
      <c r="D4029" s="589"/>
      <c r="E4029" s="589"/>
      <c r="F4029" s="182"/>
      <c r="G4029" s="24"/>
      <c r="H4029" s="241">
        <v>726</v>
      </c>
      <c r="I4029" s="22" t="s">
        <v>3347</v>
      </c>
      <c r="J4029" s="24">
        <v>1000</v>
      </c>
      <c r="K4029" s="371">
        <v>0</v>
      </c>
      <c r="L4029" s="371">
        <v>0</v>
      </c>
      <c r="M4029" s="371">
        <v>0</v>
      </c>
      <c r="N4029" s="21"/>
      <c r="O4029" s="25">
        <f t="shared" si="892"/>
        <v>0</v>
      </c>
      <c r="P4029" s="26">
        <f t="shared" si="891"/>
        <v>0</v>
      </c>
      <c r="Q4029" s="26"/>
      <c r="R4029" s="22" t="s">
        <v>3354</v>
      </c>
      <c r="S4029" s="24">
        <v>1000</v>
      </c>
      <c r="T4029" s="371">
        <v>90.476190476190467</v>
      </c>
      <c r="U4029" s="371">
        <v>106.05000000000001</v>
      </c>
      <c r="V4029" s="371">
        <v>71.400000000000006</v>
      </c>
      <c r="W4029" s="21"/>
      <c r="X4029" s="25">
        <f t="shared" si="893"/>
        <v>89.308730158730171</v>
      </c>
      <c r="Y4029" s="26">
        <f t="shared" si="879"/>
        <v>6.2019951499118174E-2</v>
      </c>
      <c r="Z4029" s="183"/>
      <c r="AA4029" s="678"/>
      <c r="AB4029" s="672"/>
    </row>
    <row r="4030" spans="1:28" ht="13.9" customHeight="1" x14ac:dyDescent="0.2">
      <c r="A4030" s="588"/>
      <c r="B4030" s="415"/>
      <c r="C4030" s="454"/>
      <c r="D4030" s="589"/>
      <c r="E4030" s="589"/>
      <c r="F4030" s="182"/>
      <c r="G4030" s="24"/>
      <c r="H4030" s="241">
        <v>726</v>
      </c>
      <c r="I4030" s="22" t="s">
        <v>3348</v>
      </c>
      <c r="J4030" s="24">
        <v>1000</v>
      </c>
      <c r="K4030" s="371">
        <v>0</v>
      </c>
      <c r="L4030" s="371">
        <v>0</v>
      </c>
      <c r="M4030" s="371">
        <v>0</v>
      </c>
      <c r="N4030" s="21"/>
      <c r="O4030" s="25">
        <f t="shared" si="892"/>
        <v>0</v>
      </c>
      <c r="P4030" s="26">
        <f t="shared" si="891"/>
        <v>0</v>
      </c>
      <c r="Q4030" s="26"/>
      <c r="R4030" s="22" t="s">
        <v>3355</v>
      </c>
      <c r="S4030" s="24">
        <v>1000</v>
      </c>
      <c r="T4030" s="371">
        <v>10.476190476190476</v>
      </c>
      <c r="U4030" s="371">
        <v>10.5</v>
      </c>
      <c r="V4030" s="371">
        <v>10.5</v>
      </c>
      <c r="W4030" s="21"/>
      <c r="X4030" s="25">
        <f t="shared" si="893"/>
        <v>10.492063492063492</v>
      </c>
      <c r="Y4030" s="26">
        <f t="shared" si="879"/>
        <v>7.2861552028218694E-3</v>
      </c>
      <c r="Z4030" s="183"/>
      <c r="AA4030" s="678"/>
      <c r="AB4030" s="672"/>
    </row>
    <row r="4031" spans="1:28" ht="13.9" customHeight="1" x14ac:dyDescent="0.2">
      <c r="A4031" s="588"/>
      <c r="B4031" s="415"/>
      <c r="C4031" s="454"/>
      <c r="D4031" s="589"/>
      <c r="E4031" s="589"/>
      <c r="F4031" s="182"/>
      <c r="G4031" s="24"/>
      <c r="H4031" s="241">
        <v>726</v>
      </c>
      <c r="I4031" s="22" t="s">
        <v>3349</v>
      </c>
      <c r="J4031" s="24">
        <v>1000</v>
      </c>
      <c r="K4031" s="371">
        <v>0</v>
      </c>
      <c r="L4031" s="371">
        <v>0</v>
      </c>
      <c r="M4031" s="371">
        <v>0</v>
      </c>
      <c r="N4031" s="21"/>
      <c r="O4031" s="25">
        <f t="shared" si="892"/>
        <v>0</v>
      </c>
      <c r="P4031" s="26">
        <f t="shared" si="891"/>
        <v>0</v>
      </c>
      <c r="Q4031" s="26"/>
      <c r="R4031" s="23" t="s">
        <v>3356</v>
      </c>
      <c r="S4031" s="24">
        <v>1000</v>
      </c>
      <c r="T4031" s="371">
        <v>17.142857142857142</v>
      </c>
      <c r="U4031" s="371">
        <v>25.200000000000003</v>
      </c>
      <c r="V4031" s="371">
        <v>34.65</v>
      </c>
      <c r="W4031" s="21"/>
      <c r="X4031" s="25">
        <f t="shared" si="893"/>
        <v>25.664285714285711</v>
      </c>
      <c r="Y4031" s="26">
        <f t="shared" si="879"/>
        <v>1.7822420634920635E-2</v>
      </c>
      <c r="Z4031" s="183"/>
      <c r="AA4031" s="678"/>
      <c r="AB4031" s="672"/>
    </row>
    <row r="4032" spans="1:28" ht="13.9" customHeight="1" x14ac:dyDescent="0.2">
      <c r="A4032" s="588"/>
      <c r="B4032" s="415"/>
      <c r="C4032" s="454"/>
      <c r="D4032" s="589"/>
      <c r="E4032" s="589"/>
      <c r="F4032" s="182"/>
      <c r="G4032" s="24"/>
      <c r="H4032" s="241">
        <v>726</v>
      </c>
      <c r="I4032" s="22" t="s">
        <v>4565</v>
      </c>
      <c r="J4032" s="24">
        <v>1000</v>
      </c>
      <c r="K4032" s="371">
        <v>2.1</v>
      </c>
      <c r="L4032" s="371">
        <v>0</v>
      </c>
      <c r="M4032" s="371">
        <v>12.600000000000001</v>
      </c>
      <c r="N4032" s="21"/>
      <c r="O4032" s="25">
        <f t="shared" si="892"/>
        <v>4.9000000000000004</v>
      </c>
      <c r="P4032" s="26">
        <f t="shared" si="891"/>
        <v>3.4027777777777784E-3</v>
      </c>
      <c r="Q4032" s="26"/>
      <c r="R4032" s="22" t="s">
        <v>3357</v>
      </c>
      <c r="S4032" s="24">
        <v>1000</v>
      </c>
      <c r="T4032" s="371">
        <v>96.19047619047619</v>
      </c>
      <c r="U4032" s="371">
        <v>115.5</v>
      </c>
      <c r="V4032" s="371">
        <v>71.400000000000006</v>
      </c>
      <c r="W4032" s="21"/>
      <c r="X4032" s="25">
        <f t="shared" si="893"/>
        <v>94.363492063492075</v>
      </c>
      <c r="Y4032" s="26">
        <f t="shared" si="879"/>
        <v>6.5530202821869499E-2</v>
      </c>
      <c r="Z4032" s="183"/>
      <c r="AA4032" s="678"/>
      <c r="AB4032" s="672"/>
    </row>
    <row r="4033" spans="1:28" ht="13.9" customHeight="1" x14ac:dyDescent="0.2">
      <c r="A4033" s="588"/>
      <c r="B4033" s="415"/>
      <c r="C4033" s="454"/>
      <c r="D4033" s="589"/>
      <c r="E4033" s="589"/>
      <c r="F4033" s="182"/>
      <c r="G4033" s="24"/>
      <c r="H4033" s="241">
        <v>726</v>
      </c>
      <c r="I4033" s="22" t="s">
        <v>1943</v>
      </c>
      <c r="J4033" s="24">
        <v>1000</v>
      </c>
      <c r="K4033" s="371">
        <v>48.300000000000004</v>
      </c>
      <c r="L4033" s="371">
        <v>35.238095238095234</v>
      </c>
      <c r="M4033" s="371">
        <v>23.1</v>
      </c>
      <c r="N4033" s="21"/>
      <c r="O4033" s="25">
        <f t="shared" si="892"/>
        <v>35.546031746031751</v>
      </c>
      <c r="P4033" s="26">
        <f t="shared" si="891"/>
        <v>2.4684744268077603E-2</v>
      </c>
      <c r="Q4033" s="26"/>
      <c r="R4033" s="22" t="s">
        <v>3358</v>
      </c>
      <c r="S4033" s="24">
        <v>1000</v>
      </c>
      <c r="T4033" s="371">
        <v>25.714285714285712</v>
      </c>
      <c r="U4033" s="371">
        <v>23.1</v>
      </c>
      <c r="V4033" s="371">
        <v>8.4</v>
      </c>
      <c r="W4033" s="21"/>
      <c r="X4033" s="25">
        <f t="shared" si="893"/>
        <v>19.071428571428573</v>
      </c>
      <c r="Y4033" s="26">
        <f t="shared" si="879"/>
        <v>1.3244047619047621E-2</v>
      </c>
      <c r="Z4033" s="183"/>
      <c r="AA4033" s="678"/>
      <c r="AB4033" s="672"/>
    </row>
    <row r="4034" spans="1:28" ht="13.9" customHeight="1" x14ac:dyDescent="0.2">
      <c r="A4034" s="588"/>
      <c r="B4034" s="415"/>
      <c r="C4034" s="454"/>
      <c r="D4034" s="589"/>
      <c r="E4034" s="589"/>
      <c r="F4034" s="182"/>
      <c r="G4034" s="24"/>
      <c r="H4034" s="241">
        <v>726</v>
      </c>
      <c r="I4034" s="22" t="s">
        <v>4566</v>
      </c>
      <c r="J4034" s="24">
        <v>1000</v>
      </c>
      <c r="K4034" s="371">
        <v>0</v>
      </c>
      <c r="L4034" s="371">
        <v>0</v>
      </c>
      <c r="M4034" s="371">
        <v>0</v>
      </c>
      <c r="N4034" s="21"/>
      <c r="O4034" s="25">
        <f t="shared" si="892"/>
        <v>0</v>
      </c>
      <c r="P4034" s="26">
        <f t="shared" si="891"/>
        <v>0</v>
      </c>
      <c r="Q4034" s="26"/>
      <c r="R4034" s="22" t="s">
        <v>3359</v>
      </c>
      <c r="S4034" s="24">
        <v>1000</v>
      </c>
      <c r="T4034" s="371">
        <v>10.476190476190476</v>
      </c>
      <c r="U4034" s="371">
        <v>12.600000000000001</v>
      </c>
      <c r="V4034" s="371">
        <v>10.5</v>
      </c>
      <c r="W4034" s="21"/>
      <c r="X4034" s="25">
        <f t="shared" si="893"/>
        <v>11.192063492063491</v>
      </c>
      <c r="Y4034" s="26">
        <f t="shared" si="879"/>
        <v>7.7722663139329802E-3</v>
      </c>
      <c r="Z4034" s="183"/>
      <c r="AA4034" s="678"/>
      <c r="AB4034" s="672"/>
    </row>
    <row r="4035" spans="1:28" ht="13.9" customHeight="1" x14ac:dyDescent="0.2">
      <c r="A4035" s="588"/>
      <c r="B4035" s="415"/>
      <c r="C4035" s="454"/>
      <c r="D4035" s="589"/>
      <c r="E4035" s="589"/>
      <c r="F4035" s="182"/>
      <c r="G4035" s="24"/>
      <c r="H4035" s="241">
        <v>726</v>
      </c>
      <c r="I4035" s="22" t="s">
        <v>3350</v>
      </c>
      <c r="J4035" s="24">
        <v>1000</v>
      </c>
      <c r="K4035" s="371">
        <v>0</v>
      </c>
      <c r="L4035" s="371">
        <v>0</v>
      </c>
      <c r="M4035" s="371">
        <v>0</v>
      </c>
      <c r="N4035" s="21"/>
      <c r="O4035" s="25">
        <f t="shared" si="892"/>
        <v>0</v>
      </c>
      <c r="P4035" s="26">
        <f t="shared" si="891"/>
        <v>0</v>
      </c>
      <c r="Q4035" s="26"/>
      <c r="R4035" s="22" t="s">
        <v>3360</v>
      </c>
      <c r="S4035" s="24">
        <v>1000</v>
      </c>
      <c r="T4035" s="371">
        <v>0</v>
      </c>
      <c r="U4035" s="371">
        <v>0</v>
      </c>
      <c r="V4035" s="371">
        <v>0</v>
      </c>
      <c r="W4035" s="21"/>
      <c r="X4035" s="25">
        <f t="shared" si="893"/>
        <v>0</v>
      </c>
      <c r="Y4035" s="26">
        <f t="shared" si="879"/>
        <v>0</v>
      </c>
      <c r="Z4035" s="183"/>
      <c r="AA4035" s="678"/>
      <c r="AB4035" s="672"/>
    </row>
    <row r="4036" spans="1:28" ht="13.9" customHeight="1" x14ac:dyDescent="0.2">
      <c r="A4036" s="588"/>
      <c r="B4036" s="415"/>
      <c r="C4036" s="454"/>
      <c r="D4036" s="589"/>
      <c r="E4036" s="589"/>
      <c r="F4036" s="200"/>
      <c r="G4036" s="24"/>
      <c r="H4036" s="241">
        <v>726</v>
      </c>
      <c r="I4036" s="22" t="s">
        <v>4567</v>
      </c>
      <c r="J4036" s="24">
        <v>1000</v>
      </c>
      <c r="K4036" s="371">
        <v>0</v>
      </c>
      <c r="L4036" s="371">
        <v>0</v>
      </c>
      <c r="M4036" s="371">
        <v>0</v>
      </c>
      <c r="N4036" s="21"/>
      <c r="O4036" s="25"/>
      <c r="P4036" s="26"/>
      <c r="Q4036" s="26"/>
      <c r="R4036" s="22" t="s">
        <v>3361</v>
      </c>
      <c r="S4036" s="24">
        <v>1000</v>
      </c>
      <c r="T4036" s="371">
        <v>78.095238095238088</v>
      </c>
      <c r="U4036" s="371">
        <v>117.60000000000001</v>
      </c>
      <c r="V4036" s="371">
        <v>92.4</v>
      </c>
      <c r="W4036" s="21"/>
      <c r="X4036" s="25">
        <f t="shared" si="893"/>
        <v>96.031746031746025</v>
      </c>
      <c r="Y4036" s="26">
        <f t="shared" si="879"/>
        <v>6.6688712522045848E-2</v>
      </c>
      <c r="Z4036" s="183"/>
      <c r="AA4036" s="678"/>
      <c r="AB4036" s="672"/>
    </row>
    <row r="4037" spans="1:28" ht="13.9" customHeight="1" thickBot="1" x14ac:dyDescent="0.25">
      <c r="A4037" s="585"/>
      <c r="B4037" s="409"/>
      <c r="C4037" s="447"/>
      <c r="D4037" s="586"/>
      <c r="E4037" s="587"/>
      <c r="F4037" s="184"/>
      <c r="G4037" s="70"/>
      <c r="H4037" s="242">
        <v>726</v>
      </c>
      <c r="I4037" s="76"/>
      <c r="J4037" s="70"/>
      <c r="K4037" s="559"/>
      <c r="L4037" s="559"/>
      <c r="M4037" s="559"/>
      <c r="N4037" s="72"/>
      <c r="O4037" s="73"/>
      <c r="P4037" s="74"/>
      <c r="Q4037" s="74"/>
      <c r="R4037" s="75"/>
      <c r="S4037" s="70"/>
      <c r="T4037" s="559"/>
      <c r="U4037" s="559"/>
      <c r="V4037" s="559"/>
      <c r="W4037" s="72"/>
      <c r="X4037" s="73"/>
      <c r="Y4037" s="74"/>
      <c r="Z4037" s="185"/>
      <c r="AA4037" s="678"/>
      <c r="AB4037" s="672"/>
    </row>
    <row r="4038" spans="1:28" s="7" customFormat="1" ht="13.9" customHeight="1" x14ac:dyDescent="0.2">
      <c r="A4038" s="270">
        <v>43072</v>
      </c>
      <c r="B4038" s="407">
        <v>0.77083333333333337</v>
      </c>
      <c r="C4038" s="450">
        <v>-6</v>
      </c>
      <c r="D4038" s="291">
        <f>(MAX(K4038:M4038))/J4038/1.44</f>
        <v>0.47614583333333332</v>
      </c>
      <c r="E4038" s="272">
        <f>(MAX(T4038:V4038))/S4038/1.44</f>
        <v>6.6354166666666672E-2</v>
      </c>
      <c r="F4038" s="193" t="s">
        <v>1909</v>
      </c>
      <c r="G4038" s="114" t="s">
        <v>3126</v>
      </c>
      <c r="H4038" s="243">
        <v>727</v>
      </c>
      <c r="I4038" s="113" t="s">
        <v>685</v>
      </c>
      <c r="J4038" s="115">
        <v>1000</v>
      </c>
      <c r="K4038" s="565">
        <v>685.65</v>
      </c>
      <c r="L4038" s="627">
        <v>543.80952380952374</v>
      </c>
      <c r="M4038" s="627">
        <v>547.05000000000007</v>
      </c>
      <c r="N4038" s="116" t="s">
        <v>4133</v>
      </c>
      <c r="O4038" s="117">
        <f>(K4038+L4038+M4038)/3</f>
        <v>592.16984126984119</v>
      </c>
      <c r="P4038" s="118">
        <f t="shared" ref="P4038:P4049" si="894">O4038/J4038/1.44</f>
        <v>0.41122905643738972</v>
      </c>
      <c r="Q4038" s="119" t="s">
        <v>494</v>
      </c>
      <c r="R4038" s="120" t="s">
        <v>686</v>
      </c>
      <c r="S4038" s="115">
        <v>1000</v>
      </c>
      <c r="T4038" s="565">
        <v>44.761904761904759</v>
      </c>
      <c r="U4038" s="565">
        <v>95.55</v>
      </c>
      <c r="V4038" s="565">
        <v>66.150000000000006</v>
      </c>
      <c r="W4038" s="116" t="s">
        <v>4357</v>
      </c>
      <c r="X4038" s="117">
        <f>(T4038+U4038+V4038)/3</f>
        <v>68.82063492063493</v>
      </c>
      <c r="Y4038" s="118">
        <f t="shared" si="879"/>
        <v>4.7792107583774265E-2</v>
      </c>
      <c r="Z4038" s="199" t="s">
        <v>494</v>
      </c>
      <c r="AA4038" s="677">
        <f>P4038+Y4038</f>
        <v>0.459021164021164</v>
      </c>
      <c r="AB4038" s="671">
        <f t="shared" si="880"/>
        <v>719.50185185185182</v>
      </c>
    </row>
    <row r="4039" spans="1:28" ht="13.9" customHeight="1" x14ac:dyDescent="0.2">
      <c r="A4039" s="588"/>
      <c r="B4039" s="415"/>
      <c r="C4039" s="454"/>
      <c r="D4039" s="589"/>
      <c r="E4039" s="589"/>
      <c r="F4039" s="202" t="s">
        <v>684</v>
      </c>
      <c r="G4039" s="43"/>
      <c r="H4039" s="241">
        <v>727</v>
      </c>
      <c r="I4039" s="23" t="s">
        <v>3362</v>
      </c>
      <c r="J4039" s="24">
        <v>1000</v>
      </c>
      <c r="K4039" s="371">
        <v>0</v>
      </c>
      <c r="L4039" s="371">
        <v>0</v>
      </c>
      <c r="M4039" s="371">
        <v>0</v>
      </c>
      <c r="N4039" s="21"/>
      <c r="O4039" s="25">
        <f t="shared" ref="O4039:O4049" si="895">SUM(K4039,L4039,M4039)/3</f>
        <v>0</v>
      </c>
      <c r="P4039" s="26">
        <f t="shared" si="894"/>
        <v>0</v>
      </c>
      <c r="Q4039" s="26"/>
      <c r="R4039" s="22" t="s">
        <v>3396</v>
      </c>
      <c r="S4039" s="24">
        <v>1000</v>
      </c>
      <c r="T4039" s="371">
        <v>0</v>
      </c>
      <c r="U4039" s="371">
        <v>0</v>
      </c>
      <c r="V4039" s="371">
        <v>0</v>
      </c>
      <c r="W4039" s="21"/>
      <c r="X4039" s="25">
        <f t="shared" ref="X4039:X4050" si="896">SUM(T4039,U4039,V4039)/3</f>
        <v>0</v>
      </c>
      <c r="Y4039" s="26">
        <f t="shared" si="879"/>
        <v>0</v>
      </c>
      <c r="Z4039" s="183"/>
      <c r="AA4039" s="678"/>
      <c r="AB4039" s="672"/>
    </row>
    <row r="4040" spans="1:28" ht="13.9" customHeight="1" x14ac:dyDescent="0.2">
      <c r="A4040" s="588"/>
      <c r="B4040" s="415"/>
      <c r="C4040" s="454"/>
      <c r="D4040" s="589"/>
      <c r="E4040" s="589"/>
      <c r="F4040" s="203"/>
      <c r="G4040" s="21"/>
      <c r="H4040" s="241">
        <v>727</v>
      </c>
      <c r="I4040" s="22" t="s">
        <v>3363</v>
      </c>
      <c r="J4040" s="24">
        <v>1000</v>
      </c>
      <c r="K4040" s="371">
        <v>4.2</v>
      </c>
      <c r="L4040" s="371">
        <v>3.8095238095238093</v>
      </c>
      <c r="M4040" s="371">
        <v>4.2</v>
      </c>
      <c r="N4040" s="21"/>
      <c r="O4040" s="25">
        <f t="shared" si="895"/>
        <v>4.0698412698412696</v>
      </c>
      <c r="P4040" s="26">
        <f t="shared" si="894"/>
        <v>2.8262786596119928E-3</v>
      </c>
      <c r="Q4040" s="26"/>
      <c r="R4040" s="23" t="s">
        <v>3397</v>
      </c>
      <c r="S4040" s="24">
        <v>1000</v>
      </c>
      <c r="T4040" s="371">
        <v>0</v>
      </c>
      <c r="U4040" s="371">
        <v>0</v>
      </c>
      <c r="V4040" s="371">
        <v>0</v>
      </c>
      <c r="W4040" s="21"/>
      <c r="X4040" s="25">
        <f t="shared" si="896"/>
        <v>0</v>
      </c>
      <c r="Y4040" s="26">
        <f t="shared" si="879"/>
        <v>0</v>
      </c>
      <c r="Z4040" s="183"/>
      <c r="AA4040" s="678"/>
      <c r="AB4040" s="672"/>
    </row>
    <row r="4041" spans="1:28" ht="13.9" customHeight="1" x14ac:dyDescent="0.2">
      <c r="A4041" s="588"/>
      <c r="B4041" s="415"/>
      <c r="C4041" s="454"/>
      <c r="D4041" s="589"/>
      <c r="E4041" s="589"/>
      <c r="F4041" s="182"/>
      <c r="G4041" s="24"/>
      <c r="H4041" s="241">
        <v>727</v>
      </c>
      <c r="I4041" s="22" t="s">
        <v>3364</v>
      </c>
      <c r="J4041" s="24">
        <v>1000</v>
      </c>
      <c r="K4041" s="371">
        <v>43.050000000000004</v>
      </c>
      <c r="L4041" s="371">
        <v>15.238095238095237</v>
      </c>
      <c r="M4041" s="371">
        <v>27.3</v>
      </c>
      <c r="N4041" s="21"/>
      <c r="O4041" s="25">
        <f t="shared" si="895"/>
        <v>28.529365079365078</v>
      </c>
      <c r="P4041" s="26">
        <f t="shared" si="894"/>
        <v>1.9812059082892415E-2</v>
      </c>
      <c r="Q4041" s="26"/>
      <c r="R4041" s="22" t="s">
        <v>3398</v>
      </c>
      <c r="S4041" s="24">
        <v>1000</v>
      </c>
      <c r="T4041" s="371">
        <v>0</v>
      </c>
      <c r="U4041" s="371">
        <v>0</v>
      </c>
      <c r="V4041" s="371">
        <v>0</v>
      </c>
      <c r="W4041" s="21"/>
      <c r="X4041" s="25">
        <f t="shared" si="896"/>
        <v>0</v>
      </c>
      <c r="Y4041" s="26">
        <f t="shared" si="879"/>
        <v>0</v>
      </c>
      <c r="Z4041" s="183"/>
      <c r="AA4041" s="678"/>
      <c r="AB4041" s="672"/>
    </row>
    <row r="4042" spans="1:28" ht="13.9" customHeight="1" x14ac:dyDescent="0.2">
      <c r="A4042" s="588"/>
      <c r="B4042" s="415"/>
      <c r="C4042" s="454"/>
      <c r="D4042" s="589"/>
      <c r="E4042" s="589"/>
      <c r="F4042" s="182"/>
      <c r="G4042" s="24"/>
      <c r="H4042" s="241">
        <v>727</v>
      </c>
      <c r="I4042" s="22" t="s">
        <v>3365</v>
      </c>
      <c r="J4042" s="24">
        <v>1000</v>
      </c>
      <c r="K4042" s="371">
        <v>3.1500000000000004</v>
      </c>
      <c r="L4042" s="371">
        <v>1.9047619047619047</v>
      </c>
      <c r="M4042" s="371">
        <v>4.2</v>
      </c>
      <c r="N4042" s="21"/>
      <c r="O4042" s="25">
        <f t="shared" si="895"/>
        <v>3.0849206349206355</v>
      </c>
      <c r="P4042" s="26">
        <f t="shared" si="894"/>
        <v>2.1423059964726637E-3</v>
      </c>
      <c r="Q4042" s="26"/>
      <c r="R4042" s="22" t="s">
        <v>3399</v>
      </c>
      <c r="S4042" s="24">
        <v>1000</v>
      </c>
      <c r="T4042" s="371">
        <v>11.428571428571429</v>
      </c>
      <c r="U4042" s="371">
        <v>5.25</v>
      </c>
      <c r="V4042" s="371">
        <v>4.2</v>
      </c>
      <c r="W4042" s="21"/>
      <c r="X4042" s="25">
        <f t="shared" si="896"/>
        <v>6.9595238095238097</v>
      </c>
      <c r="Y4042" s="26">
        <f t="shared" si="879"/>
        <v>4.8330026455026456E-3</v>
      </c>
      <c r="Z4042" s="183"/>
      <c r="AA4042" s="678"/>
      <c r="AB4042" s="672"/>
    </row>
    <row r="4043" spans="1:28" ht="13.9" customHeight="1" x14ac:dyDescent="0.2">
      <c r="A4043" s="588"/>
      <c r="B4043" s="415"/>
      <c r="C4043" s="454"/>
      <c r="D4043" s="589"/>
      <c r="E4043" s="589"/>
      <c r="F4043" s="182"/>
      <c r="G4043" s="24"/>
      <c r="H4043" s="241">
        <v>727</v>
      </c>
      <c r="I4043" s="22" t="s">
        <v>3366</v>
      </c>
      <c r="J4043" s="24">
        <v>1000</v>
      </c>
      <c r="K4043" s="371">
        <v>21</v>
      </c>
      <c r="L4043" s="371">
        <v>0</v>
      </c>
      <c r="M4043" s="371">
        <v>14.700000000000001</v>
      </c>
      <c r="N4043" s="21"/>
      <c r="O4043" s="25">
        <f t="shared" si="895"/>
        <v>11.9</v>
      </c>
      <c r="P4043" s="26">
        <f t="shared" si="894"/>
        <v>8.2638888888888901E-3</v>
      </c>
      <c r="Q4043" s="26"/>
      <c r="R4043" s="22" t="s">
        <v>3400</v>
      </c>
      <c r="S4043" s="24">
        <v>1000</v>
      </c>
      <c r="T4043" s="371">
        <v>0</v>
      </c>
      <c r="U4043" s="371">
        <v>0</v>
      </c>
      <c r="V4043" s="371">
        <v>0</v>
      </c>
      <c r="W4043" s="21"/>
      <c r="X4043" s="25">
        <f t="shared" si="896"/>
        <v>0</v>
      </c>
      <c r="Y4043" s="26">
        <f t="shared" si="879"/>
        <v>0</v>
      </c>
      <c r="Z4043" s="183"/>
      <c r="AA4043" s="678"/>
      <c r="AB4043" s="672"/>
    </row>
    <row r="4044" spans="1:28" ht="13.9" customHeight="1" x14ac:dyDescent="0.2">
      <c r="A4044" s="588"/>
      <c r="B4044" s="415"/>
      <c r="C4044" s="454"/>
      <c r="D4044" s="589"/>
      <c r="E4044" s="589"/>
      <c r="F4044" s="182"/>
      <c r="G4044" s="24"/>
      <c r="H4044" s="241">
        <v>727</v>
      </c>
      <c r="I4044" s="22" t="s">
        <v>3367</v>
      </c>
      <c r="J4044" s="24">
        <v>1000</v>
      </c>
      <c r="K4044" s="371">
        <v>0</v>
      </c>
      <c r="L4044" s="371">
        <v>0</v>
      </c>
      <c r="M4044" s="371">
        <v>0</v>
      </c>
      <c r="N4044" s="21"/>
      <c r="O4044" s="25">
        <f t="shared" si="895"/>
        <v>0</v>
      </c>
      <c r="P4044" s="26">
        <f t="shared" si="894"/>
        <v>0</v>
      </c>
      <c r="Q4044" s="26"/>
      <c r="R4044" s="22" t="s">
        <v>3401</v>
      </c>
      <c r="S4044" s="24">
        <v>1000</v>
      </c>
      <c r="T4044" s="371">
        <v>16.19047619047619</v>
      </c>
      <c r="U4044" s="371">
        <v>32.550000000000004</v>
      </c>
      <c r="V4044" s="371">
        <v>24.150000000000002</v>
      </c>
      <c r="W4044" s="21"/>
      <c r="X4044" s="25">
        <f t="shared" si="896"/>
        <v>24.296825396825398</v>
      </c>
      <c r="Y4044" s="26">
        <f t="shared" si="879"/>
        <v>1.6872795414462082E-2</v>
      </c>
      <c r="Z4044" s="183"/>
      <c r="AA4044" s="678"/>
      <c r="AB4044" s="672"/>
    </row>
    <row r="4045" spans="1:28" ht="13.9" customHeight="1" x14ac:dyDescent="0.2">
      <c r="A4045" s="588"/>
      <c r="B4045" s="415"/>
      <c r="C4045" s="454"/>
      <c r="D4045" s="589"/>
      <c r="E4045" s="589"/>
      <c r="F4045" s="182"/>
      <c r="G4045" s="24"/>
      <c r="H4045" s="241">
        <v>727</v>
      </c>
      <c r="I4045" s="22" t="s">
        <v>4569</v>
      </c>
      <c r="J4045" s="24">
        <v>1000</v>
      </c>
      <c r="K4045" s="371">
        <v>0</v>
      </c>
      <c r="L4045" s="371">
        <v>0</v>
      </c>
      <c r="M4045" s="371">
        <v>0</v>
      </c>
      <c r="N4045" s="21"/>
      <c r="O4045" s="25">
        <f t="shared" si="895"/>
        <v>0</v>
      </c>
      <c r="P4045" s="26">
        <f t="shared" si="894"/>
        <v>0</v>
      </c>
      <c r="Q4045" s="26"/>
      <c r="R4045" s="23" t="s">
        <v>3402</v>
      </c>
      <c r="S4045" s="24">
        <v>1000</v>
      </c>
      <c r="T4045" s="371">
        <v>0</v>
      </c>
      <c r="U4045" s="371">
        <v>0</v>
      </c>
      <c r="V4045" s="371">
        <v>0</v>
      </c>
      <c r="W4045" s="21"/>
      <c r="X4045" s="25">
        <f t="shared" si="896"/>
        <v>0</v>
      </c>
      <c r="Y4045" s="26">
        <f t="shared" si="879"/>
        <v>0</v>
      </c>
      <c r="Z4045" s="183"/>
      <c r="AA4045" s="678"/>
      <c r="AB4045" s="672"/>
    </row>
    <row r="4046" spans="1:28" ht="13.9" customHeight="1" x14ac:dyDescent="0.2">
      <c r="A4046" s="588"/>
      <c r="B4046" s="415"/>
      <c r="C4046" s="454"/>
      <c r="D4046" s="589"/>
      <c r="E4046" s="589"/>
      <c r="F4046" s="182"/>
      <c r="G4046" s="24"/>
      <c r="H4046" s="241">
        <v>727</v>
      </c>
      <c r="I4046" s="22" t="s">
        <v>3368</v>
      </c>
      <c r="J4046" s="24">
        <v>1000</v>
      </c>
      <c r="K4046" s="371">
        <v>181.65</v>
      </c>
      <c r="L4046" s="371">
        <v>136.19047619047618</v>
      </c>
      <c r="M4046" s="371">
        <v>164.85</v>
      </c>
      <c r="N4046" s="21"/>
      <c r="O4046" s="25">
        <f t="shared" si="895"/>
        <v>160.89682539682539</v>
      </c>
      <c r="P4046" s="26">
        <f t="shared" si="894"/>
        <v>0.1117339065255732</v>
      </c>
      <c r="Q4046" s="26"/>
      <c r="R4046" s="22" t="s">
        <v>3403</v>
      </c>
      <c r="S4046" s="24">
        <v>1000</v>
      </c>
      <c r="T4046" s="371">
        <v>0</v>
      </c>
      <c r="U4046" s="371">
        <v>0</v>
      </c>
      <c r="V4046" s="371">
        <v>0</v>
      </c>
      <c r="W4046" s="21"/>
      <c r="X4046" s="25">
        <f t="shared" si="896"/>
        <v>0</v>
      </c>
      <c r="Y4046" s="26">
        <f t="shared" si="879"/>
        <v>0</v>
      </c>
      <c r="Z4046" s="183"/>
      <c r="AA4046" s="678"/>
      <c r="AB4046" s="672"/>
    </row>
    <row r="4047" spans="1:28" ht="13.9" customHeight="1" x14ac:dyDescent="0.2">
      <c r="A4047" s="588"/>
      <c r="B4047" s="415"/>
      <c r="C4047" s="454"/>
      <c r="D4047" s="589"/>
      <c r="E4047" s="589"/>
      <c r="F4047" s="182"/>
      <c r="G4047" s="24"/>
      <c r="H4047" s="241">
        <v>727</v>
      </c>
      <c r="I4047" s="22" t="s">
        <v>1943</v>
      </c>
      <c r="J4047" s="24">
        <v>1000</v>
      </c>
      <c r="K4047" s="371">
        <v>29.400000000000002</v>
      </c>
      <c r="L4047" s="371">
        <v>20.952380952380953</v>
      </c>
      <c r="M4047" s="371">
        <v>37.800000000000004</v>
      </c>
      <c r="N4047" s="21"/>
      <c r="O4047" s="25">
        <f t="shared" si="895"/>
        <v>29.384126984126983</v>
      </c>
      <c r="P4047" s="26">
        <f t="shared" si="894"/>
        <v>2.0405643738977072E-2</v>
      </c>
      <c r="Q4047" s="26"/>
      <c r="R4047" s="22" t="s">
        <v>3404</v>
      </c>
      <c r="S4047" s="24">
        <v>1000</v>
      </c>
      <c r="T4047" s="371">
        <v>0</v>
      </c>
      <c r="U4047" s="371">
        <v>0</v>
      </c>
      <c r="V4047" s="371">
        <v>0</v>
      </c>
      <c r="W4047" s="21"/>
      <c r="X4047" s="25">
        <f t="shared" si="896"/>
        <v>0</v>
      </c>
      <c r="Y4047" s="26">
        <f t="shared" si="879"/>
        <v>0</v>
      </c>
      <c r="Z4047" s="183"/>
      <c r="AA4047" s="678"/>
      <c r="AB4047" s="672"/>
    </row>
    <row r="4048" spans="1:28" ht="13.9" customHeight="1" x14ac:dyDescent="0.2">
      <c r="A4048" s="588"/>
      <c r="B4048" s="415"/>
      <c r="C4048" s="454"/>
      <c r="D4048" s="589"/>
      <c r="E4048" s="589"/>
      <c r="F4048" s="182"/>
      <c r="G4048" s="24"/>
      <c r="H4048" s="241">
        <v>727</v>
      </c>
      <c r="I4048" s="22" t="s">
        <v>3369</v>
      </c>
      <c r="J4048" s="24">
        <v>1000</v>
      </c>
      <c r="K4048" s="371">
        <v>150.15</v>
      </c>
      <c r="L4048" s="371">
        <v>147.61904761904762</v>
      </c>
      <c r="M4048" s="371">
        <v>195.3</v>
      </c>
      <c r="N4048" s="21"/>
      <c r="O4048" s="25">
        <f t="shared" si="895"/>
        <v>164.35634920634922</v>
      </c>
      <c r="P4048" s="26">
        <f t="shared" si="894"/>
        <v>0.1141363536155203</v>
      </c>
      <c r="Q4048" s="26"/>
      <c r="R4048" s="22" t="s">
        <v>3405</v>
      </c>
      <c r="S4048" s="24">
        <v>1000</v>
      </c>
      <c r="T4048" s="371">
        <v>20.952380952380953</v>
      </c>
      <c r="U4048" s="371">
        <v>55.650000000000006</v>
      </c>
      <c r="V4048" s="371">
        <v>38.85</v>
      </c>
      <c r="W4048" s="21"/>
      <c r="X4048" s="25">
        <f t="shared" si="896"/>
        <v>38.484126984126988</v>
      </c>
      <c r="Y4048" s="26">
        <f t="shared" si="879"/>
        <v>2.6725088183421522E-2</v>
      </c>
      <c r="Z4048" s="183"/>
      <c r="AA4048" s="678"/>
      <c r="AB4048" s="672"/>
    </row>
    <row r="4049" spans="1:28" ht="13.9" customHeight="1" x14ac:dyDescent="0.2">
      <c r="A4049" s="588"/>
      <c r="B4049" s="415"/>
      <c r="C4049" s="454"/>
      <c r="D4049" s="589"/>
      <c r="E4049" s="589"/>
      <c r="F4049" s="182"/>
      <c r="G4049" s="24"/>
      <c r="H4049" s="241">
        <v>727</v>
      </c>
      <c r="I4049" s="22" t="s">
        <v>3370</v>
      </c>
      <c r="J4049" s="24">
        <v>1000</v>
      </c>
      <c r="K4049" s="371">
        <v>204.75</v>
      </c>
      <c r="L4049" s="371">
        <v>127.61904761904762</v>
      </c>
      <c r="M4049" s="371">
        <v>94.5</v>
      </c>
      <c r="N4049" s="21"/>
      <c r="O4049" s="25">
        <f t="shared" si="895"/>
        <v>142.28968253968253</v>
      </c>
      <c r="P4049" s="26">
        <f t="shared" si="894"/>
        <v>9.8812279541446196E-2</v>
      </c>
      <c r="Q4049" s="26"/>
      <c r="R4049" s="22" t="s">
        <v>4570</v>
      </c>
      <c r="S4049" s="24">
        <v>1000</v>
      </c>
      <c r="T4049" s="371">
        <v>1.9047619047619047</v>
      </c>
      <c r="U4049" s="371">
        <v>9.4500000000000011</v>
      </c>
      <c r="V4049" s="371">
        <v>6.3000000000000007</v>
      </c>
      <c r="W4049" s="21"/>
      <c r="X4049" s="25">
        <f t="shared" si="896"/>
        <v>5.8849206349206353</v>
      </c>
      <c r="Y4049" s="26">
        <f t="shared" si="879"/>
        <v>4.0867504409171076E-3</v>
      </c>
      <c r="Z4049" s="183"/>
      <c r="AA4049" s="678"/>
      <c r="AB4049" s="672"/>
    </row>
    <row r="4050" spans="1:28" ht="13.9" customHeight="1" x14ac:dyDescent="0.2">
      <c r="A4050" s="588"/>
      <c r="B4050" s="415"/>
      <c r="C4050" s="454"/>
      <c r="D4050" s="589"/>
      <c r="E4050" s="589"/>
      <c r="F4050" s="200"/>
      <c r="G4050" s="24"/>
      <c r="H4050" s="241">
        <v>727</v>
      </c>
      <c r="I4050" s="22" t="s">
        <v>3371</v>
      </c>
      <c r="J4050" s="24">
        <v>1000</v>
      </c>
      <c r="K4050" s="371">
        <v>0</v>
      </c>
      <c r="L4050" s="371">
        <v>0</v>
      </c>
      <c r="M4050" s="371">
        <v>0</v>
      </c>
      <c r="N4050" s="21"/>
      <c r="O4050" s="25"/>
      <c r="P4050" s="26"/>
      <c r="Q4050" s="26"/>
      <c r="R4050" s="22">
        <v>12</v>
      </c>
      <c r="S4050" s="24">
        <v>1000</v>
      </c>
      <c r="T4050" s="371">
        <v>0</v>
      </c>
      <c r="U4050" s="371">
        <v>0</v>
      </c>
      <c r="V4050" s="371">
        <v>0</v>
      </c>
      <c r="W4050" s="21"/>
      <c r="X4050" s="25">
        <f t="shared" si="896"/>
        <v>0</v>
      </c>
      <c r="Y4050" s="26">
        <f t="shared" si="879"/>
        <v>0</v>
      </c>
      <c r="Z4050" s="183"/>
      <c r="AA4050" s="678"/>
      <c r="AB4050" s="672"/>
    </row>
    <row r="4051" spans="1:28" ht="13.9" customHeight="1" thickBot="1" x14ac:dyDescent="0.25">
      <c r="A4051" s="585"/>
      <c r="B4051" s="409"/>
      <c r="C4051" s="447"/>
      <c r="D4051" s="586"/>
      <c r="E4051" s="587"/>
      <c r="F4051" s="184"/>
      <c r="G4051" s="70"/>
      <c r="H4051" s="242">
        <v>727</v>
      </c>
      <c r="I4051" s="76"/>
      <c r="J4051" s="70"/>
      <c r="K4051" s="559"/>
      <c r="L4051" s="559"/>
      <c r="M4051" s="559"/>
      <c r="N4051" s="72"/>
      <c r="O4051" s="73"/>
      <c r="P4051" s="74"/>
      <c r="Q4051" s="74"/>
      <c r="R4051" s="75"/>
      <c r="S4051" s="70"/>
      <c r="T4051" s="559"/>
      <c r="U4051" s="559"/>
      <c r="V4051" s="559"/>
      <c r="W4051" s="72"/>
      <c r="X4051" s="73"/>
      <c r="Y4051" s="74"/>
      <c r="Z4051" s="185"/>
      <c r="AA4051" s="681"/>
      <c r="AB4051" s="674"/>
    </row>
    <row r="4052" spans="1:28" s="7" customFormat="1" ht="13.9" customHeight="1" x14ac:dyDescent="0.2">
      <c r="A4052" s="270">
        <v>43072</v>
      </c>
      <c r="B4052" s="407">
        <v>0.8125</v>
      </c>
      <c r="C4052" s="450">
        <v>-6</v>
      </c>
      <c r="D4052" s="291">
        <f>(MAX(K4052:M4052))/J4052/1.44</f>
        <v>2.3916666666666673E-2</v>
      </c>
      <c r="E4052" s="272">
        <f>(MAX(T4052:V4052))/S4052/1.44</f>
        <v>0.41591666666666671</v>
      </c>
      <c r="F4052" s="193" t="s">
        <v>1909</v>
      </c>
      <c r="G4052" s="114" t="s">
        <v>3126</v>
      </c>
      <c r="H4052" s="243">
        <v>728</v>
      </c>
      <c r="I4052" s="113" t="s">
        <v>685</v>
      </c>
      <c r="J4052" s="115">
        <v>1250</v>
      </c>
      <c r="K4052" s="565">
        <v>33.6</v>
      </c>
      <c r="L4052" s="627">
        <v>24.761904761904759</v>
      </c>
      <c r="M4052" s="627">
        <v>43.050000000000004</v>
      </c>
      <c r="N4052" s="116" t="s">
        <v>4181</v>
      </c>
      <c r="O4052" s="117">
        <f>(K4052+L4052+M4052)/3</f>
        <v>33.803968253968257</v>
      </c>
      <c r="P4052" s="118">
        <f t="shared" ref="P4052:P4081" si="897">O4052/J4052/1.44</f>
        <v>1.8779982363315701E-2</v>
      </c>
      <c r="Q4052" s="119" t="s">
        <v>494</v>
      </c>
      <c r="R4052" s="120" t="s">
        <v>686</v>
      </c>
      <c r="S4052" s="115">
        <v>1250</v>
      </c>
      <c r="T4052" s="565">
        <v>687.61904761904759</v>
      </c>
      <c r="U4052" s="565">
        <v>748.65</v>
      </c>
      <c r="V4052" s="565">
        <v>654.15</v>
      </c>
      <c r="W4052" s="116" t="s">
        <v>3864</v>
      </c>
      <c r="X4052" s="117">
        <f>(T4052+U4052+V4052)/3</f>
        <v>696.80634920634918</v>
      </c>
      <c r="Y4052" s="118">
        <f t="shared" si="879"/>
        <v>0.38711463844797178</v>
      </c>
      <c r="Z4052" s="199" t="s">
        <v>494</v>
      </c>
      <c r="AA4052" s="679">
        <f>P4052+Y4052</f>
        <v>0.40589462081128747</v>
      </c>
      <c r="AB4052" s="672">
        <f t="shared" ref="AB4052:AB4105" si="898">IF(AA4052 &gt;1,0,(((J4052+S4052)*0.95)-((J4052+S4052)*0.95)*AA4052)*0.7)</f>
        <v>987.70019290123457</v>
      </c>
    </row>
    <row r="4053" spans="1:28" ht="13.9" customHeight="1" x14ac:dyDescent="0.2">
      <c r="A4053" s="588"/>
      <c r="B4053" s="415"/>
      <c r="C4053" s="454"/>
      <c r="D4053" s="589"/>
      <c r="E4053" s="589"/>
      <c r="F4053" s="202" t="s">
        <v>684</v>
      </c>
      <c r="G4053" s="43"/>
      <c r="H4053" s="241">
        <v>728</v>
      </c>
      <c r="I4053" s="22" t="s">
        <v>3406</v>
      </c>
      <c r="J4053" s="24">
        <v>1250</v>
      </c>
      <c r="K4053" s="371">
        <v>4.2</v>
      </c>
      <c r="L4053" s="371">
        <v>3.8095238095238093</v>
      </c>
      <c r="M4053" s="371">
        <v>6.3000000000000007</v>
      </c>
      <c r="N4053" s="21"/>
      <c r="O4053" s="25">
        <f t="shared" ref="O4053:O4070" si="899">SUM(K4053,L4053,M4053)/3</f>
        <v>4.7698412698412698</v>
      </c>
      <c r="P4053" s="26">
        <f t="shared" si="897"/>
        <v>2.6499118165784832E-3</v>
      </c>
      <c r="Q4053" s="26"/>
      <c r="R4053" s="22" t="s">
        <v>3423</v>
      </c>
      <c r="S4053" s="24">
        <v>1250</v>
      </c>
      <c r="T4053" s="371">
        <v>116.19047619047619</v>
      </c>
      <c r="U4053" s="371">
        <v>173.25</v>
      </c>
      <c r="V4053" s="371">
        <v>123.9</v>
      </c>
      <c r="W4053" s="21"/>
      <c r="X4053" s="25">
        <f t="shared" ref="X4053:X4070" si="900">SUM(T4053,U4053,V4053)/3</f>
        <v>137.78015873015875</v>
      </c>
      <c r="Y4053" s="26">
        <f t="shared" si="879"/>
        <v>7.6544532627865966E-2</v>
      </c>
      <c r="Z4053" s="183"/>
      <c r="AA4053" s="678"/>
      <c r="AB4053" s="672"/>
    </row>
    <row r="4054" spans="1:28" ht="13.9" customHeight="1" x14ac:dyDescent="0.2">
      <c r="A4054" s="588"/>
      <c r="B4054" s="415"/>
      <c r="C4054" s="454"/>
      <c r="D4054" s="589"/>
      <c r="E4054" s="589"/>
      <c r="F4054" s="203"/>
      <c r="G4054" s="21"/>
      <c r="H4054" s="241">
        <v>728</v>
      </c>
      <c r="I4054" s="22" t="s">
        <v>3407</v>
      </c>
      <c r="J4054" s="24">
        <v>1250</v>
      </c>
      <c r="K4054" s="371">
        <v>0</v>
      </c>
      <c r="L4054" s="371">
        <v>0</v>
      </c>
      <c r="M4054" s="371">
        <v>0</v>
      </c>
      <c r="N4054" s="21"/>
      <c r="O4054" s="25">
        <f t="shared" si="899"/>
        <v>0</v>
      </c>
      <c r="P4054" s="26">
        <f t="shared" si="897"/>
        <v>0</v>
      </c>
      <c r="Q4054" s="26"/>
      <c r="R4054" s="23" t="s">
        <v>3424</v>
      </c>
      <c r="S4054" s="24">
        <v>1250</v>
      </c>
      <c r="T4054" s="371">
        <v>0</v>
      </c>
      <c r="U4054" s="371">
        <v>0</v>
      </c>
      <c r="V4054" s="371">
        <v>0</v>
      </c>
      <c r="W4054" s="21"/>
      <c r="X4054" s="25">
        <f t="shared" si="900"/>
        <v>0</v>
      </c>
      <c r="Y4054" s="26">
        <f t="shared" si="879"/>
        <v>0</v>
      </c>
      <c r="Z4054" s="183"/>
      <c r="AA4054" s="678"/>
      <c r="AB4054" s="672"/>
    </row>
    <row r="4055" spans="1:28" ht="13.9" customHeight="1" x14ac:dyDescent="0.2">
      <c r="A4055" s="588"/>
      <c r="B4055" s="415"/>
      <c r="C4055" s="454"/>
      <c r="D4055" s="589"/>
      <c r="E4055" s="589"/>
      <c r="F4055" s="182"/>
      <c r="G4055" s="24"/>
      <c r="H4055" s="241">
        <v>728</v>
      </c>
      <c r="I4055" s="22" t="s">
        <v>3408</v>
      </c>
      <c r="J4055" s="24">
        <v>1250</v>
      </c>
      <c r="K4055" s="371">
        <v>0</v>
      </c>
      <c r="L4055" s="371">
        <v>0</v>
      </c>
      <c r="M4055" s="371">
        <v>0</v>
      </c>
      <c r="N4055" s="21"/>
      <c r="O4055" s="25">
        <f t="shared" si="899"/>
        <v>0</v>
      </c>
      <c r="P4055" s="26">
        <f t="shared" si="897"/>
        <v>0</v>
      </c>
      <c r="Q4055" s="26"/>
      <c r="R4055" s="22" t="s">
        <v>3425</v>
      </c>
      <c r="S4055" s="24">
        <v>1250</v>
      </c>
      <c r="T4055" s="371">
        <v>3.8095238095238093</v>
      </c>
      <c r="U4055" s="371">
        <v>8.4</v>
      </c>
      <c r="V4055" s="371">
        <v>10.5</v>
      </c>
      <c r="W4055" s="21"/>
      <c r="X4055" s="25">
        <f t="shared" si="900"/>
        <v>7.5698412698412696</v>
      </c>
      <c r="Y4055" s="26">
        <f t="shared" si="879"/>
        <v>4.2054673721340389E-3</v>
      </c>
      <c r="Z4055" s="183"/>
      <c r="AA4055" s="678"/>
      <c r="AB4055" s="672"/>
    </row>
    <row r="4056" spans="1:28" ht="13.9" customHeight="1" x14ac:dyDescent="0.2">
      <c r="A4056" s="588"/>
      <c r="B4056" s="415"/>
      <c r="C4056" s="454"/>
      <c r="D4056" s="589"/>
      <c r="E4056" s="589"/>
      <c r="F4056" s="182"/>
      <c r="G4056" s="24"/>
      <c r="H4056" s="241">
        <v>728</v>
      </c>
      <c r="I4056" s="22" t="s">
        <v>3409</v>
      </c>
      <c r="J4056" s="24">
        <v>1250</v>
      </c>
      <c r="K4056" s="371">
        <v>6.3000000000000007</v>
      </c>
      <c r="L4056" s="371">
        <v>7.6190476190476186</v>
      </c>
      <c r="M4056" s="371">
        <v>17.850000000000001</v>
      </c>
      <c r="N4056" s="21"/>
      <c r="O4056" s="25">
        <f t="shared" si="899"/>
        <v>10.58968253968254</v>
      </c>
      <c r="P4056" s="26">
        <f t="shared" si="897"/>
        <v>5.8831569664902997E-3</v>
      </c>
      <c r="Q4056" s="26"/>
      <c r="R4056" s="22" t="s">
        <v>3426</v>
      </c>
      <c r="S4056" s="24">
        <v>1250</v>
      </c>
      <c r="T4056" s="371">
        <v>103.80952380952381</v>
      </c>
      <c r="U4056" s="371">
        <v>77.7</v>
      </c>
      <c r="V4056" s="371">
        <v>72.45</v>
      </c>
      <c r="W4056" s="21"/>
      <c r="X4056" s="25">
        <f t="shared" si="900"/>
        <v>84.653174603174605</v>
      </c>
      <c r="Y4056" s="26">
        <f t="shared" si="879"/>
        <v>4.702954144620812E-2</v>
      </c>
      <c r="Z4056" s="183"/>
      <c r="AA4056" s="678"/>
      <c r="AB4056" s="672"/>
    </row>
    <row r="4057" spans="1:28" ht="13.9" customHeight="1" x14ac:dyDescent="0.2">
      <c r="A4057" s="588"/>
      <c r="B4057" s="415"/>
      <c r="C4057" s="454"/>
      <c r="D4057" s="589"/>
      <c r="E4057" s="589"/>
      <c r="F4057" s="182"/>
      <c r="G4057" s="24"/>
      <c r="H4057" s="241">
        <v>728</v>
      </c>
      <c r="I4057" s="22" t="s">
        <v>3410</v>
      </c>
      <c r="J4057" s="24">
        <v>1250</v>
      </c>
      <c r="K4057" s="371">
        <v>0</v>
      </c>
      <c r="L4057" s="371">
        <v>0</v>
      </c>
      <c r="M4057" s="371">
        <v>0</v>
      </c>
      <c r="N4057" s="21"/>
      <c r="O4057" s="25">
        <f t="shared" si="899"/>
        <v>0</v>
      </c>
      <c r="P4057" s="26">
        <f t="shared" si="897"/>
        <v>0</v>
      </c>
      <c r="Q4057" s="26"/>
      <c r="R4057" s="22" t="s">
        <v>3427</v>
      </c>
      <c r="S4057" s="24">
        <v>1250</v>
      </c>
      <c r="T4057" s="371">
        <v>0</v>
      </c>
      <c r="U4057" s="371">
        <v>0</v>
      </c>
      <c r="V4057" s="371">
        <v>0</v>
      </c>
      <c r="W4057" s="21"/>
      <c r="X4057" s="25">
        <f t="shared" si="900"/>
        <v>0</v>
      </c>
      <c r="Y4057" s="26">
        <f t="shared" si="879"/>
        <v>0</v>
      </c>
      <c r="Z4057" s="183"/>
      <c r="AA4057" s="678"/>
      <c r="AB4057" s="672"/>
    </row>
    <row r="4058" spans="1:28" ht="13.9" customHeight="1" x14ac:dyDescent="0.2">
      <c r="A4058" s="588"/>
      <c r="B4058" s="415"/>
      <c r="C4058" s="454"/>
      <c r="D4058" s="589"/>
      <c r="E4058" s="589"/>
      <c r="F4058" s="182"/>
      <c r="G4058" s="24"/>
      <c r="H4058" s="241">
        <v>728</v>
      </c>
      <c r="I4058" s="22" t="s">
        <v>3411</v>
      </c>
      <c r="J4058" s="24">
        <v>1250</v>
      </c>
      <c r="K4058" s="371">
        <v>3.1500000000000004</v>
      </c>
      <c r="L4058" s="371">
        <v>2.8571428571428572</v>
      </c>
      <c r="M4058" s="371">
        <v>3.1500000000000004</v>
      </c>
      <c r="N4058" s="21"/>
      <c r="O4058" s="25">
        <f t="shared" si="899"/>
        <v>3.0523809523809526</v>
      </c>
      <c r="P4058" s="26">
        <f t="shared" si="897"/>
        <v>1.6957671957671962E-3</v>
      </c>
      <c r="Q4058" s="26"/>
      <c r="R4058" s="22" t="s">
        <v>3428</v>
      </c>
      <c r="S4058" s="24">
        <v>1250</v>
      </c>
      <c r="T4058" s="371">
        <v>68.571428571428569</v>
      </c>
      <c r="U4058" s="371">
        <v>84</v>
      </c>
      <c r="V4058" s="371">
        <v>53.550000000000004</v>
      </c>
      <c r="W4058" s="21"/>
      <c r="X4058" s="25">
        <f t="shared" si="900"/>
        <v>68.707142857142856</v>
      </c>
      <c r="Y4058" s="26">
        <f t="shared" si="879"/>
        <v>3.8170634920634924E-2</v>
      </c>
      <c r="Z4058" s="183"/>
      <c r="AA4058" s="678"/>
      <c r="AB4058" s="672"/>
    </row>
    <row r="4059" spans="1:28" ht="13.9" customHeight="1" x14ac:dyDescent="0.2">
      <c r="A4059" s="588"/>
      <c r="B4059" s="415"/>
      <c r="C4059" s="454"/>
      <c r="D4059" s="589"/>
      <c r="E4059" s="589"/>
      <c r="F4059" s="182"/>
      <c r="G4059" s="24"/>
      <c r="H4059" s="241">
        <v>728</v>
      </c>
      <c r="I4059" s="22" t="s">
        <v>3412</v>
      </c>
      <c r="J4059" s="24">
        <v>1250</v>
      </c>
      <c r="K4059" s="371">
        <v>7.3500000000000005</v>
      </c>
      <c r="L4059" s="371">
        <v>6.6666666666666661</v>
      </c>
      <c r="M4059" s="371">
        <v>8.4</v>
      </c>
      <c r="N4059" s="21"/>
      <c r="O4059" s="25">
        <f t="shared" si="899"/>
        <v>7.4722222222222214</v>
      </c>
      <c r="P4059" s="26">
        <f t="shared" si="897"/>
        <v>4.151234567901234E-3</v>
      </c>
      <c r="Q4059" s="26"/>
      <c r="R4059" s="23" t="s">
        <v>3429</v>
      </c>
      <c r="S4059" s="24">
        <v>1250</v>
      </c>
      <c r="T4059" s="371">
        <v>0</v>
      </c>
      <c r="U4059" s="371">
        <v>0</v>
      </c>
      <c r="V4059" s="371">
        <v>0</v>
      </c>
      <c r="W4059" s="21"/>
      <c r="X4059" s="25">
        <f t="shared" si="900"/>
        <v>0</v>
      </c>
      <c r="Y4059" s="26">
        <f t="shared" si="879"/>
        <v>0</v>
      </c>
      <c r="Z4059" s="183"/>
      <c r="AA4059" s="678"/>
      <c r="AB4059" s="672"/>
    </row>
    <row r="4060" spans="1:28" ht="13.9" customHeight="1" x14ac:dyDescent="0.2">
      <c r="A4060" s="588"/>
      <c r="B4060" s="415"/>
      <c r="C4060" s="454"/>
      <c r="D4060" s="589"/>
      <c r="E4060" s="589"/>
      <c r="F4060" s="182"/>
      <c r="G4060" s="24"/>
      <c r="H4060" s="241">
        <v>728</v>
      </c>
      <c r="I4060" s="22" t="s">
        <v>3413</v>
      </c>
      <c r="J4060" s="24">
        <v>1250</v>
      </c>
      <c r="K4060" s="371">
        <v>0</v>
      </c>
      <c r="L4060" s="371">
        <v>0</v>
      </c>
      <c r="M4060" s="371">
        <v>0</v>
      </c>
      <c r="N4060" s="21"/>
      <c r="O4060" s="25">
        <f t="shared" si="899"/>
        <v>0</v>
      </c>
      <c r="P4060" s="26">
        <f t="shared" si="897"/>
        <v>0</v>
      </c>
      <c r="Q4060" s="26"/>
      <c r="R4060" s="22" t="s">
        <v>3430</v>
      </c>
      <c r="S4060" s="24">
        <v>1250</v>
      </c>
      <c r="T4060" s="371">
        <v>0</v>
      </c>
      <c r="U4060" s="371">
        <v>0</v>
      </c>
      <c r="V4060" s="371">
        <v>0</v>
      </c>
      <c r="W4060" s="21"/>
      <c r="X4060" s="25">
        <f t="shared" si="900"/>
        <v>0</v>
      </c>
      <c r="Y4060" s="26">
        <f t="shared" ref="Y4060:Y4082" si="901">X4060/S4060/1.44</f>
        <v>0</v>
      </c>
      <c r="Z4060" s="183"/>
      <c r="AA4060" s="678"/>
      <c r="AB4060" s="672"/>
    </row>
    <row r="4061" spans="1:28" ht="13.9" customHeight="1" x14ac:dyDescent="0.2">
      <c r="A4061" s="588"/>
      <c r="B4061" s="415"/>
      <c r="C4061" s="454"/>
      <c r="D4061" s="589"/>
      <c r="E4061" s="589"/>
      <c r="F4061" s="182"/>
      <c r="G4061" s="24"/>
      <c r="H4061" s="241">
        <v>728</v>
      </c>
      <c r="I4061" s="22" t="s">
        <v>3414</v>
      </c>
      <c r="J4061" s="24">
        <v>1250</v>
      </c>
      <c r="K4061" s="371">
        <v>8.4</v>
      </c>
      <c r="L4061" s="371">
        <v>3.8095238095238093</v>
      </c>
      <c r="M4061" s="371">
        <v>7.3500000000000005</v>
      </c>
      <c r="N4061" s="21"/>
      <c r="O4061" s="25">
        <f t="shared" si="899"/>
        <v>6.5198412698412698</v>
      </c>
      <c r="P4061" s="26">
        <f t="shared" si="897"/>
        <v>3.6221340388007056E-3</v>
      </c>
      <c r="Q4061" s="26"/>
      <c r="R4061" s="22" t="s">
        <v>3431</v>
      </c>
      <c r="S4061" s="24">
        <v>1250</v>
      </c>
      <c r="T4061" s="371">
        <v>82.857142857142847</v>
      </c>
      <c r="U4061" s="371">
        <v>81.900000000000006</v>
      </c>
      <c r="V4061" s="371">
        <v>13.65</v>
      </c>
      <c r="W4061" s="21"/>
      <c r="X4061" s="25">
        <f t="shared" si="900"/>
        <v>59.469047619047622</v>
      </c>
      <c r="Y4061" s="26">
        <f t="shared" si="901"/>
        <v>3.303835978835979E-2</v>
      </c>
      <c r="Z4061" s="183"/>
      <c r="AA4061" s="678"/>
      <c r="AB4061" s="672"/>
    </row>
    <row r="4062" spans="1:28" ht="13.9" customHeight="1" x14ac:dyDescent="0.2">
      <c r="A4062" s="588"/>
      <c r="B4062" s="415"/>
      <c r="C4062" s="454"/>
      <c r="D4062" s="589"/>
      <c r="E4062" s="589"/>
      <c r="F4062" s="182"/>
      <c r="G4062" s="24"/>
      <c r="H4062" s="241">
        <v>728</v>
      </c>
      <c r="I4062" s="22" t="s">
        <v>3369</v>
      </c>
      <c r="J4062" s="24">
        <v>1250</v>
      </c>
      <c r="K4062" s="371">
        <v>0</v>
      </c>
      <c r="L4062" s="371">
        <v>0</v>
      </c>
      <c r="M4062" s="371">
        <v>0</v>
      </c>
      <c r="N4062" s="21"/>
      <c r="O4062" s="25">
        <f t="shared" si="899"/>
        <v>0</v>
      </c>
      <c r="P4062" s="26">
        <f t="shared" si="897"/>
        <v>0</v>
      </c>
      <c r="Q4062" s="26"/>
      <c r="R4062" s="22" t="s">
        <v>611</v>
      </c>
      <c r="S4062" s="24">
        <v>1250</v>
      </c>
      <c r="T4062" s="371">
        <v>12.38095238095238</v>
      </c>
      <c r="U4062" s="371">
        <v>6.3000000000000007</v>
      </c>
      <c r="V4062" s="371">
        <v>47.25</v>
      </c>
      <c r="W4062" s="21"/>
      <c r="X4062" s="25">
        <f t="shared" si="900"/>
        <v>21.976984126984124</v>
      </c>
      <c r="Y4062" s="26">
        <f t="shared" si="901"/>
        <v>1.2209435626102291E-2</v>
      </c>
      <c r="Z4062" s="183"/>
      <c r="AA4062" s="678"/>
      <c r="AB4062" s="672"/>
    </row>
    <row r="4063" spans="1:28" ht="13.9" customHeight="1" x14ac:dyDescent="0.2">
      <c r="A4063" s="588"/>
      <c r="B4063" s="415"/>
      <c r="C4063" s="454"/>
      <c r="D4063" s="589"/>
      <c r="E4063" s="589"/>
      <c r="F4063" s="182"/>
      <c r="G4063" s="24"/>
      <c r="H4063" s="241">
        <v>728</v>
      </c>
      <c r="I4063" s="22" t="s">
        <v>3415</v>
      </c>
      <c r="J4063" s="24">
        <v>1250</v>
      </c>
      <c r="K4063" s="371">
        <v>0</v>
      </c>
      <c r="L4063" s="371">
        <v>0</v>
      </c>
      <c r="M4063" s="371">
        <v>0</v>
      </c>
      <c r="N4063" s="21"/>
      <c r="O4063" s="25">
        <f t="shared" si="899"/>
        <v>0</v>
      </c>
      <c r="P4063" s="26">
        <f t="shared" si="897"/>
        <v>0</v>
      </c>
      <c r="Q4063" s="26"/>
      <c r="R4063" s="22" t="s">
        <v>3432</v>
      </c>
      <c r="S4063" s="24">
        <v>1250</v>
      </c>
      <c r="T4063" s="371">
        <v>0</v>
      </c>
      <c r="U4063" s="371">
        <v>0</v>
      </c>
      <c r="V4063" s="371">
        <v>0</v>
      </c>
      <c r="W4063" s="21"/>
      <c r="X4063" s="25">
        <f t="shared" si="900"/>
        <v>0</v>
      </c>
      <c r="Y4063" s="26">
        <f t="shared" si="901"/>
        <v>0</v>
      </c>
      <c r="Z4063" s="183"/>
      <c r="AA4063" s="678"/>
      <c r="AB4063" s="672"/>
    </row>
    <row r="4064" spans="1:28" ht="13.9" customHeight="1" x14ac:dyDescent="0.2">
      <c r="A4064" s="588"/>
      <c r="B4064" s="415"/>
      <c r="C4064" s="454"/>
      <c r="D4064" s="589"/>
      <c r="E4064" s="589"/>
      <c r="F4064" s="182"/>
      <c r="G4064" s="24"/>
      <c r="H4064" s="241">
        <v>728</v>
      </c>
      <c r="I4064" s="22" t="s">
        <v>3416</v>
      </c>
      <c r="J4064" s="24">
        <v>1250</v>
      </c>
      <c r="K4064" s="371">
        <v>4.2</v>
      </c>
      <c r="L4064" s="371">
        <v>0</v>
      </c>
      <c r="M4064" s="371">
        <v>0</v>
      </c>
      <c r="N4064" s="21"/>
      <c r="O4064" s="25">
        <f t="shared" si="899"/>
        <v>1.4000000000000001</v>
      </c>
      <c r="P4064" s="26">
        <f t="shared" si="897"/>
        <v>7.7777777777777784E-4</v>
      </c>
      <c r="Q4064" s="26"/>
      <c r="R4064" s="22" t="s">
        <v>3433</v>
      </c>
      <c r="S4064" s="24">
        <v>1250</v>
      </c>
      <c r="T4064" s="371">
        <v>82.857142857142847</v>
      </c>
      <c r="U4064" s="371">
        <v>100.80000000000001</v>
      </c>
      <c r="V4064" s="371">
        <v>100.80000000000001</v>
      </c>
      <c r="W4064" s="21"/>
      <c r="X4064" s="25">
        <f t="shared" si="900"/>
        <v>94.819047619047623</v>
      </c>
      <c r="Y4064" s="26">
        <f t="shared" si="901"/>
        <v>5.2677248677248684E-2</v>
      </c>
      <c r="Z4064" s="183"/>
      <c r="AA4064" s="678"/>
      <c r="AB4064" s="672"/>
    </row>
    <row r="4065" spans="1:28" ht="13.9" customHeight="1" x14ac:dyDescent="0.2">
      <c r="A4065" s="588"/>
      <c r="B4065" s="415"/>
      <c r="C4065" s="454"/>
      <c r="D4065" s="589"/>
      <c r="E4065" s="589"/>
      <c r="F4065" s="182"/>
      <c r="G4065" s="24"/>
      <c r="H4065" s="241">
        <v>728</v>
      </c>
      <c r="I4065" s="22" t="s">
        <v>3417</v>
      </c>
      <c r="J4065" s="24">
        <v>1250</v>
      </c>
      <c r="K4065" s="371">
        <v>0</v>
      </c>
      <c r="L4065" s="371">
        <v>0</v>
      </c>
      <c r="M4065" s="371">
        <v>0</v>
      </c>
      <c r="N4065" s="21"/>
      <c r="O4065" s="25">
        <f t="shared" si="899"/>
        <v>0</v>
      </c>
      <c r="P4065" s="26">
        <f t="shared" si="897"/>
        <v>0</v>
      </c>
      <c r="Q4065" s="26"/>
      <c r="R4065" s="23" t="s">
        <v>3434</v>
      </c>
      <c r="S4065" s="24">
        <v>1250</v>
      </c>
      <c r="T4065" s="371">
        <v>0</v>
      </c>
      <c r="U4065" s="371">
        <v>0</v>
      </c>
      <c r="V4065" s="371">
        <v>0</v>
      </c>
      <c r="W4065" s="21"/>
      <c r="X4065" s="25">
        <f t="shared" si="900"/>
        <v>0</v>
      </c>
      <c r="Y4065" s="26">
        <f t="shared" si="901"/>
        <v>0</v>
      </c>
      <c r="Z4065" s="183"/>
      <c r="AA4065" s="678"/>
      <c r="AB4065" s="672"/>
    </row>
    <row r="4066" spans="1:28" ht="13.9" customHeight="1" x14ac:dyDescent="0.2">
      <c r="A4066" s="588"/>
      <c r="B4066" s="415"/>
      <c r="C4066" s="454"/>
      <c r="D4066" s="589"/>
      <c r="E4066" s="589"/>
      <c r="F4066" s="182"/>
      <c r="G4066" s="24"/>
      <c r="H4066" s="241">
        <v>728</v>
      </c>
      <c r="I4066" s="22" t="s">
        <v>3418</v>
      </c>
      <c r="J4066" s="24">
        <v>1250</v>
      </c>
      <c r="K4066" s="371">
        <v>0</v>
      </c>
      <c r="L4066" s="371">
        <v>0</v>
      </c>
      <c r="M4066" s="371">
        <v>0</v>
      </c>
      <c r="N4066" s="21"/>
      <c r="O4066" s="25">
        <f t="shared" si="899"/>
        <v>0</v>
      </c>
      <c r="P4066" s="26">
        <f t="shared" si="897"/>
        <v>0</v>
      </c>
      <c r="Q4066" s="26"/>
      <c r="R4066" s="22" t="s">
        <v>3435</v>
      </c>
      <c r="S4066" s="24">
        <v>1250</v>
      </c>
      <c r="T4066" s="371">
        <v>0</v>
      </c>
      <c r="U4066" s="371">
        <v>0</v>
      </c>
      <c r="V4066" s="371">
        <v>0</v>
      </c>
      <c r="W4066" s="21"/>
      <c r="X4066" s="25">
        <f t="shared" si="900"/>
        <v>0</v>
      </c>
      <c r="Y4066" s="26">
        <f t="shared" si="901"/>
        <v>0</v>
      </c>
      <c r="Z4066" s="183"/>
      <c r="AA4066" s="678"/>
      <c r="AB4066" s="672"/>
    </row>
    <row r="4067" spans="1:28" ht="13.9" customHeight="1" x14ac:dyDescent="0.2">
      <c r="A4067" s="588"/>
      <c r="B4067" s="415"/>
      <c r="C4067" s="454"/>
      <c r="D4067" s="589"/>
      <c r="E4067" s="589"/>
      <c r="F4067" s="182"/>
      <c r="G4067" s="24"/>
      <c r="H4067" s="241">
        <v>728</v>
      </c>
      <c r="I4067" s="22" t="s">
        <v>3419</v>
      </c>
      <c r="J4067" s="24">
        <v>1250</v>
      </c>
      <c r="K4067" s="371">
        <v>0</v>
      </c>
      <c r="L4067" s="371">
        <v>0</v>
      </c>
      <c r="M4067" s="371">
        <v>0</v>
      </c>
      <c r="N4067" s="21"/>
      <c r="O4067" s="25">
        <f t="shared" si="899"/>
        <v>0</v>
      </c>
      <c r="P4067" s="26">
        <f t="shared" si="897"/>
        <v>0</v>
      </c>
      <c r="Q4067" s="26"/>
      <c r="R4067" s="22" t="s">
        <v>3436</v>
      </c>
      <c r="S4067" s="24">
        <v>1250</v>
      </c>
      <c r="T4067" s="371">
        <v>111.42857142857143</v>
      </c>
      <c r="U4067" s="371">
        <v>86.100000000000009</v>
      </c>
      <c r="V4067" s="371">
        <v>73.5</v>
      </c>
      <c r="W4067" s="21"/>
      <c r="X4067" s="25">
        <f t="shared" si="900"/>
        <v>90.342857142857156</v>
      </c>
      <c r="Y4067" s="26">
        <f t="shared" si="901"/>
        <v>5.0190476190476195E-2</v>
      </c>
      <c r="Z4067" s="183"/>
      <c r="AA4067" s="678"/>
      <c r="AB4067" s="672"/>
    </row>
    <row r="4068" spans="1:28" ht="13.9" customHeight="1" x14ac:dyDescent="0.2">
      <c r="A4068" s="588"/>
      <c r="B4068" s="415"/>
      <c r="C4068" s="454"/>
      <c r="D4068" s="589"/>
      <c r="E4068" s="589"/>
      <c r="F4068" s="182"/>
      <c r="G4068" s="24"/>
      <c r="H4068" s="241">
        <v>728</v>
      </c>
      <c r="I4068" s="22" t="s">
        <v>3420</v>
      </c>
      <c r="J4068" s="24">
        <v>1250</v>
      </c>
      <c r="K4068" s="371">
        <v>0</v>
      </c>
      <c r="L4068" s="371">
        <v>0</v>
      </c>
      <c r="M4068" s="371">
        <v>0</v>
      </c>
      <c r="N4068" s="21"/>
      <c r="O4068" s="25">
        <f t="shared" si="899"/>
        <v>0</v>
      </c>
      <c r="P4068" s="26">
        <f t="shared" si="897"/>
        <v>0</v>
      </c>
      <c r="Q4068" s="26"/>
      <c r="R4068" s="22" t="s">
        <v>3437</v>
      </c>
      <c r="S4068" s="24">
        <v>1250</v>
      </c>
      <c r="T4068" s="371">
        <v>4.7619047619047619</v>
      </c>
      <c r="U4068" s="371">
        <v>4.2</v>
      </c>
      <c r="V4068" s="371">
        <v>5.25</v>
      </c>
      <c r="W4068" s="21"/>
      <c r="X4068" s="25">
        <f t="shared" si="900"/>
        <v>4.7373015873015873</v>
      </c>
      <c r="Y4068" s="26">
        <f t="shared" si="901"/>
        <v>2.6318342151675487E-3</v>
      </c>
      <c r="Z4068" s="183"/>
      <c r="AA4068" s="678"/>
      <c r="AB4068" s="672"/>
    </row>
    <row r="4069" spans="1:28" ht="13.9" customHeight="1" x14ac:dyDescent="0.2">
      <c r="A4069" s="588"/>
      <c r="B4069" s="415"/>
      <c r="C4069" s="454"/>
      <c r="D4069" s="589"/>
      <c r="E4069" s="589"/>
      <c r="F4069" s="200"/>
      <c r="G4069" s="24"/>
      <c r="H4069" s="241">
        <v>728</v>
      </c>
      <c r="I4069" s="22" t="s">
        <v>3421</v>
      </c>
      <c r="J4069" s="24">
        <v>1250</v>
      </c>
      <c r="K4069" s="371">
        <v>0</v>
      </c>
      <c r="L4069" s="371">
        <v>0</v>
      </c>
      <c r="M4069" s="371">
        <v>0</v>
      </c>
      <c r="N4069" s="21"/>
      <c r="O4069" s="25">
        <f t="shared" si="899"/>
        <v>0</v>
      </c>
      <c r="P4069" s="26">
        <f t="shared" si="897"/>
        <v>0</v>
      </c>
      <c r="Q4069" s="26"/>
      <c r="R4069" s="22" t="s">
        <v>3438</v>
      </c>
      <c r="S4069" s="24">
        <v>1250</v>
      </c>
      <c r="T4069" s="371">
        <v>0</v>
      </c>
      <c r="U4069" s="371">
        <v>0</v>
      </c>
      <c r="V4069" s="371">
        <v>0</v>
      </c>
      <c r="W4069" s="21"/>
      <c r="X4069" s="25">
        <f t="shared" si="900"/>
        <v>0</v>
      </c>
      <c r="Y4069" s="26">
        <f t="shared" si="901"/>
        <v>0</v>
      </c>
      <c r="Z4069" s="183"/>
      <c r="AA4069" s="678"/>
      <c r="AB4069" s="672"/>
    </row>
    <row r="4070" spans="1:28" ht="13.9" customHeight="1" thickBot="1" x14ac:dyDescent="0.25">
      <c r="A4070" s="585"/>
      <c r="B4070" s="409"/>
      <c r="C4070" s="447"/>
      <c r="D4070" s="586"/>
      <c r="E4070" s="587"/>
      <c r="F4070" s="184"/>
      <c r="G4070" s="70"/>
      <c r="H4070" s="242">
        <v>728</v>
      </c>
      <c r="I4070" s="76" t="s">
        <v>3422</v>
      </c>
      <c r="J4070" s="70">
        <v>1250</v>
      </c>
      <c r="K4070" s="559">
        <v>0</v>
      </c>
      <c r="L4070" s="559">
        <v>0</v>
      </c>
      <c r="M4070" s="559">
        <v>0</v>
      </c>
      <c r="N4070" s="72"/>
      <c r="O4070" s="73">
        <f t="shared" si="899"/>
        <v>0</v>
      </c>
      <c r="P4070" s="74">
        <f t="shared" si="897"/>
        <v>0</v>
      </c>
      <c r="Q4070" s="74"/>
      <c r="R4070" s="22" t="s">
        <v>3439</v>
      </c>
      <c r="S4070" s="70">
        <v>1250</v>
      </c>
      <c r="T4070" s="559">
        <v>100.95238095238095</v>
      </c>
      <c r="U4070" s="559">
        <v>126</v>
      </c>
      <c r="V4070" s="559">
        <v>153.30000000000001</v>
      </c>
      <c r="W4070" s="72"/>
      <c r="X4070" s="73">
        <f t="shared" si="900"/>
        <v>126.75079365079365</v>
      </c>
      <c r="Y4070" s="74">
        <f t="shared" si="901"/>
        <v>7.0417107583774258E-2</v>
      </c>
      <c r="Z4070" s="185"/>
      <c r="AA4070" s="678"/>
      <c r="AB4070" s="672"/>
    </row>
    <row r="4071" spans="1:28" s="7" customFormat="1" ht="13.9" customHeight="1" x14ac:dyDescent="0.2">
      <c r="A4071" s="270">
        <v>43072</v>
      </c>
      <c r="B4071" s="407">
        <v>0.73611111111111116</v>
      </c>
      <c r="C4071" s="450">
        <v>-5</v>
      </c>
      <c r="D4071" s="291">
        <f>(MAX(K4071:M4071))/J4071/1.44</f>
        <v>0.10718749999999999</v>
      </c>
      <c r="E4071" s="272">
        <f>(MAX(T4071:V4071))/S4071/1.44</f>
        <v>0.22020833333333337</v>
      </c>
      <c r="F4071" s="193" t="s">
        <v>1909</v>
      </c>
      <c r="G4071" s="114" t="s">
        <v>3126</v>
      </c>
      <c r="H4071" s="243">
        <v>729</v>
      </c>
      <c r="I4071" s="113" t="s">
        <v>685</v>
      </c>
      <c r="J4071" s="115">
        <v>1000</v>
      </c>
      <c r="K4071" s="565">
        <v>154.35</v>
      </c>
      <c r="L4071" s="627">
        <v>126.66666666666666</v>
      </c>
      <c r="M4071" s="627">
        <v>133.35</v>
      </c>
      <c r="N4071" s="116" t="s">
        <v>3891</v>
      </c>
      <c r="O4071" s="117">
        <f>(K4071+L4071+M4071)/3</f>
        <v>138.12222222222223</v>
      </c>
      <c r="P4071" s="118">
        <f t="shared" si="897"/>
        <v>9.5918209876543217E-2</v>
      </c>
      <c r="Q4071" s="119" t="s">
        <v>494</v>
      </c>
      <c r="R4071" s="120" t="s">
        <v>686</v>
      </c>
      <c r="S4071" s="115">
        <v>1000</v>
      </c>
      <c r="T4071" s="565">
        <v>196.19047619047618</v>
      </c>
      <c r="U4071" s="565">
        <v>317.10000000000002</v>
      </c>
      <c r="V4071" s="565">
        <v>203.70000000000002</v>
      </c>
      <c r="W4071" s="116" t="s">
        <v>4174</v>
      </c>
      <c r="X4071" s="117">
        <f>(T4071+U4071+V4071)/3</f>
        <v>238.99682539682541</v>
      </c>
      <c r="Y4071" s="118">
        <f t="shared" si="901"/>
        <v>0.16597001763668431</v>
      </c>
      <c r="Z4071" s="199" t="s">
        <v>494</v>
      </c>
      <c r="AA4071" s="677">
        <f>P4071+Y4071</f>
        <v>0.26188822751322755</v>
      </c>
      <c r="AB4071" s="671">
        <f t="shared" si="898"/>
        <v>981.68865740740728</v>
      </c>
    </row>
    <row r="4072" spans="1:28" ht="13.9" customHeight="1" x14ac:dyDescent="0.2">
      <c r="A4072" s="588"/>
      <c r="B4072" s="415"/>
      <c r="C4072" s="454"/>
      <c r="D4072" s="589"/>
      <c r="E4072" s="589"/>
      <c r="F4072" s="202" t="s">
        <v>684</v>
      </c>
      <c r="G4072" s="43"/>
      <c r="H4072" s="241">
        <v>729</v>
      </c>
      <c r="I4072" s="23" t="s">
        <v>3440</v>
      </c>
      <c r="J4072" s="24">
        <v>1000</v>
      </c>
      <c r="K4072" s="371">
        <v>2.1</v>
      </c>
      <c r="L4072" s="371">
        <v>1.9047619047619047</v>
      </c>
      <c r="M4072" s="371">
        <v>0</v>
      </c>
      <c r="N4072" s="21"/>
      <c r="O4072" s="25">
        <f t="shared" ref="O4072:O4081" si="902">SUM(K4072,L4072,M4072)/3</f>
        <v>1.3349206349206348</v>
      </c>
      <c r="P4072" s="26">
        <f t="shared" si="897"/>
        <v>9.2702821869488532E-4</v>
      </c>
      <c r="Q4072" s="26"/>
      <c r="R4072" s="22" t="s">
        <v>3449</v>
      </c>
      <c r="S4072" s="24">
        <v>1000</v>
      </c>
      <c r="T4072" s="371">
        <v>41.904761904761905</v>
      </c>
      <c r="U4072" s="371">
        <v>27.3</v>
      </c>
      <c r="V4072" s="371">
        <v>27.3</v>
      </c>
      <c r="W4072" s="21"/>
      <c r="X4072" s="25">
        <f t="shared" ref="X4072:X4082" si="903">SUM(T4072,U4072,V4072)/3</f>
        <v>32.168253968253971</v>
      </c>
      <c r="Y4072" s="26">
        <f t="shared" si="901"/>
        <v>2.2339065255731923E-2</v>
      </c>
      <c r="Z4072" s="183"/>
      <c r="AA4072" s="678"/>
      <c r="AB4072" s="672"/>
    </row>
    <row r="4073" spans="1:28" ht="13.9" customHeight="1" x14ac:dyDescent="0.2">
      <c r="A4073" s="588"/>
      <c r="B4073" s="415"/>
      <c r="C4073" s="454"/>
      <c r="D4073" s="589"/>
      <c r="E4073" s="589"/>
      <c r="F4073" s="203"/>
      <c r="G4073" s="21"/>
      <c r="H4073" s="241">
        <v>729</v>
      </c>
      <c r="I4073" s="22" t="s">
        <v>3441</v>
      </c>
      <c r="J4073" s="24">
        <v>1000</v>
      </c>
      <c r="K4073" s="371">
        <v>45.15</v>
      </c>
      <c r="L4073" s="371">
        <v>34.285714285714285</v>
      </c>
      <c r="M4073" s="371">
        <v>26.25</v>
      </c>
      <c r="N4073" s="21"/>
      <c r="O4073" s="25">
        <f t="shared" si="902"/>
        <v>35.228571428571428</v>
      </c>
      <c r="P4073" s="26">
        <f t="shared" si="897"/>
        <v>2.4464285714285716E-2</v>
      </c>
      <c r="Q4073" s="26"/>
      <c r="R4073" s="23" t="s">
        <v>3450</v>
      </c>
      <c r="S4073" s="24">
        <v>1000</v>
      </c>
      <c r="T4073" s="371">
        <v>46.666666666666664</v>
      </c>
      <c r="U4073" s="371">
        <v>76.650000000000006</v>
      </c>
      <c r="V4073" s="371">
        <v>29.400000000000002</v>
      </c>
      <c r="W4073" s="21"/>
      <c r="X4073" s="25">
        <f t="shared" si="903"/>
        <v>50.905555555555559</v>
      </c>
      <c r="Y4073" s="26">
        <f t="shared" si="901"/>
        <v>3.535108024691358E-2</v>
      </c>
      <c r="Z4073" s="183"/>
      <c r="AA4073" s="678"/>
      <c r="AB4073" s="672"/>
    </row>
    <row r="4074" spans="1:28" ht="13.9" customHeight="1" x14ac:dyDescent="0.2">
      <c r="A4074" s="588"/>
      <c r="B4074" s="415"/>
      <c r="C4074" s="454"/>
      <c r="D4074" s="589"/>
      <c r="E4074" s="589"/>
      <c r="F4074" s="182"/>
      <c r="G4074" s="24"/>
      <c r="H4074" s="241">
        <v>729</v>
      </c>
      <c r="I4074" s="22" t="s">
        <v>4571</v>
      </c>
      <c r="J4074" s="24">
        <v>1000</v>
      </c>
      <c r="K4074" s="371">
        <v>0</v>
      </c>
      <c r="L4074" s="371">
        <v>0</v>
      </c>
      <c r="M4074" s="371">
        <v>0</v>
      </c>
      <c r="N4074" s="21"/>
      <c r="O4074" s="25">
        <f t="shared" si="902"/>
        <v>0</v>
      </c>
      <c r="P4074" s="26">
        <f t="shared" si="897"/>
        <v>0</v>
      </c>
      <c r="Q4074" s="26"/>
      <c r="R4074" s="22" t="s">
        <v>3451</v>
      </c>
      <c r="S4074" s="24">
        <v>1000</v>
      </c>
      <c r="T4074" s="371">
        <v>45.714285714285715</v>
      </c>
      <c r="U4074" s="371">
        <v>55.650000000000006</v>
      </c>
      <c r="V4074" s="371">
        <v>46.2</v>
      </c>
      <c r="W4074" s="21"/>
      <c r="X4074" s="25">
        <f t="shared" si="903"/>
        <v>49.188095238095251</v>
      </c>
      <c r="Y4074" s="26">
        <f t="shared" si="901"/>
        <v>3.4158399470899485E-2</v>
      </c>
      <c r="Z4074" s="183"/>
      <c r="AA4074" s="678"/>
      <c r="AB4074" s="672"/>
    </row>
    <row r="4075" spans="1:28" ht="13.9" customHeight="1" x14ac:dyDescent="0.2">
      <c r="A4075" s="588"/>
      <c r="B4075" s="415"/>
      <c r="C4075" s="454"/>
      <c r="D4075" s="589"/>
      <c r="E4075" s="589"/>
      <c r="F4075" s="182"/>
      <c r="G4075" s="24"/>
      <c r="H4075" s="241">
        <v>729</v>
      </c>
      <c r="I4075" s="22" t="s">
        <v>3442</v>
      </c>
      <c r="J4075" s="24">
        <v>1000</v>
      </c>
      <c r="K4075" s="371">
        <v>3.1500000000000004</v>
      </c>
      <c r="L4075" s="371">
        <v>3.8095238095238093</v>
      </c>
      <c r="M4075" s="371">
        <v>2.1</v>
      </c>
      <c r="N4075" s="21"/>
      <c r="O4075" s="25">
        <f t="shared" si="902"/>
        <v>3.0198412698412702</v>
      </c>
      <c r="P4075" s="26">
        <f t="shared" si="897"/>
        <v>2.0971119929453267E-3</v>
      </c>
      <c r="Q4075" s="26"/>
      <c r="R4075" s="22" t="s">
        <v>3452</v>
      </c>
      <c r="S4075" s="24">
        <v>1000</v>
      </c>
      <c r="T4075" s="371">
        <v>9.5238095238095237</v>
      </c>
      <c r="U4075" s="371">
        <v>9.4500000000000011</v>
      </c>
      <c r="V4075" s="371">
        <v>8.4</v>
      </c>
      <c r="W4075" s="21"/>
      <c r="X4075" s="25">
        <f t="shared" si="903"/>
        <v>9.124603174603175</v>
      </c>
      <c r="Y4075" s="26">
        <f t="shared" si="901"/>
        <v>6.336529982363317E-3</v>
      </c>
      <c r="Z4075" s="183"/>
      <c r="AA4075" s="678"/>
      <c r="AB4075" s="672"/>
    </row>
    <row r="4076" spans="1:28" ht="13.9" customHeight="1" x14ac:dyDescent="0.2">
      <c r="A4076" s="588"/>
      <c r="B4076" s="415"/>
      <c r="C4076" s="454"/>
      <c r="D4076" s="589"/>
      <c r="E4076" s="589"/>
      <c r="F4076" s="182"/>
      <c r="G4076" s="24"/>
      <c r="H4076" s="241">
        <v>729</v>
      </c>
      <c r="I4076" s="22" t="s">
        <v>3443</v>
      </c>
      <c r="J4076" s="24">
        <v>1000</v>
      </c>
      <c r="K4076" s="371">
        <v>3.1500000000000004</v>
      </c>
      <c r="L4076" s="371">
        <v>4.7619047619047619</v>
      </c>
      <c r="M4076" s="371">
        <v>6.3000000000000007</v>
      </c>
      <c r="N4076" s="21"/>
      <c r="O4076" s="25">
        <f t="shared" si="902"/>
        <v>4.7373015873015873</v>
      </c>
      <c r="P4076" s="26">
        <f t="shared" si="897"/>
        <v>3.2897927689594362E-3</v>
      </c>
      <c r="Q4076" s="26"/>
      <c r="R4076" s="22" t="s">
        <v>3453</v>
      </c>
      <c r="S4076" s="24">
        <v>1000</v>
      </c>
      <c r="T4076" s="371">
        <v>4.7619047619047619</v>
      </c>
      <c r="U4076" s="371">
        <v>5.25</v>
      </c>
      <c r="V4076" s="371">
        <v>5.25</v>
      </c>
      <c r="W4076" s="21"/>
      <c r="X4076" s="25">
        <f t="shared" si="903"/>
        <v>5.0873015873015879</v>
      </c>
      <c r="Y4076" s="26">
        <f t="shared" si="901"/>
        <v>3.532848324514992E-3</v>
      </c>
      <c r="Z4076" s="183"/>
      <c r="AA4076" s="678"/>
      <c r="AB4076" s="672"/>
    </row>
    <row r="4077" spans="1:28" ht="13.9" customHeight="1" x14ac:dyDescent="0.2">
      <c r="A4077" s="588"/>
      <c r="B4077" s="415"/>
      <c r="C4077" s="454"/>
      <c r="D4077" s="589"/>
      <c r="E4077" s="589"/>
      <c r="F4077" s="182"/>
      <c r="G4077" s="24"/>
      <c r="H4077" s="241">
        <v>729</v>
      </c>
      <c r="I4077" s="22" t="s">
        <v>3444</v>
      </c>
      <c r="J4077" s="24">
        <v>1000</v>
      </c>
      <c r="K4077" s="371">
        <v>3.1500000000000004</v>
      </c>
      <c r="L4077" s="371">
        <v>1.9047619047619047</v>
      </c>
      <c r="M4077" s="371">
        <v>1.05</v>
      </c>
      <c r="N4077" s="21"/>
      <c r="O4077" s="25">
        <f t="shared" si="902"/>
        <v>2.0349206349206352</v>
      </c>
      <c r="P4077" s="26">
        <f t="shared" si="897"/>
        <v>1.4131393298059966E-3</v>
      </c>
      <c r="Q4077" s="26"/>
      <c r="R4077" s="22" t="s">
        <v>3454</v>
      </c>
      <c r="S4077" s="24">
        <v>1000</v>
      </c>
      <c r="T4077" s="371">
        <v>17.142857142857142</v>
      </c>
      <c r="U4077" s="371">
        <v>30.450000000000003</v>
      </c>
      <c r="V4077" s="371">
        <v>36.75</v>
      </c>
      <c r="W4077" s="21"/>
      <c r="X4077" s="25">
        <f t="shared" si="903"/>
        <v>28.114285714285714</v>
      </c>
      <c r="Y4077" s="26">
        <f t="shared" si="901"/>
        <v>1.9523809523809523E-2</v>
      </c>
      <c r="Z4077" s="183"/>
      <c r="AA4077" s="678"/>
      <c r="AB4077" s="672"/>
    </row>
    <row r="4078" spans="1:28" ht="13.9" customHeight="1" x14ac:dyDescent="0.2">
      <c r="A4078" s="588"/>
      <c r="B4078" s="415"/>
      <c r="C4078" s="454"/>
      <c r="D4078" s="589"/>
      <c r="E4078" s="589"/>
      <c r="F4078" s="182"/>
      <c r="G4078" s="24"/>
      <c r="H4078" s="241">
        <v>729</v>
      </c>
      <c r="I4078" s="22" t="s">
        <v>3445</v>
      </c>
      <c r="J4078" s="24">
        <v>1000</v>
      </c>
      <c r="K4078" s="371">
        <v>0</v>
      </c>
      <c r="L4078" s="371">
        <v>0</v>
      </c>
      <c r="M4078" s="371">
        <v>0</v>
      </c>
      <c r="N4078" s="21"/>
      <c r="O4078" s="25">
        <f t="shared" si="902"/>
        <v>0</v>
      </c>
      <c r="P4078" s="26">
        <f t="shared" si="897"/>
        <v>0</v>
      </c>
      <c r="Q4078" s="26"/>
      <c r="R4078" s="23" t="s">
        <v>3455</v>
      </c>
      <c r="S4078" s="24">
        <v>1000</v>
      </c>
      <c r="T4078" s="371">
        <v>0</v>
      </c>
      <c r="U4078" s="371">
        <v>0</v>
      </c>
      <c r="V4078" s="371">
        <v>0</v>
      </c>
      <c r="W4078" s="21"/>
      <c r="X4078" s="25">
        <f t="shared" si="903"/>
        <v>0</v>
      </c>
      <c r="Y4078" s="26">
        <f t="shared" si="901"/>
        <v>0</v>
      </c>
      <c r="Z4078" s="183"/>
      <c r="AA4078" s="678"/>
      <c r="AB4078" s="672"/>
    </row>
    <row r="4079" spans="1:28" ht="13.9" customHeight="1" x14ac:dyDescent="0.2">
      <c r="A4079" s="588"/>
      <c r="B4079" s="415"/>
      <c r="C4079" s="454"/>
      <c r="D4079" s="589"/>
      <c r="E4079" s="589"/>
      <c r="F4079" s="182"/>
      <c r="G4079" s="24"/>
      <c r="H4079" s="241">
        <v>729</v>
      </c>
      <c r="I4079" s="22" t="s">
        <v>3446</v>
      </c>
      <c r="J4079" s="24">
        <v>1000</v>
      </c>
      <c r="K4079" s="371">
        <v>0</v>
      </c>
      <c r="L4079" s="371">
        <v>7.6190476190476186</v>
      </c>
      <c r="M4079" s="371">
        <v>3.1500000000000004</v>
      </c>
      <c r="N4079" s="21"/>
      <c r="O4079" s="25">
        <f t="shared" si="902"/>
        <v>3.5896825396825398</v>
      </c>
      <c r="P4079" s="26">
        <f t="shared" si="897"/>
        <v>2.4928350970017639E-3</v>
      </c>
      <c r="Q4079" s="26"/>
      <c r="R4079" s="22" t="s">
        <v>3456</v>
      </c>
      <c r="S4079" s="24">
        <v>1000</v>
      </c>
      <c r="T4079" s="371">
        <v>0</v>
      </c>
      <c r="U4079" s="371">
        <v>0</v>
      </c>
      <c r="V4079" s="371">
        <v>0</v>
      </c>
      <c r="W4079" s="21"/>
      <c r="X4079" s="25">
        <f t="shared" si="903"/>
        <v>0</v>
      </c>
      <c r="Y4079" s="26">
        <f t="shared" si="901"/>
        <v>0</v>
      </c>
      <c r="Z4079" s="183"/>
      <c r="AA4079" s="678"/>
      <c r="AB4079" s="672"/>
    </row>
    <row r="4080" spans="1:28" ht="13.9" customHeight="1" x14ac:dyDescent="0.2">
      <c r="A4080" s="588"/>
      <c r="B4080" s="415"/>
      <c r="C4080" s="454"/>
      <c r="D4080" s="589"/>
      <c r="E4080" s="589"/>
      <c r="F4080" s="182"/>
      <c r="G4080" s="24"/>
      <c r="H4080" s="241">
        <v>729</v>
      </c>
      <c r="I4080" s="22" t="s">
        <v>3447</v>
      </c>
      <c r="J4080" s="24">
        <v>1000</v>
      </c>
      <c r="K4080" s="371">
        <v>42</v>
      </c>
      <c r="L4080" s="371">
        <v>31.428571428571427</v>
      </c>
      <c r="M4080" s="371">
        <v>49.35</v>
      </c>
      <c r="N4080" s="21"/>
      <c r="O4080" s="25">
        <f t="shared" si="902"/>
        <v>40.926190476190477</v>
      </c>
      <c r="P4080" s="26">
        <f t="shared" si="897"/>
        <v>2.8420965608465611E-2</v>
      </c>
      <c r="Q4080" s="26"/>
      <c r="R4080" s="22" t="s">
        <v>1943</v>
      </c>
      <c r="S4080" s="24">
        <v>1000</v>
      </c>
      <c r="T4080" s="371">
        <v>20.952380952380953</v>
      </c>
      <c r="U4080" s="371">
        <v>35.700000000000003</v>
      </c>
      <c r="V4080" s="371">
        <v>25.200000000000003</v>
      </c>
      <c r="W4080" s="21"/>
      <c r="X4080" s="25">
        <f t="shared" si="903"/>
        <v>27.284126984126985</v>
      </c>
      <c r="Y4080" s="26">
        <f t="shared" si="901"/>
        <v>1.8947310405643739E-2</v>
      </c>
      <c r="Z4080" s="183"/>
      <c r="AA4080" s="678"/>
      <c r="AB4080" s="672"/>
    </row>
    <row r="4081" spans="1:28" ht="13.9" customHeight="1" x14ac:dyDescent="0.2">
      <c r="A4081" s="588"/>
      <c r="B4081" s="415"/>
      <c r="C4081" s="454"/>
      <c r="D4081" s="589"/>
      <c r="E4081" s="589"/>
      <c r="F4081" s="182"/>
      <c r="G4081" s="24"/>
      <c r="H4081" s="241">
        <v>729</v>
      </c>
      <c r="I4081" s="22" t="s">
        <v>3448</v>
      </c>
      <c r="J4081" s="24">
        <v>1000</v>
      </c>
      <c r="K4081" s="371">
        <v>84</v>
      </c>
      <c r="L4081" s="371">
        <v>19.047619047619047</v>
      </c>
      <c r="M4081" s="371">
        <v>49.35</v>
      </c>
      <c r="N4081" s="21"/>
      <c r="O4081" s="25">
        <f t="shared" si="902"/>
        <v>50.799206349206351</v>
      </c>
      <c r="P4081" s="26">
        <f t="shared" si="897"/>
        <v>3.5277226631393301E-2</v>
      </c>
      <c r="Q4081" s="26"/>
      <c r="R4081" s="22" t="s">
        <v>3457</v>
      </c>
      <c r="S4081" s="24">
        <v>1000</v>
      </c>
      <c r="T4081" s="371">
        <v>0</v>
      </c>
      <c r="U4081" s="371">
        <v>0</v>
      </c>
      <c r="V4081" s="371">
        <v>0</v>
      </c>
      <c r="W4081" s="21"/>
      <c r="X4081" s="25">
        <f t="shared" si="903"/>
        <v>0</v>
      </c>
      <c r="Y4081" s="26">
        <f t="shared" si="901"/>
        <v>0</v>
      </c>
      <c r="Z4081" s="183"/>
      <c r="AA4081" s="678"/>
      <c r="AB4081" s="672"/>
    </row>
    <row r="4082" spans="1:28" ht="13.9" customHeight="1" x14ac:dyDescent="0.2">
      <c r="A4082" s="588"/>
      <c r="B4082" s="415"/>
      <c r="C4082" s="454"/>
      <c r="D4082" s="589"/>
      <c r="E4082" s="589"/>
      <c r="F4082" s="182"/>
      <c r="G4082" s="24"/>
      <c r="H4082" s="241">
        <v>729</v>
      </c>
      <c r="I4082" s="22"/>
      <c r="J4082" s="24"/>
      <c r="K4082" s="371"/>
      <c r="L4082" s="371"/>
      <c r="M4082" s="371"/>
      <c r="N4082" s="21"/>
      <c r="O4082" s="25"/>
      <c r="P4082" s="26"/>
      <c r="Q4082" s="26"/>
      <c r="R4082" s="22" t="s">
        <v>3458</v>
      </c>
      <c r="S4082" s="24">
        <v>1000</v>
      </c>
      <c r="T4082" s="371">
        <v>1.9047619047619047</v>
      </c>
      <c r="U4082" s="371">
        <v>4.2</v>
      </c>
      <c r="V4082" s="371">
        <v>6.3000000000000007</v>
      </c>
      <c r="W4082" s="21"/>
      <c r="X4082" s="25">
        <f t="shared" si="903"/>
        <v>4.1349206349206353</v>
      </c>
      <c r="Y4082" s="26">
        <f t="shared" si="901"/>
        <v>2.8714726631393303E-3</v>
      </c>
      <c r="Z4082" s="183"/>
      <c r="AA4082" s="678"/>
      <c r="AB4082" s="672"/>
    </row>
    <row r="4083" spans="1:28" ht="13.9" customHeight="1" x14ac:dyDescent="0.2">
      <c r="A4083" s="588"/>
      <c r="B4083" s="415"/>
      <c r="C4083" s="454"/>
      <c r="D4083" s="589"/>
      <c r="E4083" s="589"/>
      <c r="F4083" s="200"/>
      <c r="G4083" s="24"/>
      <c r="H4083" s="241">
        <v>729</v>
      </c>
      <c r="I4083" s="22"/>
      <c r="J4083" s="24"/>
      <c r="K4083" s="371"/>
      <c r="L4083" s="371"/>
      <c r="M4083" s="371"/>
      <c r="N4083" s="21"/>
      <c r="O4083" s="25"/>
      <c r="P4083" s="26"/>
      <c r="Q4083" s="26"/>
      <c r="R4083" s="22"/>
      <c r="S4083" s="24"/>
      <c r="T4083" s="371"/>
      <c r="U4083" s="371"/>
      <c r="V4083" s="371"/>
      <c r="W4083" s="21"/>
      <c r="X4083" s="25"/>
      <c r="Y4083" s="26"/>
      <c r="Z4083" s="183"/>
      <c r="AA4083" s="678"/>
      <c r="AB4083" s="672"/>
    </row>
    <row r="4084" spans="1:28" ht="13.9" customHeight="1" thickBot="1" x14ac:dyDescent="0.25">
      <c r="A4084" s="585"/>
      <c r="B4084" s="409"/>
      <c r="C4084" s="447"/>
      <c r="D4084" s="586"/>
      <c r="E4084" s="587"/>
      <c r="F4084" s="184"/>
      <c r="G4084" s="70"/>
      <c r="H4084" s="242">
        <v>729</v>
      </c>
      <c r="I4084" s="76"/>
      <c r="J4084" s="70"/>
      <c r="K4084" s="559"/>
      <c r="L4084" s="559"/>
      <c r="M4084" s="559"/>
      <c r="N4084" s="72"/>
      <c r="O4084" s="73"/>
      <c r="P4084" s="74"/>
      <c r="Q4084" s="74"/>
      <c r="R4084" s="75"/>
      <c r="S4084" s="70"/>
      <c r="T4084" s="559"/>
      <c r="U4084" s="559"/>
      <c r="V4084" s="559"/>
      <c r="W4084" s="72"/>
      <c r="X4084" s="73"/>
      <c r="Y4084" s="74"/>
      <c r="Z4084" s="185"/>
      <c r="AA4084" s="681"/>
      <c r="AB4084" s="674"/>
    </row>
    <row r="4085" spans="1:28" s="7" customFormat="1" ht="13.9" customHeight="1" x14ac:dyDescent="0.2">
      <c r="A4085" s="270">
        <v>43072</v>
      </c>
      <c r="B4085" s="407">
        <v>0.72569444444444453</v>
      </c>
      <c r="C4085" s="450">
        <v>-5</v>
      </c>
      <c r="D4085" s="291">
        <f>(MAX(K4085:M4085))/J4085/1.44</f>
        <v>0.12566137566137567</v>
      </c>
      <c r="E4085" s="272">
        <f>(MAX(T4085:V4085))/S4085/1.44</f>
        <v>0.10500000000000002</v>
      </c>
      <c r="F4085" s="193" t="s">
        <v>1909</v>
      </c>
      <c r="G4085" s="114" t="s">
        <v>3126</v>
      </c>
      <c r="H4085" s="243">
        <v>7210</v>
      </c>
      <c r="I4085" s="113" t="s">
        <v>685</v>
      </c>
      <c r="J4085" s="115">
        <v>1000</v>
      </c>
      <c r="K4085" s="565">
        <v>158.55000000000001</v>
      </c>
      <c r="L4085" s="627">
        <v>180.95238095238093</v>
      </c>
      <c r="M4085" s="627">
        <v>163.80000000000001</v>
      </c>
      <c r="N4085" s="116" t="s">
        <v>4572</v>
      </c>
      <c r="O4085" s="117">
        <f>(K4085+L4085+M4085)/3</f>
        <v>167.76746031746032</v>
      </c>
      <c r="P4085" s="118">
        <f t="shared" ref="P4085:P4092" si="904">O4085/J4085/1.44</f>
        <v>0.11650518077601411</v>
      </c>
      <c r="Q4085" s="119" t="s">
        <v>494</v>
      </c>
      <c r="R4085" s="120" t="s">
        <v>686</v>
      </c>
      <c r="S4085" s="115">
        <v>1000</v>
      </c>
      <c r="T4085" s="565">
        <v>128.57142857142856</v>
      </c>
      <c r="U4085" s="565">
        <v>138.6</v>
      </c>
      <c r="V4085" s="565">
        <v>151.20000000000002</v>
      </c>
      <c r="W4085" s="116" t="s">
        <v>4027</v>
      </c>
      <c r="X4085" s="117">
        <f>(T4085+U4085+V4085)/3</f>
        <v>139.45714285714288</v>
      </c>
      <c r="Y4085" s="118">
        <f t="shared" ref="Y4085:Y4092" si="905">X4085/S4085/1.44</f>
        <v>9.6845238095238123E-2</v>
      </c>
      <c r="Z4085" s="199" t="s">
        <v>494</v>
      </c>
      <c r="AA4085" s="679">
        <f>P4085+Y4085</f>
        <v>0.21335041887125222</v>
      </c>
      <c r="AB4085" s="672">
        <f t="shared" si="898"/>
        <v>1046.2439429012345</v>
      </c>
    </row>
    <row r="4086" spans="1:28" ht="13.9" customHeight="1" x14ac:dyDescent="0.2">
      <c r="A4086" s="588"/>
      <c r="B4086" s="415"/>
      <c r="C4086" s="454"/>
      <c r="D4086" s="589"/>
      <c r="E4086" s="589"/>
      <c r="F4086" s="202" t="s">
        <v>684</v>
      </c>
      <c r="G4086" s="43"/>
      <c r="H4086" s="241">
        <v>7210</v>
      </c>
      <c r="I4086" s="23" t="s">
        <v>3459</v>
      </c>
      <c r="J4086" s="24">
        <v>1000</v>
      </c>
      <c r="K4086" s="371">
        <v>0</v>
      </c>
      <c r="L4086" s="371">
        <v>0</v>
      </c>
      <c r="M4086" s="371">
        <v>0</v>
      </c>
      <c r="N4086" s="21"/>
      <c r="O4086" s="25">
        <f t="shared" ref="O4086:O4092" si="906">SUM(K4086,L4086,M4086)/3</f>
        <v>0</v>
      </c>
      <c r="P4086" s="26">
        <f t="shared" si="904"/>
        <v>0</v>
      </c>
      <c r="Q4086" s="26"/>
      <c r="R4086" s="22" t="s">
        <v>3466</v>
      </c>
      <c r="S4086" s="24">
        <v>1000</v>
      </c>
      <c r="T4086" s="371">
        <v>91.428571428571431</v>
      </c>
      <c r="U4086" s="371">
        <v>95.55</v>
      </c>
      <c r="V4086" s="371">
        <v>88.2</v>
      </c>
      <c r="W4086" s="21"/>
      <c r="X4086" s="25">
        <f t="shared" ref="X4086:X4092" si="907">SUM(T4086,U4086,V4086)/3</f>
        <v>91.726190476190482</v>
      </c>
      <c r="Y4086" s="26">
        <f t="shared" si="905"/>
        <v>6.3698743386243387E-2</v>
      </c>
      <c r="Z4086" s="183"/>
      <c r="AA4086" s="678"/>
      <c r="AB4086" s="672"/>
    </row>
    <row r="4087" spans="1:28" ht="13.9" customHeight="1" x14ac:dyDescent="0.2">
      <c r="A4087" s="588"/>
      <c r="B4087" s="415"/>
      <c r="C4087" s="454"/>
      <c r="D4087" s="589"/>
      <c r="E4087" s="589"/>
      <c r="F4087" s="203"/>
      <c r="G4087" s="21"/>
      <c r="H4087" s="241">
        <v>7210</v>
      </c>
      <c r="I4087" s="22" t="s">
        <v>3460</v>
      </c>
      <c r="J4087" s="24">
        <v>1000</v>
      </c>
      <c r="K4087" s="371">
        <v>0</v>
      </c>
      <c r="L4087" s="371">
        <v>0</v>
      </c>
      <c r="M4087" s="371">
        <v>0</v>
      </c>
      <c r="N4087" s="21"/>
      <c r="O4087" s="25">
        <f t="shared" si="906"/>
        <v>0</v>
      </c>
      <c r="P4087" s="26">
        <f t="shared" si="904"/>
        <v>0</v>
      </c>
      <c r="Q4087" s="26"/>
      <c r="R4087" s="23" t="s">
        <v>3467</v>
      </c>
      <c r="S4087" s="24">
        <v>1000</v>
      </c>
      <c r="T4087" s="371">
        <v>38.095238095238095</v>
      </c>
      <c r="U4087" s="371">
        <v>42</v>
      </c>
      <c r="V4087" s="371">
        <v>46.2</v>
      </c>
      <c r="W4087" s="21"/>
      <c r="X4087" s="25">
        <f t="shared" si="907"/>
        <v>42.098412698412702</v>
      </c>
      <c r="Y4087" s="26">
        <f t="shared" si="905"/>
        <v>2.9235008818342158E-2</v>
      </c>
      <c r="Z4087" s="183"/>
      <c r="AA4087" s="678"/>
      <c r="AB4087" s="672"/>
    </row>
    <row r="4088" spans="1:28" ht="13.9" customHeight="1" x14ac:dyDescent="0.2">
      <c r="A4088" s="588"/>
      <c r="B4088" s="415"/>
      <c r="C4088" s="454"/>
      <c r="D4088" s="589"/>
      <c r="E4088" s="589"/>
      <c r="F4088" s="182"/>
      <c r="G4088" s="24"/>
      <c r="H4088" s="241">
        <v>7210</v>
      </c>
      <c r="I4088" s="22" t="s">
        <v>3461</v>
      </c>
      <c r="J4088" s="24">
        <v>1000</v>
      </c>
      <c r="K4088" s="371">
        <v>0</v>
      </c>
      <c r="L4088" s="371">
        <v>0</v>
      </c>
      <c r="M4088" s="371">
        <v>0</v>
      </c>
      <c r="N4088" s="21"/>
      <c r="O4088" s="25">
        <f t="shared" si="906"/>
        <v>0</v>
      </c>
      <c r="P4088" s="26">
        <f t="shared" si="904"/>
        <v>0</v>
      </c>
      <c r="Q4088" s="26"/>
      <c r="R4088" s="22" t="s">
        <v>3468</v>
      </c>
      <c r="S4088" s="24">
        <v>1000</v>
      </c>
      <c r="T4088" s="371">
        <v>0.95238095238095233</v>
      </c>
      <c r="U4088" s="371">
        <v>1.05</v>
      </c>
      <c r="V4088" s="371">
        <v>1.05</v>
      </c>
      <c r="W4088" s="21"/>
      <c r="X4088" s="25">
        <f t="shared" si="907"/>
        <v>1.0174603174603174</v>
      </c>
      <c r="Y4088" s="26">
        <f t="shared" si="905"/>
        <v>7.0656966490299821E-4</v>
      </c>
      <c r="Z4088" s="183"/>
      <c r="AA4088" s="678"/>
      <c r="AB4088" s="672"/>
    </row>
    <row r="4089" spans="1:28" ht="13.9" customHeight="1" x14ac:dyDescent="0.2">
      <c r="A4089" s="588"/>
      <c r="B4089" s="415"/>
      <c r="C4089" s="454"/>
      <c r="D4089" s="589"/>
      <c r="E4089" s="589"/>
      <c r="F4089" s="182"/>
      <c r="G4089" s="24"/>
      <c r="H4089" s="241">
        <v>7210</v>
      </c>
      <c r="I4089" s="22" t="s">
        <v>3462</v>
      </c>
      <c r="J4089" s="24">
        <v>1000</v>
      </c>
      <c r="K4089" s="371">
        <v>0</v>
      </c>
      <c r="L4089" s="371">
        <v>0</v>
      </c>
      <c r="M4089" s="371">
        <v>0</v>
      </c>
      <c r="N4089" s="21"/>
      <c r="O4089" s="25">
        <f t="shared" si="906"/>
        <v>0</v>
      </c>
      <c r="P4089" s="26">
        <f t="shared" si="904"/>
        <v>0</v>
      </c>
      <c r="Q4089" s="26"/>
      <c r="R4089" s="22" t="s">
        <v>3469</v>
      </c>
      <c r="S4089" s="24">
        <v>1000</v>
      </c>
      <c r="T4089" s="371">
        <v>0</v>
      </c>
      <c r="U4089" s="371">
        <v>0</v>
      </c>
      <c r="V4089" s="371">
        <v>0</v>
      </c>
      <c r="W4089" s="21"/>
      <c r="X4089" s="25">
        <f t="shared" si="907"/>
        <v>0</v>
      </c>
      <c r="Y4089" s="26">
        <f t="shared" si="905"/>
        <v>0</v>
      </c>
      <c r="Z4089" s="183"/>
      <c r="AA4089" s="678"/>
      <c r="AB4089" s="672"/>
    </row>
    <row r="4090" spans="1:28" ht="13.9" customHeight="1" x14ac:dyDescent="0.2">
      <c r="A4090" s="588"/>
      <c r="B4090" s="415"/>
      <c r="C4090" s="454"/>
      <c r="D4090" s="589"/>
      <c r="E4090" s="589"/>
      <c r="F4090" s="182"/>
      <c r="G4090" s="24"/>
      <c r="H4090" s="241">
        <v>7210</v>
      </c>
      <c r="I4090" s="22" t="s">
        <v>3463</v>
      </c>
      <c r="J4090" s="24">
        <v>1000</v>
      </c>
      <c r="K4090" s="371">
        <v>0</v>
      </c>
      <c r="L4090" s="371">
        <v>0</v>
      </c>
      <c r="M4090" s="371">
        <v>0</v>
      </c>
      <c r="N4090" s="21"/>
      <c r="O4090" s="25">
        <f t="shared" si="906"/>
        <v>0</v>
      </c>
      <c r="P4090" s="26">
        <f t="shared" si="904"/>
        <v>0</v>
      </c>
      <c r="Q4090" s="26"/>
      <c r="R4090" s="22" t="s">
        <v>3470</v>
      </c>
      <c r="S4090" s="24">
        <v>1000</v>
      </c>
      <c r="T4090" s="371">
        <v>0</v>
      </c>
      <c r="U4090" s="371">
        <v>0</v>
      </c>
      <c r="V4090" s="371">
        <v>0</v>
      </c>
      <c r="W4090" s="21"/>
      <c r="X4090" s="25">
        <f t="shared" si="907"/>
        <v>0</v>
      </c>
      <c r="Y4090" s="26">
        <f t="shared" si="905"/>
        <v>0</v>
      </c>
      <c r="Z4090" s="183"/>
      <c r="AA4090" s="678"/>
      <c r="AB4090" s="672"/>
    </row>
    <row r="4091" spans="1:28" ht="13.9" customHeight="1" x14ac:dyDescent="0.2">
      <c r="A4091" s="588"/>
      <c r="B4091" s="415"/>
      <c r="C4091" s="454"/>
      <c r="D4091" s="589"/>
      <c r="E4091" s="589"/>
      <c r="F4091" s="182"/>
      <c r="G4091" s="24"/>
      <c r="H4091" s="241">
        <v>7210</v>
      </c>
      <c r="I4091" s="22" t="s">
        <v>3464</v>
      </c>
      <c r="J4091" s="24">
        <v>1000</v>
      </c>
      <c r="K4091" s="371">
        <v>0</v>
      </c>
      <c r="L4091" s="371">
        <v>0</v>
      </c>
      <c r="M4091" s="371">
        <v>0</v>
      </c>
      <c r="N4091" s="21"/>
      <c r="O4091" s="25">
        <f t="shared" si="906"/>
        <v>0</v>
      </c>
      <c r="P4091" s="26">
        <f t="shared" si="904"/>
        <v>0</v>
      </c>
      <c r="Q4091" s="26"/>
      <c r="R4091" s="22" t="s">
        <v>3471</v>
      </c>
      <c r="S4091" s="24">
        <v>1000</v>
      </c>
      <c r="T4091" s="371">
        <v>0</v>
      </c>
      <c r="U4091" s="371">
        <v>0</v>
      </c>
      <c r="V4091" s="371">
        <v>0</v>
      </c>
      <c r="W4091" s="21"/>
      <c r="X4091" s="25">
        <f t="shared" si="907"/>
        <v>0</v>
      </c>
      <c r="Y4091" s="26">
        <f t="shared" si="905"/>
        <v>0</v>
      </c>
      <c r="Z4091" s="183"/>
      <c r="AA4091" s="678"/>
      <c r="AB4091" s="672"/>
    </row>
    <row r="4092" spans="1:28" ht="13.9" customHeight="1" x14ac:dyDescent="0.2">
      <c r="A4092" s="588"/>
      <c r="B4092" s="415"/>
      <c r="C4092" s="454"/>
      <c r="D4092" s="589"/>
      <c r="E4092" s="589"/>
      <c r="F4092" s="182"/>
      <c r="G4092" s="24"/>
      <c r="H4092" s="241">
        <v>7210</v>
      </c>
      <c r="I4092" s="22" t="s">
        <v>3465</v>
      </c>
      <c r="J4092" s="24">
        <v>1000</v>
      </c>
      <c r="K4092" s="371">
        <v>0</v>
      </c>
      <c r="L4092" s="371">
        <v>0</v>
      </c>
      <c r="M4092" s="371">
        <v>0</v>
      </c>
      <c r="N4092" s="21"/>
      <c r="O4092" s="25">
        <f t="shared" si="906"/>
        <v>0</v>
      </c>
      <c r="P4092" s="26">
        <f t="shared" si="904"/>
        <v>0</v>
      </c>
      <c r="Q4092" s="26"/>
      <c r="R4092" s="22" t="s">
        <v>3472</v>
      </c>
      <c r="S4092" s="24">
        <v>1000</v>
      </c>
      <c r="T4092" s="371">
        <v>4.7619047619047619</v>
      </c>
      <c r="U4092" s="371">
        <v>6.3000000000000007</v>
      </c>
      <c r="V4092" s="371">
        <v>6.3000000000000007</v>
      </c>
      <c r="W4092" s="21"/>
      <c r="X4092" s="25">
        <f t="shared" si="907"/>
        <v>5.7873015873015881</v>
      </c>
      <c r="Y4092" s="26">
        <f t="shared" si="905"/>
        <v>4.0189594356261028E-3</v>
      </c>
      <c r="Z4092" s="183"/>
      <c r="AA4092" s="678"/>
      <c r="AB4092" s="672"/>
    </row>
    <row r="4093" spans="1:28" ht="13.9" customHeight="1" x14ac:dyDescent="0.2">
      <c r="A4093" s="588"/>
      <c r="B4093" s="415"/>
      <c r="C4093" s="454"/>
      <c r="D4093" s="589"/>
      <c r="E4093" s="589"/>
      <c r="F4093" s="182"/>
      <c r="G4093" s="24"/>
      <c r="H4093" s="241">
        <v>7210</v>
      </c>
      <c r="I4093" s="22"/>
      <c r="J4093" s="24"/>
      <c r="K4093" s="371"/>
      <c r="L4093" s="371"/>
      <c r="M4093" s="371"/>
      <c r="N4093" s="21"/>
      <c r="O4093" s="25"/>
      <c r="P4093" s="26"/>
      <c r="Q4093" s="26"/>
      <c r="R4093" s="22"/>
      <c r="S4093" s="24"/>
      <c r="T4093" s="371"/>
      <c r="U4093" s="371"/>
      <c r="V4093" s="371"/>
      <c r="W4093" s="21"/>
      <c r="X4093" s="25"/>
      <c r="Y4093" s="26"/>
      <c r="Z4093" s="183"/>
      <c r="AA4093" s="678"/>
      <c r="AB4093" s="672"/>
    </row>
    <row r="4094" spans="1:28" ht="13.9" customHeight="1" x14ac:dyDescent="0.2">
      <c r="A4094" s="588"/>
      <c r="B4094" s="415"/>
      <c r="C4094" s="454"/>
      <c r="D4094" s="589"/>
      <c r="E4094" s="589"/>
      <c r="F4094" s="182"/>
      <c r="G4094" s="24"/>
      <c r="H4094" s="241">
        <v>7210</v>
      </c>
      <c r="I4094" s="22"/>
      <c r="J4094" s="24"/>
      <c r="K4094" s="371"/>
      <c r="L4094" s="371"/>
      <c r="M4094" s="371"/>
      <c r="N4094" s="21"/>
      <c r="O4094" s="25"/>
      <c r="P4094" s="26"/>
      <c r="Q4094" s="26"/>
      <c r="R4094" s="22"/>
      <c r="S4094" s="24"/>
      <c r="T4094" s="371"/>
      <c r="U4094" s="371"/>
      <c r="V4094" s="371"/>
      <c r="W4094" s="21"/>
      <c r="X4094" s="25"/>
      <c r="Y4094" s="26"/>
      <c r="Z4094" s="183"/>
      <c r="AA4094" s="678"/>
      <c r="AB4094" s="672"/>
    </row>
    <row r="4095" spans="1:28" ht="13.9" customHeight="1" x14ac:dyDescent="0.2">
      <c r="A4095" s="588"/>
      <c r="B4095" s="415"/>
      <c r="C4095" s="454"/>
      <c r="D4095" s="589"/>
      <c r="E4095" s="589"/>
      <c r="F4095" s="182"/>
      <c r="G4095" s="24"/>
      <c r="H4095" s="241">
        <v>7210</v>
      </c>
      <c r="I4095" s="22"/>
      <c r="J4095" s="24"/>
      <c r="K4095" s="371"/>
      <c r="L4095" s="371"/>
      <c r="M4095" s="371"/>
      <c r="N4095" s="21"/>
      <c r="O4095" s="25"/>
      <c r="P4095" s="26"/>
      <c r="Q4095" s="26"/>
      <c r="R4095" s="22"/>
      <c r="S4095" s="24"/>
      <c r="T4095" s="371"/>
      <c r="U4095" s="371"/>
      <c r="V4095" s="371"/>
      <c r="W4095" s="21"/>
      <c r="X4095" s="25"/>
      <c r="Y4095" s="26"/>
      <c r="Z4095" s="183"/>
      <c r="AA4095" s="678"/>
      <c r="AB4095" s="672"/>
    </row>
    <row r="4096" spans="1:28" ht="13.9" customHeight="1" x14ac:dyDescent="0.2">
      <c r="A4096" s="588"/>
      <c r="B4096" s="415"/>
      <c r="C4096" s="454"/>
      <c r="D4096" s="589"/>
      <c r="E4096" s="589"/>
      <c r="F4096" s="182"/>
      <c r="G4096" s="24"/>
      <c r="H4096" s="241">
        <v>7210</v>
      </c>
      <c r="I4096" s="22"/>
      <c r="J4096" s="24"/>
      <c r="K4096" s="371"/>
      <c r="L4096" s="371"/>
      <c r="M4096" s="371"/>
      <c r="N4096" s="21"/>
      <c r="O4096" s="25"/>
      <c r="P4096" s="26"/>
      <c r="Q4096" s="26"/>
      <c r="R4096" s="22"/>
      <c r="S4096" s="24"/>
      <c r="T4096" s="371"/>
      <c r="U4096" s="371"/>
      <c r="V4096" s="371"/>
      <c r="W4096" s="21"/>
      <c r="X4096" s="25"/>
      <c r="Y4096" s="26"/>
      <c r="Z4096" s="183"/>
      <c r="AA4096" s="678"/>
      <c r="AB4096" s="672"/>
    </row>
    <row r="4097" spans="1:28" ht="13.9" customHeight="1" x14ac:dyDescent="0.2">
      <c r="A4097" s="588"/>
      <c r="B4097" s="415"/>
      <c r="C4097" s="454"/>
      <c r="D4097" s="589"/>
      <c r="E4097" s="589"/>
      <c r="F4097" s="200"/>
      <c r="G4097" s="24"/>
      <c r="H4097" s="241">
        <v>7210</v>
      </c>
      <c r="I4097" s="22"/>
      <c r="J4097" s="24"/>
      <c r="K4097" s="371"/>
      <c r="L4097" s="371"/>
      <c r="M4097" s="371"/>
      <c r="N4097" s="21"/>
      <c r="O4097" s="25"/>
      <c r="P4097" s="26"/>
      <c r="Q4097" s="26"/>
      <c r="R4097" s="22"/>
      <c r="S4097" s="24"/>
      <c r="T4097" s="371"/>
      <c r="U4097" s="371"/>
      <c r="V4097" s="371"/>
      <c r="W4097" s="21"/>
      <c r="X4097" s="25"/>
      <c r="Y4097" s="26"/>
      <c r="Z4097" s="183"/>
      <c r="AA4097" s="678"/>
      <c r="AB4097" s="672"/>
    </row>
    <row r="4098" spans="1:28" ht="13.9" customHeight="1" thickBot="1" x14ac:dyDescent="0.25">
      <c r="A4098" s="585"/>
      <c r="B4098" s="409"/>
      <c r="C4098" s="447"/>
      <c r="D4098" s="586"/>
      <c r="E4098" s="587"/>
      <c r="F4098" s="184"/>
      <c r="G4098" s="70"/>
      <c r="H4098" s="242">
        <v>7210</v>
      </c>
      <c r="I4098" s="76"/>
      <c r="J4098" s="70"/>
      <c r="K4098" s="559"/>
      <c r="L4098" s="559"/>
      <c r="M4098" s="559"/>
      <c r="N4098" s="72"/>
      <c r="O4098" s="73"/>
      <c r="P4098" s="74"/>
      <c r="Q4098" s="74"/>
      <c r="R4098" s="75"/>
      <c r="S4098" s="70"/>
      <c r="T4098" s="559"/>
      <c r="U4098" s="559"/>
      <c r="V4098" s="559"/>
      <c r="W4098" s="72"/>
      <c r="X4098" s="73"/>
      <c r="Y4098" s="74"/>
      <c r="Z4098" s="185"/>
      <c r="AA4098" s="678"/>
      <c r="AB4098" s="672"/>
    </row>
    <row r="4099" spans="1:28" s="7" customFormat="1" ht="13.9" customHeight="1" x14ac:dyDescent="0.2">
      <c r="A4099" s="270">
        <v>43072</v>
      </c>
      <c r="B4099" s="407">
        <v>0.79861111111111116</v>
      </c>
      <c r="C4099" s="450">
        <v>-6</v>
      </c>
      <c r="D4099" s="291">
        <f>(MAX(K4099:M4099))/J4099/1.44</f>
        <v>9.1874999999999998E-2</v>
      </c>
      <c r="E4099" s="272">
        <f>(MAX(T4099:V4099))/S4099/1.44</f>
        <v>9.2592592592592574E-2</v>
      </c>
      <c r="F4099" s="193" t="s">
        <v>1909</v>
      </c>
      <c r="G4099" s="114" t="s">
        <v>3126</v>
      </c>
      <c r="H4099" s="243">
        <v>7211</v>
      </c>
      <c r="I4099" s="113" t="s">
        <v>685</v>
      </c>
      <c r="J4099" s="115">
        <v>1000</v>
      </c>
      <c r="K4099" s="565">
        <v>132.30000000000001</v>
      </c>
      <c r="L4099" s="627">
        <v>121.9047619047619</v>
      </c>
      <c r="M4099" s="627">
        <v>126</v>
      </c>
      <c r="N4099" s="116" t="s">
        <v>3834</v>
      </c>
      <c r="O4099" s="117">
        <f>(K4099+L4099+M4099)/3</f>
        <v>126.73492063492063</v>
      </c>
      <c r="P4099" s="118">
        <f t="shared" ref="P4099:P4105" si="908">O4099/J4099/1.44</f>
        <v>8.801036155202821E-2</v>
      </c>
      <c r="Q4099" s="119" t="s">
        <v>494</v>
      </c>
      <c r="R4099" s="120" t="s">
        <v>686</v>
      </c>
      <c r="S4099" s="115">
        <v>1000</v>
      </c>
      <c r="T4099" s="565">
        <v>133.33333333333331</v>
      </c>
      <c r="U4099" s="565">
        <v>129.15</v>
      </c>
      <c r="V4099" s="565">
        <v>119.7</v>
      </c>
      <c r="W4099" s="116" t="s">
        <v>3864</v>
      </c>
      <c r="X4099" s="117">
        <f>(T4099+U4099+V4099)/3</f>
        <v>127.39444444444445</v>
      </c>
      <c r="Y4099" s="118">
        <f t="shared" ref="Y4099:Y4105" si="909">X4099/S4099/1.44</f>
        <v>8.8468364197530874E-2</v>
      </c>
      <c r="Z4099" s="199" t="s">
        <v>494</v>
      </c>
      <c r="AA4099" s="677">
        <f>P4099+Y4099</f>
        <v>0.17647872574955908</v>
      </c>
      <c r="AB4099" s="671">
        <f t="shared" si="898"/>
        <v>1095.2832947530865</v>
      </c>
    </row>
    <row r="4100" spans="1:28" ht="13.9" customHeight="1" thickBot="1" x14ac:dyDescent="0.25">
      <c r="A4100" s="585"/>
      <c r="B4100" s="409"/>
      <c r="C4100" s="447"/>
      <c r="D4100" s="595"/>
      <c r="E4100" s="595"/>
      <c r="F4100" s="422" t="s">
        <v>684</v>
      </c>
      <c r="G4100" s="423"/>
      <c r="H4100" s="242">
        <v>7211</v>
      </c>
      <c r="I4100" s="71" t="s">
        <v>1111</v>
      </c>
      <c r="J4100" s="70">
        <v>1000</v>
      </c>
      <c r="K4100" s="559">
        <v>0</v>
      </c>
      <c r="L4100" s="559">
        <v>0</v>
      </c>
      <c r="M4100" s="559">
        <v>0</v>
      </c>
      <c r="N4100" s="72"/>
      <c r="O4100" s="73">
        <f>SUM(K4100,L4100,M4100)/3</f>
        <v>0</v>
      </c>
      <c r="P4100" s="74">
        <f t="shared" si="908"/>
        <v>0</v>
      </c>
      <c r="Q4100" s="74"/>
      <c r="R4100" s="76" t="s">
        <v>1111</v>
      </c>
      <c r="S4100" s="70">
        <v>1000</v>
      </c>
      <c r="T4100" s="559">
        <v>0</v>
      </c>
      <c r="U4100" s="559">
        <v>0</v>
      </c>
      <c r="V4100" s="559">
        <v>0</v>
      </c>
      <c r="W4100" s="72"/>
      <c r="X4100" s="73">
        <f>SUM(T4100,U4100,V4100)/3</f>
        <v>0</v>
      </c>
      <c r="Y4100" s="74">
        <f t="shared" si="909"/>
        <v>0</v>
      </c>
      <c r="Z4100" s="185"/>
      <c r="AA4100" s="681"/>
      <c r="AB4100" s="674"/>
    </row>
    <row r="4101" spans="1:28" s="7" customFormat="1" ht="13.9" customHeight="1" x14ac:dyDescent="0.2">
      <c r="A4101" s="270">
        <v>43072</v>
      </c>
      <c r="B4101" s="407">
        <v>0.68055555555555547</v>
      </c>
      <c r="C4101" s="450">
        <v>-4</v>
      </c>
      <c r="D4101" s="291">
        <f>(MAX(K4101:M4101))/J4101/1.44</f>
        <v>8.5312500000000013E-2</v>
      </c>
      <c r="E4101" s="272">
        <f>(MAX(T4101:V4101))/S4101/1.44</f>
        <v>0</v>
      </c>
      <c r="F4101" s="193" t="s">
        <v>1909</v>
      </c>
      <c r="G4101" s="114" t="s">
        <v>3126</v>
      </c>
      <c r="H4101" s="243">
        <v>7212</v>
      </c>
      <c r="I4101" s="113" t="s">
        <v>685</v>
      </c>
      <c r="J4101" s="115">
        <v>1000</v>
      </c>
      <c r="K4101" s="565">
        <v>122.85000000000001</v>
      </c>
      <c r="L4101" s="627">
        <v>93.333333333333329</v>
      </c>
      <c r="M4101" s="627">
        <v>117.60000000000001</v>
      </c>
      <c r="N4101" s="116" t="s">
        <v>4220</v>
      </c>
      <c r="O4101" s="117">
        <f>(K4101+L4101+M4101)/3</f>
        <v>111.26111111111112</v>
      </c>
      <c r="P4101" s="118">
        <f t="shared" si="908"/>
        <v>7.7264660493827172E-2</v>
      </c>
      <c r="Q4101" s="119" t="s">
        <v>494</v>
      </c>
      <c r="R4101" s="120" t="s">
        <v>4573</v>
      </c>
      <c r="S4101" s="115">
        <v>1000</v>
      </c>
      <c r="T4101" s="565">
        <v>0</v>
      </c>
      <c r="U4101" s="565">
        <v>0</v>
      </c>
      <c r="V4101" s="565">
        <v>0</v>
      </c>
      <c r="W4101" s="116"/>
      <c r="X4101" s="117">
        <f>(T4101+U4101+V4101)/3</f>
        <v>0</v>
      </c>
      <c r="Y4101" s="118">
        <f t="shared" si="909"/>
        <v>0</v>
      </c>
      <c r="Z4101" s="199" t="s">
        <v>494</v>
      </c>
      <c r="AA4101" s="679">
        <f>P4101+Y4101</f>
        <v>7.7264660493827172E-2</v>
      </c>
      <c r="AB4101" s="672">
        <f t="shared" si="898"/>
        <v>1227.2380015432097</v>
      </c>
    </row>
    <row r="4102" spans="1:28" ht="13.9" customHeight="1" thickBot="1" x14ac:dyDescent="0.25">
      <c r="A4102" s="585"/>
      <c r="B4102" s="409"/>
      <c r="C4102" s="447"/>
      <c r="D4102" s="595"/>
      <c r="E4102" s="595"/>
      <c r="F4102" s="422" t="s">
        <v>684</v>
      </c>
      <c r="G4102" s="423"/>
      <c r="H4102" s="242">
        <v>7212</v>
      </c>
      <c r="I4102" s="71"/>
      <c r="J4102" s="70">
        <v>1000</v>
      </c>
      <c r="K4102" s="559">
        <v>0</v>
      </c>
      <c r="L4102" s="559">
        <v>0</v>
      </c>
      <c r="M4102" s="559">
        <v>0</v>
      </c>
      <c r="N4102" s="72"/>
      <c r="O4102" s="73">
        <f>SUM(K4102,L4102,M4102)/3</f>
        <v>0</v>
      </c>
      <c r="P4102" s="74">
        <f t="shared" si="908"/>
        <v>0</v>
      </c>
      <c r="Q4102" s="74"/>
      <c r="R4102" s="76"/>
      <c r="S4102" s="70"/>
      <c r="T4102" s="559"/>
      <c r="U4102" s="559"/>
      <c r="V4102" s="559"/>
      <c r="W4102" s="72"/>
      <c r="X4102" s="73"/>
      <c r="Y4102" s="74"/>
      <c r="Z4102" s="185"/>
      <c r="AA4102" s="678"/>
      <c r="AB4102" s="672"/>
    </row>
    <row r="4103" spans="1:28" s="7" customFormat="1" ht="13.9" customHeight="1" x14ac:dyDescent="0.2">
      <c r="A4103" s="270">
        <v>43072</v>
      </c>
      <c r="B4103" s="407">
        <v>0.67013888888888884</v>
      </c>
      <c r="C4103" s="450">
        <v>-4</v>
      </c>
      <c r="D4103" s="291">
        <f>(MAX(K4103:M4103))/J4103/1.44</f>
        <v>9.9895833333333336E-2</v>
      </c>
      <c r="E4103" s="272">
        <f>(MAX(T4103:V4103))/S4103/1.44</f>
        <v>3.4270833333333334E-2</v>
      </c>
      <c r="F4103" s="193" t="s">
        <v>1909</v>
      </c>
      <c r="G4103" s="114" t="s">
        <v>3126</v>
      </c>
      <c r="H4103" s="243">
        <v>7213</v>
      </c>
      <c r="I4103" s="113" t="s">
        <v>685</v>
      </c>
      <c r="J4103" s="115">
        <v>1000</v>
      </c>
      <c r="K4103" s="565">
        <v>143.85</v>
      </c>
      <c r="L4103" s="627">
        <v>122.85714285714285</v>
      </c>
      <c r="M4103" s="627">
        <v>141.75</v>
      </c>
      <c r="N4103" s="116" t="s">
        <v>4353</v>
      </c>
      <c r="O4103" s="117">
        <f>(K4103+L4103+M4103)/3</f>
        <v>136.15238095238095</v>
      </c>
      <c r="P4103" s="118">
        <f t="shared" si="908"/>
        <v>9.4550264550264551E-2</v>
      </c>
      <c r="Q4103" s="119" t="s">
        <v>494</v>
      </c>
      <c r="R4103" s="120" t="s">
        <v>4574</v>
      </c>
      <c r="S4103" s="115">
        <v>1000</v>
      </c>
      <c r="T4103" s="565">
        <v>40</v>
      </c>
      <c r="U4103" s="565">
        <v>49.35</v>
      </c>
      <c r="V4103" s="565">
        <v>40.950000000000003</v>
      </c>
      <c r="W4103" s="116" t="s">
        <v>4065</v>
      </c>
      <c r="X4103" s="117">
        <f>(T4103+U4103+V4103)/3</f>
        <v>43.433333333333337</v>
      </c>
      <c r="Y4103" s="118">
        <f t="shared" si="909"/>
        <v>3.0162037037037043E-2</v>
      </c>
      <c r="Z4103" s="199" t="s">
        <v>494</v>
      </c>
      <c r="AA4103" s="677">
        <f>P4103+Y4103</f>
        <v>0.12471230158730159</v>
      </c>
      <c r="AB4103" s="671">
        <f t="shared" si="898"/>
        <v>1164.1326388888888</v>
      </c>
    </row>
    <row r="4104" spans="1:28" ht="13.9" customHeight="1" thickBot="1" x14ac:dyDescent="0.25">
      <c r="A4104" s="585"/>
      <c r="B4104" s="409"/>
      <c r="C4104" s="447"/>
      <c r="D4104" s="595"/>
      <c r="E4104" s="595"/>
      <c r="F4104" s="422" t="s">
        <v>684</v>
      </c>
      <c r="G4104" s="423"/>
      <c r="H4104" s="242">
        <v>7213</v>
      </c>
      <c r="I4104" s="71"/>
      <c r="J4104" s="70"/>
      <c r="K4104" s="559"/>
      <c r="L4104" s="559"/>
      <c r="M4104" s="559"/>
      <c r="N4104" s="72"/>
      <c r="O4104" s="73"/>
      <c r="P4104" s="74"/>
      <c r="Q4104" s="74"/>
      <c r="R4104" s="76"/>
      <c r="S4104" s="70"/>
      <c r="T4104" s="559"/>
      <c r="U4104" s="559"/>
      <c r="V4104" s="559"/>
      <c r="W4104" s="72"/>
      <c r="X4104" s="73"/>
      <c r="Y4104" s="74"/>
      <c r="Z4104" s="185"/>
      <c r="AA4104" s="681"/>
      <c r="AB4104" s="674"/>
    </row>
    <row r="4105" spans="1:28" s="7" customFormat="1" ht="13.9" customHeight="1" x14ac:dyDescent="0.2">
      <c r="A4105" s="270">
        <v>43055</v>
      </c>
      <c r="B4105" s="407">
        <v>0.79513888888888884</v>
      </c>
      <c r="C4105" s="450">
        <v>-6</v>
      </c>
      <c r="D4105" s="291">
        <f>(MAX(K4105:M4105))/J4105/1.44</f>
        <v>1.2395833333333335E-2</v>
      </c>
      <c r="E4105" s="272">
        <f>(MAX(T4105:V4105))/S4105/1.44</f>
        <v>0.23187500000000003</v>
      </c>
      <c r="F4105" s="193" t="s">
        <v>1909</v>
      </c>
      <c r="G4105" s="114" t="s">
        <v>3126</v>
      </c>
      <c r="H4105" s="442" t="s">
        <v>3819</v>
      </c>
      <c r="I4105" s="113" t="s">
        <v>685</v>
      </c>
      <c r="J4105" s="115">
        <v>1000</v>
      </c>
      <c r="K4105" s="565">
        <v>17.850000000000001</v>
      </c>
      <c r="L4105" s="627">
        <v>15.238095238095237</v>
      </c>
      <c r="M4105" s="627">
        <v>13.65</v>
      </c>
      <c r="N4105" s="116" t="s">
        <v>3895</v>
      </c>
      <c r="O4105" s="117">
        <f>(K4105+L4105+M4105)/3</f>
        <v>15.579365079365077</v>
      </c>
      <c r="P4105" s="118">
        <f t="shared" si="908"/>
        <v>1.0819003527336859E-2</v>
      </c>
      <c r="Q4105" s="119" t="s">
        <v>494</v>
      </c>
      <c r="R4105" s="120" t="s">
        <v>3820</v>
      </c>
      <c r="S4105" s="115">
        <v>1000</v>
      </c>
      <c r="T4105" s="565">
        <v>262.85714285714283</v>
      </c>
      <c r="U4105" s="565">
        <v>333.90000000000003</v>
      </c>
      <c r="V4105" s="565">
        <v>302.40000000000003</v>
      </c>
      <c r="W4105" s="116" t="s">
        <v>4501</v>
      </c>
      <c r="X4105" s="117">
        <f>(T4105+U4105+V4105)/3</f>
        <v>299.71904761904761</v>
      </c>
      <c r="Y4105" s="118">
        <f t="shared" si="909"/>
        <v>0.20813822751322753</v>
      </c>
      <c r="Z4105" s="199" t="s">
        <v>494</v>
      </c>
      <c r="AA4105" s="679">
        <f>P4105+Y4105</f>
        <v>0.21895723104056439</v>
      </c>
      <c r="AB4105" s="672">
        <f t="shared" si="898"/>
        <v>1038.7868827160491</v>
      </c>
    </row>
    <row r="4106" spans="1:28" s="7" customFormat="1" ht="13.9" customHeight="1" x14ac:dyDescent="0.2">
      <c r="A4106" s="260"/>
      <c r="B4106" s="403"/>
      <c r="C4106" s="454"/>
      <c r="D4106" s="301"/>
      <c r="E4106" s="301"/>
      <c r="F4106" s="187"/>
      <c r="G4106" s="48"/>
      <c r="H4106" s="255" t="s">
        <v>3819</v>
      </c>
      <c r="I4106" s="22" t="s">
        <v>4502</v>
      </c>
      <c r="J4106" s="24">
        <v>1000</v>
      </c>
      <c r="K4106" s="371">
        <v>0</v>
      </c>
      <c r="L4106" s="621">
        <v>0</v>
      </c>
      <c r="M4106" s="621">
        <v>0</v>
      </c>
      <c r="N4106" s="21"/>
      <c r="O4106" s="25">
        <f t="shared" ref="O4106:O4111" si="910">SUM(K4106,L4106,M4106)/3</f>
        <v>0</v>
      </c>
      <c r="P4106" s="26">
        <f t="shared" ref="P4106:P4111" si="911">O4106/J4106/1.44</f>
        <v>0</v>
      </c>
      <c r="Q4106" s="27"/>
      <c r="R4106" s="22" t="s">
        <v>4503</v>
      </c>
      <c r="S4106" s="24">
        <v>1000</v>
      </c>
      <c r="T4106" s="371">
        <v>6.6666666666666661</v>
      </c>
      <c r="U4106" s="371">
        <v>10.5</v>
      </c>
      <c r="V4106" s="371">
        <v>6.3000000000000007</v>
      </c>
      <c r="W4106" s="21"/>
      <c r="X4106" s="25">
        <f t="shared" ref="X4106:X4115" si="912">SUM(T4106,U4106,V4106)/3</f>
        <v>7.822222222222222</v>
      </c>
      <c r="Y4106" s="26">
        <f t="shared" ref="Y4106:Y4115" si="913">X4106/S4106/1.44</f>
        <v>5.4320987654320986E-3</v>
      </c>
      <c r="Z4106" s="188"/>
      <c r="AA4106" s="679"/>
      <c r="AB4106" s="672"/>
    </row>
    <row r="4107" spans="1:28" s="7" customFormat="1" ht="13.9" customHeight="1" x14ac:dyDescent="0.2">
      <c r="A4107" s="260"/>
      <c r="B4107" s="403"/>
      <c r="C4107" s="454"/>
      <c r="D4107" s="301"/>
      <c r="E4107" s="301"/>
      <c r="F4107" s="187"/>
      <c r="G4107" s="48"/>
      <c r="H4107" s="255" t="s">
        <v>3819</v>
      </c>
      <c r="I4107" s="22" t="s">
        <v>4504</v>
      </c>
      <c r="J4107" s="24">
        <v>1000</v>
      </c>
      <c r="K4107" s="371">
        <v>0</v>
      </c>
      <c r="L4107" s="621">
        <v>0</v>
      </c>
      <c r="M4107" s="621">
        <v>0</v>
      </c>
      <c r="N4107" s="21"/>
      <c r="O4107" s="25">
        <f t="shared" si="910"/>
        <v>0</v>
      </c>
      <c r="P4107" s="26">
        <f t="shared" si="911"/>
        <v>0</v>
      </c>
      <c r="Q4107" s="27"/>
      <c r="R4107" s="22" t="s">
        <v>4509</v>
      </c>
      <c r="S4107" s="24">
        <v>1000</v>
      </c>
      <c r="T4107" s="371">
        <v>7.6190476190476186</v>
      </c>
      <c r="U4107" s="371">
        <v>7.3500000000000005</v>
      </c>
      <c r="V4107" s="371">
        <v>10.5</v>
      </c>
      <c r="W4107" s="21"/>
      <c r="X4107" s="25">
        <f t="shared" si="912"/>
        <v>8.4896825396825388</v>
      </c>
      <c r="Y4107" s="26">
        <f t="shared" si="913"/>
        <v>5.8956128747795411E-3</v>
      </c>
      <c r="Z4107" s="188"/>
      <c r="AA4107" s="679"/>
      <c r="AB4107" s="672"/>
    </row>
    <row r="4108" spans="1:28" s="7" customFormat="1" ht="13.9" customHeight="1" x14ac:dyDescent="0.2">
      <c r="A4108" s="260"/>
      <c r="B4108" s="403"/>
      <c r="C4108" s="454"/>
      <c r="D4108" s="301"/>
      <c r="E4108" s="301"/>
      <c r="F4108" s="187"/>
      <c r="G4108" s="48"/>
      <c r="H4108" s="255" t="s">
        <v>3819</v>
      </c>
      <c r="I4108" s="22" t="s">
        <v>4505</v>
      </c>
      <c r="J4108" s="24">
        <v>1000</v>
      </c>
      <c r="K4108" s="371">
        <v>0</v>
      </c>
      <c r="L4108" s="621">
        <v>0.95238095238095233</v>
      </c>
      <c r="M4108" s="621">
        <v>0</v>
      </c>
      <c r="N4108" s="21"/>
      <c r="O4108" s="25">
        <f t="shared" si="910"/>
        <v>0.31746031746031744</v>
      </c>
      <c r="P4108" s="26">
        <f t="shared" si="911"/>
        <v>2.2045855379188714E-4</v>
      </c>
      <c r="Q4108" s="27"/>
      <c r="R4108" s="22" t="s">
        <v>4510</v>
      </c>
      <c r="S4108" s="24">
        <v>1000</v>
      </c>
      <c r="T4108" s="371">
        <v>60</v>
      </c>
      <c r="U4108" s="371">
        <v>79.8</v>
      </c>
      <c r="V4108" s="371">
        <v>60.900000000000006</v>
      </c>
      <c r="W4108" s="21"/>
      <c r="X4108" s="25">
        <f t="shared" si="912"/>
        <v>66.900000000000006</v>
      </c>
      <c r="Y4108" s="26">
        <f t="shared" si="913"/>
        <v>4.6458333333333338E-2</v>
      </c>
      <c r="Z4108" s="188"/>
      <c r="AA4108" s="679"/>
      <c r="AB4108" s="672"/>
    </row>
    <row r="4109" spans="1:28" s="7" customFormat="1" ht="13.9" customHeight="1" x14ac:dyDescent="0.2">
      <c r="A4109" s="260"/>
      <c r="B4109" s="403"/>
      <c r="C4109" s="454"/>
      <c r="D4109" s="301"/>
      <c r="E4109" s="301"/>
      <c r="F4109" s="187"/>
      <c r="G4109" s="48"/>
      <c r="H4109" s="255" t="s">
        <v>3819</v>
      </c>
      <c r="I4109" s="22" t="s">
        <v>4506</v>
      </c>
      <c r="J4109" s="24">
        <v>1000</v>
      </c>
      <c r="K4109" s="371">
        <v>10.5</v>
      </c>
      <c r="L4109" s="621">
        <v>9.5238095238095237</v>
      </c>
      <c r="M4109" s="621">
        <v>12.600000000000001</v>
      </c>
      <c r="N4109" s="21"/>
      <c r="O4109" s="25">
        <f t="shared" si="910"/>
        <v>10.874603174603175</v>
      </c>
      <c r="P4109" s="26">
        <f t="shared" si="911"/>
        <v>7.5518077601410948E-3</v>
      </c>
      <c r="Q4109" s="27"/>
      <c r="R4109" s="22" t="s">
        <v>4511</v>
      </c>
      <c r="S4109" s="24">
        <v>1000</v>
      </c>
      <c r="T4109" s="371">
        <v>50.476190476190474</v>
      </c>
      <c r="U4109" s="371">
        <v>92.4</v>
      </c>
      <c r="V4109" s="371">
        <v>60.900000000000006</v>
      </c>
      <c r="W4109" s="21"/>
      <c r="X4109" s="25">
        <f t="shared" si="912"/>
        <v>67.925396825396831</v>
      </c>
      <c r="Y4109" s="26">
        <f t="shared" si="913"/>
        <v>4.7170414462081138E-2</v>
      </c>
      <c r="Z4109" s="188"/>
      <c r="AA4109" s="679"/>
      <c r="AB4109" s="672"/>
    </row>
    <row r="4110" spans="1:28" s="7" customFormat="1" ht="13.9" customHeight="1" x14ac:dyDescent="0.2">
      <c r="A4110" s="260"/>
      <c r="B4110" s="403"/>
      <c r="C4110" s="454"/>
      <c r="D4110" s="301"/>
      <c r="E4110" s="301"/>
      <c r="F4110" s="187"/>
      <c r="G4110" s="48"/>
      <c r="H4110" s="255" t="s">
        <v>3819</v>
      </c>
      <c r="I4110" s="22" t="s">
        <v>4507</v>
      </c>
      <c r="J4110" s="24">
        <v>1000</v>
      </c>
      <c r="K4110" s="371">
        <v>8.4</v>
      </c>
      <c r="L4110" s="621">
        <v>7.6190476190476186</v>
      </c>
      <c r="M4110" s="621">
        <v>8.4</v>
      </c>
      <c r="N4110" s="21"/>
      <c r="O4110" s="25">
        <f t="shared" si="910"/>
        <v>8.1396825396825392</v>
      </c>
      <c r="P4110" s="26">
        <f t="shared" si="911"/>
        <v>5.6525573192239857E-3</v>
      </c>
      <c r="Q4110" s="27"/>
      <c r="R4110" s="22" t="s">
        <v>4512</v>
      </c>
      <c r="S4110" s="24">
        <v>1000</v>
      </c>
      <c r="T4110" s="371">
        <v>36.19047619047619</v>
      </c>
      <c r="U4110" s="371">
        <v>55.650000000000006</v>
      </c>
      <c r="V4110" s="371">
        <v>31.5</v>
      </c>
      <c r="W4110" s="21"/>
      <c r="X4110" s="25">
        <f t="shared" si="912"/>
        <v>41.113492063492068</v>
      </c>
      <c r="Y4110" s="26">
        <f t="shared" si="913"/>
        <v>2.8551036155202825E-2</v>
      </c>
      <c r="Z4110" s="188"/>
      <c r="AA4110" s="679"/>
      <c r="AB4110" s="672"/>
    </row>
    <row r="4111" spans="1:28" s="7" customFormat="1" ht="13.9" customHeight="1" x14ac:dyDescent="0.2">
      <c r="A4111" s="260"/>
      <c r="B4111" s="403"/>
      <c r="C4111" s="454"/>
      <c r="D4111" s="301"/>
      <c r="E4111" s="301"/>
      <c r="F4111" s="187"/>
      <c r="G4111" s="48"/>
      <c r="H4111" s="255" t="s">
        <v>3819</v>
      </c>
      <c r="I4111" s="22" t="s">
        <v>4508</v>
      </c>
      <c r="J4111" s="24">
        <v>1000</v>
      </c>
      <c r="K4111" s="371">
        <v>0</v>
      </c>
      <c r="L4111" s="621">
        <v>0</v>
      </c>
      <c r="M4111" s="621">
        <v>0</v>
      </c>
      <c r="N4111" s="21"/>
      <c r="O4111" s="25">
        <f t="shared" si="910"/>
        <v>0</v>
      </c>
      <c r="P4111" s="26">
        <f t="shared" si="911"/>
        <v>0</v>
      </c>
      <c r="Q4111" s="27"/>
      <c r="R4111" s="22" t="s">
        <v>4513</v>
      </c>
      <c r="S4111" s="24">
        <v>1000</v>
      </c>
      <c r="T4111" s="371">
        <v>35.238095238095234</v>
      </c>
      <c r="U4111" s="371">
        <v>61.95</v>
      </c>
      <c r="V4111" s="371">
        <v>51.45</v>
      </c>
      <c r="W4111" s="21"/>
      <c r="X4111" s="25">
        <f t="shared" si="912"/>
        <v>49.546031746031737</v>
      </c>
      <c r="Y4111" s="26">
        <f t="shared" si="913"/>
        <v>3.4406966490299819E-2</v>
      </c>
      <c r="Z4111" s="188"/>
      <c r="AA4111" s="679"/>
      <c r="AB4111" s="672"/>
    </row>
    <row r="4112" spans="1:28" s="7" customFormat="1" ht="13.9" customHeight="1" x14ac:dyDescent="0.2">
      <c r="A4112" s="260"/>
      <c r="B4112" s="403"/>
      <c r="C4112" s="454"/>
      <c r="D4112" s="301"/>
      <c r="E4112" s="301"/>
      <c r="F4112" s="187"/>
      <c r="G4112" s="48"/>
      <c r="H4112" s="255" t="s">
        <v>3819</v>
      </c>
      <c r="I4112" s="22"/>
      <c r="J4112" s="24"/>
      <c r="K4112" s="371"/>
      <c r="L4112" s="621"/>
      <c r="M4112" s="621"/>
      <c r="N4112" s="21"/>
      <c r="O4112" s="25"/>
      <c r="P4112" s="26"/>
      <c r="Q4112" s="27"/>
      <c r="R4112" s="22" t="s">
        <v>4514</v>
      </c>
      <c r="S4112" s="24">
        <v>1000</v>
      </c>
      <c r="T4112" s="371">
        <v>0.95238095238095233</v>
      </c>
      <c r="U4112" s="371">
        <v>1.05</v>
      </c>
      <c r="V4112" s="371">
        <v>4.2</v>
      </c>
      <c r="W4112" s="21"/>
      <c r="X4112" s="25">
        <f t="shared" si="912"/>
        <v>2.0674603174603177</v>
      </c>
      <c r="Y4112" s="26">
        <f t="shared" si="913"/>
        <v>1.4357363315696651E-3</v>
      </c>
      <c r="Z4112" s="188"/>
      <c r="AA4112" s="679"/>
      <c r="AB4112" s="672"/>
    </row>
    <row r="4113" spans="1:29" s="7" customFormat="1" ht="13.9" customHeight="1" x14ac:dyDescent="0.2">
      <c r="A4113" s="260"/>
      <c r="B4113" s="403"/>
      <c r="C4113" s="454"/>
      <c r="D4113" s="301"/>
      <c r="E4113" s="301"/>
      <c r="F4113" s="187"/>
      <c r="G4113" s="48"/>
      <c r="H4113" s="255" t="s">
        <v>3819</v>
      </c>
      <c r="I4113" s="22"/>
      <c r="J4113" s="24"/>
      <c r="K4113" s="371"/>
      <c r="L4113" s="621"/>
      <c r="M4113" s="621"/>
      <c r="N4113" s="21"/>
      <c r="O4113" s="25"/>
      <c r="P4113" s="26"/>
      <c r="Q4113" s="27"/>
      <c r="R4113" s="22" t="s">
        <v>4515</v>
      </c>
      <c r="S4113" s="24">
        <v>1000</v>
      </c>
      <c r="T4113" s="371">
        <v>28.571428571428569</v>
      </c>
      <c r="U4113" s="371">
        <v>24.150000000000002</v>
      </c>
      <c r="V4113" s="371">
        <v>38.85</v>
      </c>
      <c r="W4113" s="21"/>
      <c r="X4113" s="25">
        <f t="shared" si="912"/>
        <v>30.523809523809529</v>
      </c>
      <c r="Y4113" s="26">
        <f t="shared" si="913"/>
        <v>2.119708994708995E-2</v>
      </c>
      <c r="Z4113" s="188"/>
      <c r="AA4113" s="679"/>
      <c r="AB4113" s="672"/>
    </row>
    <row r="4114" spans="1:29" s="7" customFormat="1" ht="13.9" customHeight="1" x14ac:dyDescent="0.2">
      <c r="A4114" s="260"/>
      <c r="B4114" s="403"/>
      <c r="C4114" s="454"/>
      <c r="D4114" s="301"/>
      <c r="E4114" s="301"/>
      <c r="F4114" s="187"/>
      <c r="G4114" s="48"/>
      <c r="H4114" s="255" t="s">
        <v>3819</v>
      </c>
      <c r="I4114" s="22"/>
      <c r="J4114" s="24"/>
      <c r="K4114" s="371"/>
      <c r="L4114" s="621"/>
      <c r="M4114" s="621"/>
      <c r="N4114" s="21"/>
      <c r="O4114" s="25"/>
      <c r="P4114" s="26"/>
      <c r="Q4114" s="27"/>
      <c r="R4114" s="22" t="s">
        <v>4516</v>
      </c>
      <c r="S4114" s="24">
        <v>1000</v>
      </c>
      <c r="T4114" s="371">
        <v>31.428571428571427</v>
      </c>
      <c r="U4114" s="371">
        <v>33.6</v>
      </c>
      <c r="V4114" s="371">
        <v>35.700000000000003</v>
      </c>
      <c r="W4114" s="21"/>
      <c r="X4114" s="25">
        <f t="shared" si="912"/>
        <v>33.576190476190476</v>
      </c>
      <c r="Y4114" s="26">
        <f t="shared" si="913"/>
        <v>2.3316798941798941E-2</v>
      </c>
      <c r="Z4114" s="188"/>
      <c r="AA4114" s="679"/>
      <c r="AB4114" s="672"/>
    </row>
    <row r="4115" spans="1:29" s="7" customFormat="1" ht="13.9" customHeight="1" x14ac:dyDescent="0.2">
      <c r="A4115" s="260"/>
      <c r="B4115" s="403"/>
      <c r="C4115" s="454"/>
      <c r="D4115" s="301"/>
      <c r="E4115" s="301"/>
      <c r="F4115" s="187"/>
      <c r="G4115" s="48"/>
      <c r="H4115" s="255" t="s">
        <v>3819</v>
      </c>
      <c r="I4115" s="22"/>
      <c r="J4115" s="24"/>
      <c r="K4115" s="371"/>
      <c r="L4115" s="621"/>
      <c r="M4115" s="621"/>
      <c r="N4115" s="21"/>
      <c r="O4115" s="25"/>
      <c r="P4115" s="26"/>
      <c r="Q4115" s="27"/>
      <c r="R4115" s="22" t="s">
        <v>4517</v>
      </c>
      <c r="S4115" s="24">
        <v>1000</v>
      </c>
      <c r="T4115" s="371">
        <v>0.95238095238095233</v>
      </c>
      <c r="U4115" s="371">
        <v>1.05</v>
      </c>
      <c r="V4115" s="371">
        <v>0</v>
      </c>
      <c r="W4115" s="21"/>
      <c r="X4115" s="25">
        <f t="shared" si="912"/>
        <v>0.66746031746031742</v>
      </c>
      <c r="Y4115" s="26">
        <f t="shared" si="913"/>
        <v>4.6351410934744266E-4</v>
      </c>
      <c r="Z4115" s="188"/>
      <c r="AA4115" s="679"/>
      <c r="AB4115" s="672"/>
    </row>
    <row r="4116" spans="1:29" ht="13.9" customHeight="1" thickBot="1" x14ac:dyDescent="0.25">
      <c r="A4116" s="585"/>
      <c r="B4116" s="409"/>
      <c r="C4116" s="447"/>
      <c r="D4116" s="595"/>
      <c r="E4116" s="595"/>
      <c r="F4116" s="422" t="s">
        <v>684</v>
      </c>
      <c r="G4116" s="423"/>
      <c r="H4116" s="443" t="s">
        <v>3819</v>
      </c>
      <c r="I4116" s="71"/>
      <c r="J4116" s="70"/>
      <c r="K4116" s="559"/>
      <c r="L4116" s="559"/>
      <c r="M4116" s="559"/>
      <c r="N4116" s="72"/>
      <c r="O4116" s="73"/>
      <c r="P4116" s="74"/>
      <c r="Q4116" s="74"/>
      <c r="R4116" s="76" t="s">
        <v>148</v>
      </c>
      <c r="S4116" s="70">
        <v>1000</v>
      </c>
      <c r="T4116" s="559">
        <v>0.95238095238095233</v>
      </c>
      <c r="U4116" s="559">
        <v>17.850000000000001</v>
      </c>
      <c r="V4116" s="559">
        <v>29.400000000000002</v>
      </c>
      <c r="W4116" s="72"/>
      <c r="X4116" s="73">
        <f>SUM(T4116,U4116,V4116)/3</f>
        <v>16.06746031746032</v>
      </c>
      <c r="Y4116" s="74">
        <f>X4116/S4116/1.44</f>
        <v>1.115795855379189E-2</v>
      </c>
      <c r="Z4116" s="185"/>
      <c r="AA4116" s="681"/>
      <c r="AB4116" s="674"/>
    </row>
    <row r="4119" spans="1:29" x14ac:dyDescent="0.2">
      <c r="Z4119" s="3" t="s">
        <v>5028</v>
      </c>
      <c r="AB4119" s="570">
        <f>SUM(AB10:AB4116)</f>
        <v>187928.41724147688</v>
      </c>
      <c r="AC4119" s="5" t="s">
        <v>5027</v>
      </c>
    </row>
  </sheetData>
  <autoFilter ref="A9:AB4116"/>
  <mergeCells count="12">
    <mergeCell ref="AB8:AB9"/>
    <mergeCell ref="AA8:AA9"/>
    <mergeCell ref="V1:Y1"/>
    <mergeCell ref="V2:Y2"/>
    <mergeCell ref="V3:Y3"/>
    <mergeCell ref="V4:Y4"/>
    <mergeCell ref="R8:Z8"/>
    <mergeCell ref="A7:E7"/>
    <mergeCell ref="D8:E8"/>
    <mergeCell ref="F6:Z6"/>
    <mergeCell ref="F7:H7"/>
    <mergeCell ref="I8:Q8"/>
  </mergeCells>
  <phoneticPr fontId="0" type="noConversion"/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26"/>
  <sheetViews>
    <sheetView zoomScale="90" zoomScaleNormal="75" zoomScaleSheetLayoutView="75" workbookViewId="0">
      <selection activeCell="U16" sqref="U16"/>
    </sheetView>
  </sheetViews>
  <sheetFormatPr defaultRowHeight="12.75" x14ac:dyDescent="0.2"/>
  <cols>
    <col min="1" max="1" width="15.5703125" style="12" customWidth="1"/>
    <col min="2" max="2" width="7.28515625" style="52" customWidth="1"/>
    <col min="3" max="3" width="6.42578125" style="6" customWidth="1"/>
    <col min="4" max="4" width="9.28515625" style="12" customWidth="1"/>
    <col min="5" max="5" width="9.28515625" style="7" customWidth="1"/>
    <col min="6" max="8" width="9.28515625" style="6" customWidth="1"/>
    <col min="9" max="9" width="9.140625" style="6"/>
    <col min="10" max="10" width="9.28515625" style="10" customWidth="1"/>
    <col min="11" max="11" width="9.28515625" style="11" customWidth="1"/>
    <col min="12" max="12" width="9.42578125" style="11" customWidth="1"/>
    <col min="13" max="13" width="8.42578125" style="12" customWidth="1"/>
    <col min="14" max="14" width="9.28515625" style="7" customWidth="1"/>
    <col min="15" max="15" width="10.140625" style="6" customWidth="1"/>
    <col min="16" max="17" width="9.28515625" style="6" customWidth="1"/>
    <col min="18" max="18" width="9.7109375" style="6" customWidth="1"/>
    <col min="19" max="19" width="9.28515625" style="6" customWidth="1"/>
    <col min="20" max="20" width="8.5703125" style="6" customWidth="1"/>
    <col min="21" max="21" width="9.28515625" style="11" customWidth="1"/>
    <col min="22" max="22" width="9.140625" style="62"/>
    <col min="23" max="16384" width="9.140625" style="7"/>
  </cols>
  <sheetData>
    <row r="1" spans="1:27" ht="14.25" x14ac:dyDescent="0.2">
      <c r="A1" s="260"/>
      <c r="B1" s="261"/>
      <c r="C1" s="262"/>
      <c r="D1" s="263"/>
      <c r="E1" s="364"/>
      <c r="F1" s="181"/>
      <c r="G1" s="69"/>
      <c r="H1" s="240"/>
      <c r="I1" s="35"/>
      <c r="J1" s="34"/>
      <c r="K1" s="37"/>
      <c r="L1" s="37"/>
      <c r="M1" s="37"/>
      <c r="N1" s="36"/>
      <c r="O1" s="37"/>
      <c r="P1" s="38"/>
      <c r="Q1" s="39"/>
      <c r="R1" s="358"/>
      <c r="S1" s="359"/>
      <c r="T1" s="360"/>
      <c r="U1" s="360"/>
      <c r="V1" s="360"/>
      <c r="W1" s="361"/>
      <c r="X1" s="360"/>
      <c r="Y1" s="362"/>
      <c r="Z1" s="363"/>
      <c r="AA1" s="62"/>
    </row>
    <row r="2" spans="1:27" x14ac:dyDescent="0.2">
      <c r="A2" s="396"/>
      <c r="I2" s="35"/>
      <c r="J2" s="34"/>
      <c r="K2" s="37"/>
      <c r="L2" s="37"/>
      <c r="M2" s="37"/>
      <c r="N2" s="36"/>
      <c r="O2" s="37"/>
      <c r="P2" s="38"/>
      <c r="Q2" s="39"/>
      <c r="R2" s="397"/>
      <c r="S2" s="398"/>
      <c r="T2" s="399"/>
      <c r="U2" s="399"/>
      <c r="V2" s="399"/>
      <c r="W2" s="400"/>
      <c r="X2" s="399"/>
      <c r="Y2" s="401"/>
      <c r="Z2" s="402"/>
      <c r="AA2" s="62"/>
    </row>
    <row r="4" spans="1:27" ht="15" x14ac:dyDescent="0.2">
      <c r="Q4" s="700"/>
      <c r="R4" s="700"/>
      <c r="S4" s="700"/>
      <c r="T4" s="700"/>
    </row>
    <row r="5" spans="1:27" ht="15" x14ac:dyDescent="0.2">
      <c r="Q5" s="701"/>
      <c r="R5" s="701"/>
      <c r="S5" s="701"/>
      <c r="T5" s="701"/>
    </row>
    <row r="6" spans="1:27" ht="15.95" customHeight="1" x14ac:dyDescent="0.2">
      <c r="Q6" s="701"/>
      <c r="R6" s="701"/>
      <c r="S6" s="701"/>
      <c r="T6" s="701"/>
    </row>
    <row r="7" spans="1:27" ht="15.95" customHeight="1" x14ac:dyDescent="0.2">
      <c r="Q7" s="701"/>
      <c r="R7" s="701"/>
      <c r="S7" s="701"/>
      <c r="T7" s="701"/>
    </row>
    <row r="8" spans="1:27" ht="15.95" customHeight="1" x14ac:dyDescent="0.2">
      <c r="Q8" s="146"/>
      <c r="R8" s="146"/>
      <c r="S8" s="146"/>
      <c r="T8" s="146"/>
    </row>
    <row r="9" spans="1:27" ht="15" x14ac:dyDescent="0.2">
      <c r="Q9" s="144"/>
      <c r="R9" s="144"/>
      <c r="S9" s="144"/>
    </row>
    <row r="10" spans="1:27" ht="17.25" customHeight="1" x14ac:dyDescent="0.2">
      <c r="A10" s="147"/>
      <c r="B10" s="50"/>
      <c r="C10" s="148"/>
      <c r="D10" s="149"/>
      <c r="E10" s="150"/>
      <c r="F10" s="150"/>
      <c r="G10" s="150"/>
      <c r="H10" s="150"/>
      <c r="J10" s="151"/>
      <c r="K10" s="152"/>
      <c r="L10" s="153"/>
      <c r="M10" s="152"/>
      <c r="N10" s="150"/>
      <c r="O10" s="150"/>
      <c r="P10" s="150"/>
      <c r="Q10" s="150"/>
      <c r="S10" s="151"/>
      <c r="T10" s="152"/>
      <c r="U10" s="153"/>
    </row>
    <row r="11" spans="1:27" ht="13.5" customHeight="1" x14ac:dyDescent="0.2">
      <c r="A11" s="8"/>
      <c r="B11" s="8"/>
      <c r="C11" s="8"/>
      <c r="D11" s="54"/>
      <c r="E11" s="8"/>
      <c r="V11" s="12"/>
    </row>
    <row r="12" spans="1:27" ht="13.5" customHeight="1" x14ac:dyDescent="0.2">
      <c r="A12" s="8"/>
      <c r="B12" s="8"/>
      <c r="C12" s="8"/>
      <c r="D12" s="54"/>
      <c r="E12" s="8"/>
      <c r="V12" s="12"/>
    </row>
    <row r="13" spans="1:27" ht="13.5" customHeight="1" x14ac:dyDescent="0.2">
      <c r="A13" s="8"/>
      <c r="B13" s="8"/>
      <c r="C13" s="8"/>
      <c r="D13" s="54"/>
      <c r="E13" s="8"/>
      <c r="V13" s="12"/>
    </row>
    <row r="14" spans="1:27" ht="13.5" customHeight="1" x14ac:dyDescent="0.2">
      <c r="A14" s="8"/>
      <c r="B14" s="8"/>
      <c r="C14" s="8"/>
      <c r="D14" s="54"/>
      <c r="E14" s="8"/>
      <c r="V14" s="12"/>
    </row>
    <row r="15" spans="1:27" ht="13.5" customHeight="1" x14ac:dyDescent="0.2">
      <c r="A15" s="8"/>
      <c r="B15" s="8"/>
      <c r="C15" s="8"/>
      <c r="D15" s="54"/>
      <c r="E15" s="8"/>
      <c r="V15" s="12"/>
    </row>
    <row r="16" spans="1:27" ht="13.5" customHeight="1" x14ac:dyDescent="0.2">
      <c r="A16" s="8"/>
      <c r="B16" s="8"/>
      <c r="C16" s="8"/>
      <c r="D16" s="54"/>
      <c r="E16" s="8"/>
      <c r="V16" s="12"/>
    </row>
    <row r="17" spans="1:22" ht="13.5" customHeight="1" x14ac:dyDescent="0.2">
      <c r="A17" s="8"/>
      <c r="B17" s="8"/>
      <c r="C17" s="8"/>
      <c r="D17" s="54"/>
      <c r="E17" s="8"/>
      <c r="V17" s="12"/>
    </row>
    <row r="18" spans="1:22" ht="13.5" customHeight="1" x14ac:dyDescent="0.2">
      <c r="A18" s="8"/>
      <c r="B18" s="8"/>
      <c r="C18" s="8"/>
      <c r="D18" s="9"/>
      <c r="E18" s="8"/>
      <c r="F18" s="55"/>
      <c r="V18" s="12"/>
    </row>
    <row r="19" spans="1:22" ht="13.5" customHeight="1" x14ac:dyDescent="0.2">
      <c r="A19" s="8"/>
      <c r="B19" s="8"/>
      <c r="C19" s="8"/>
      <c r="D19" s="9"/>
      <c r="E19" s="8"/>
      <c r="V19" s="12"/>
    </row>
    <row r="20" spans="1:22" ht="13.5" customHeight="1" x14ac:dyDescent="0.2">
      <c r="A20" s="8"/>
      <c r="B20" s="8"/>
      <c r="C20" s="8"/>
      <c r="D20" s="54"/>
      <c r="E20" s="8"/>
      <c r="V20" s="12"/>
    </row>
    <row r="21" spans="1:22" ht="13.5" customHeight="1" x14ac:dyDescent="0.2">
      <c r="A21" s="8"/>
      <c r="B21" s="8"/>
      <c r="C21" s="8"/>
      <c r="D21" s="9"/>
      <c r="E21" s="8"/>
      <c r="V21" s="12"/>
    </row>
    <row r="22" spans="1:22" x14ac:dyDescent="0.2">
      <c r="A22" s="8"/>
      <c r="B22" s="8"/>
      <c r="C22" s="8"/>
      <c r="D22" s="54"/>
      <c r="E22" s="8"/>
      <c r="F22" s="10"/>
      <c r="G22" s="10"/>
      <c r="H22" s="10"/>
      <c r="I22" s="10"/>
      <c r="N22" s="8"/>
      <c r="S22" s="10"/>
      <c r="T22" s="11"/>
      <c r="V22" s="12"/>
    </row>
    <row r="23" spans="1:22" x14ac:dyDescent="0.2">
      <c r="A23" s="8"/>
      <c r="B23" s="8"/>
      <c r="C23" s="8"/>
      <c r="D23" s="54"/>
      <c r="E23" s="8"/>
      <c r="F23" s="10"/>
      <c r="G23" s="10"/>
      <c r="H23" s="10"/>
      <c r="I23" s="10"/>
      <c r="M23" s="56"/>
      <c r="N23" s="8"/>
      <c r="S23" s="10"/>
      <c r="T23" s="11"/>
      <c r="V23" s="12"/>
    </row>
    <row r="24" spans="1:22" x14ac:dyDescent="0.2">
      <c r="A24" s="8"/>
      <c r="B24" s="8"/>
      <c r="C24" s="8"/>
      <c r="D24" s="54"/>
      <c r="E24" s="8"/>
      <c r="F24" s="10"/>
      <c r="G24" s="10"/>
      <c r="H24" s="10"/>
      <c r="I24" s="10"/>
      <c r="M24" s="56"/>
      <c r="N24" s="8"/>
      <c r="S24" s="10"/>
      <c r="T24" s="11"/>
      <c r="V24" s="12"/>
    </row>
    <row r="25" spans="1:22" x14ac:dyDescent="0.2">
      <c r="A25" s="8"/>
      <c r="B25" s="8"/>
      <c r="C25" s="8"/>
      <c r="D25" s="54"/>
      <c r="E25" s="8"/>
      <c r="F25" s="10"/>
      <c r="G25" s="10"/>
      <c r="H25" s="10"/>
      <c r="I25" s="10"/>
      <c r="M25" s="56"/>
      <c r="N25" s="8"/>
      <c r="S25" s="10"/>
      <c r="T25" s="11"/>
      <c r="V25" s="12"/>
    </row>
    <row r="26" spans="1:22" x14ac:dyDescent="0.2">
      <c r="A26" s="8"/>
      <c r="B26" s="8"/>
      <c r="C26" s="8"/>
      <c r="D26" s="54"/>
      <c r="E26" s="8"/>
      <c r="F26" s="10"/>
      <c r="G26" s="10"/>
      <c r="H26" s="10"/>
      <c r="I26" s="10"/>
      <c r="N26" s="8"/>
      <c r="S26" s="10"/>
      <c r="T26" s="11"/>
      <c r="V26" s="12"/>
    </row>
    <row r="27" spans="1:22" x14ac:dyDescent="0.2">
      <c r="A27" s="8"/>
      <c r="B27" s="8"/>
      <c r="C27" s="8"/>
      <c r="D27" s="54"/>
      <c r="E27" s="8"/>
      <c r="F27" s="10"/>
      <c r="G27" s="10"/>
      <c r="H27" s="10"/>
      <c r="I27" s="10"/>
      <c r="N27" s="8"/>
      <c r="S27" s="10"/>
      <c r="T27" s="11"/>
      <c r="V27" s="12"/>
    </row>
    <row r="28" spans="1:22" x14ac:dyDescent="0.2">
      <c r="A28" s="8"/>
      <c r="B28" s="8"/>
      <c r="C28" s="8"/>
      <c r="D28" s="9"/>
      <c r="E28" s="8"/>
      <c r="F28" s="10"/>
      <c r="G28" s="10"/>
      <c r="H28" s="10"/>
      <c r="I28" s="10"/>
      <c r="M28" s="56"/>
      <c r="N28" s="8"/>
      <c r="S28" s="10"/>
      <c r="T28" s="11"/>
      <c r="V28" s="12"/>
    </row>
    <row r="29" spans="1:22" x14ac:dyDescent="0.2">
      <c r="A29" s="8"/>
      <c r="B29" s="8"/>
      <c r="C29" s="8"/>
      <c r="D29" s="9"/>
      <c r="E29" s="8"/>
      <c r="F29" s="10"/>
      <c r="G29" s="10"/>
      <c r="H29" s="10"/>
      <c r="I29" s="10"/>
      <c r="M29" s="56"/>
      <c r="N29" s="8"/>
      <c r="S29" s="10"/>
      <c r="T29" s="11"/>
      <c r="V29" s="12"/>
    </row>
    <row r="30" spans="1:22" x14ac:dyDescent="0.2">
      <c r="A30" s="8"/>
      <c r="B30" s="8"/>
      <c r="C30" s="8"/>
      <c r="D30" s="9"/>
      <c r="E30" s="8"/>
      <c r="F30" s="10"/>
      <c r="G30" s="10"/>
      <c r="H30" s="10"/>
      <c r="I30" s="10"/>
      <c r="M30" s="56"/>
      <c r="N30" s="8"/>
      <c r="S30" s="10"/>
      <c r="T30" s="11"/>
      <c r="V30" s="12"/>
    </row>
    <row r="31" spans="1:22" x14ac:dyDescent="0.2">
      <c r="A31" s="8"/>
      <c r="B31" s="8"/>
      <c r="C31" s="8"/>
      <c r="D31" s="9"/>
      <c r="E31" s="8"/>
      <c r="F31" s="10"/>
      <c r="G31" s="10"/>
      <c r="H31" s="10"/>
      <c r="I31" s="10"/>
      <c r="N31" s="8"/>
      <c r="S31" s="10"/>
      <c r="T31" s="11"/>
      <c r="V31" s="12"/>
    </row>
    <row r="32" spans="1:22" x14ac:dyDescent="0.2">
      <c r="A32" s="8"/>
      <c r="B32" s="8"/>
      <c r="C32" s="8"/>
      <c r="D32" s="9"/>
      <c r="E32" s="8"/>
      <c r="F32" s="10"/>
      <c r="G32" s="10"/>
      <c r="H32" s="10"/>
      <c r="I32" s="10"/>
      <c r="N32" s="8"/>
      <c r="S32" s="10"/>
      <c r="T32" s="11"/>
      <c r="V32" s="12"/>
    </row>
    <row r="33" spans="1:22" x14ac:dyDescent="0.2">
      <c r="A33" s="9"/>
      <c r="B33" s="51"/>
      <c r="C33" s="8"/>
      <c r="D33" s="9"/>
      <c r="E33" s="8"/>
      <c r="K33" s="58"/>
      <c r="L33" s="57"/>
      <c r="N33" s="8"/>
      <c r="S33" s="10"/>
      <c r="T33" s="11"/>
      <c r="U33" s="154"/>
      <c r="V33" s="67"/>
    </row>
    <row r="34" spans="1:22" x14ac:dyDescent="0.2">
      <c r="A34" s="8"/>
      <c r="B34" s="8"/>
      <c r="C34" s="8"/>
      <c r="D34" s="54"/>
      <c r="E34" s="8"/>
      <c r="M34" s="56"/>
      <c r="N34" s="8"/>
      <c r="S34" s="10"/>
      <c r="T34" s="11"/>
      <c r="V34" s="12"/>
    </row>
    <row r="35" spans="1:22" x14ac:dyDescent="0.2">
      <c r="A35" s="8"/>
      <c r="B35" s="8"/>
      <c r="C35" s="8"/>
      <c r="D35" s="54"/>
      <c r="E35" s="8"/>
      <c r="M35" s="56"/>
      <c r="N35" s="8"/>
      <c r="S35" s="10"/>
      <c r="T35" s="11"/>
      <c r="V35" s="12"/>
    </row>
    <row r="36" spans="1:22" x14ac:dyDescent="0.2">
      <c r="A36" s="8"/>
      <c r="B36" s="8"/>
      <c r="C36" s="8"/>
      <c r="D36" s="54"/>
      <c r="E36" s="8"/>
      <c r="N36" s="8"/>
      <c r="S36" s="10"/>
      <c r="T36" s="11"/>
      <c r="V36" s="12"/>
    </row>
    <row r="37" spans="1:22" x14ac:dyDescent="0.2">
      <c r="A37" s="8"/>
      <c r="B37" s="8"/>
      <c r="C37" s="8"/>
      <c r="D37" s="9"/>
      <c r="E37" s="8"/>
      <c r="N37" s="8"/>
      <c r="S37" s="10"/>
      <c r="T37" s="11"/>
      <c r="V37" s="12"/>
    </row>
    <row r="38" spans="1:22" x14ac:dyDescent="0.2">
      <c r="A38" s="9"/>
      <c r="B38" s="51"/>
      <c r="C38" s="8"/>
      <c r="D38" s="9"/>
      <c r="E38" s="8"/>
      <c r="L38" s="57"/>
      <c r="N38" s="8"/>
      <c r="S38" s="10"/>
      <c r="T38" s="11"/>
      <c r="U38" s="154"/>
    </row>
    <row r="39" spans="1:22" x14ac:dyDescent="0.2">
      <c r="A39" s="8"/>
      <c r="B39" s="8"/>
      <c r="C39" s="8"/>
      <c r="D39" s="54"/>
      <c r="E39" s="8"/>
      <c r="N39" s="8"/>
      <c r="S39" s="10"/>
      <c r="T39" s="11"/>
      <c r="V39" s="12"/>
    </row>
    <row r="40" spans="1:22" x14ac:dyDescent="0.2">
      <c r="A40" s="8"/>
      <c r="B40" s="8"/>
      <c r="C40" s="8"/>
      <c r="D40" s="54"/>
      <c r="E40" s="8"/>
      <c r="N40" s="8"/>
      <c r="S40" s="10"/>
      <c r="T40" s="11"/>
      <c r="V40" s="12"/>
    </row>
    <row r="41" spans="1:22" x14ac:dyDescent="0.2">
      <c r="A41" s="8"/>
      <c r="B41" s="8"/>
      <c r="C41" s="8"/>
      <c r="D41" s="9"/>
      <c r="E41" s="8"/>
      <c r="M41" s="56"/>
      <c r="N41" s="8"/>
      <c r="S41" s="10"/>
      <c r="T41" s="11"/>
      <c r="V41" s="12"/>
    </row>
    <row r="42" spans="1:22" x14ac:dyDescent="0.2">
      <c r="A42" s="8"/>
      <c r="B42" s="8"/>
      <c r="C42" s="8"/>
      <c r="D42" s="9"/>
      <c r="E42" s="8"/>
      <c r="N42" s="8"/>
      <c r="S42" s="10"/>
      <c r="T42" s="11"/>
      <c r="V42" s="12"/>
    </row>
    <row r="43" spans="1:22" x14ac:dyDescent="0.2">
      <c r="A43" s="8"/>
      <c r="B43" s="8"/>
      <c r="C43" s="8"/>
      <c r="D43" s="9"/>
      <c r="E43" s="8"/>
      <c r="M43" s="56"/>
      <c r="N43" s="8"/>
      <c r="S43" s="10"/>
      <c r="T43" s="11"/>
      <c r="V43" s="12"/>
    </row>
    <row r="44" spans="1:22" x14ac:dyDescent="0.2">
      <c r="A44" s="8"/>
      <c r="B44" s="8"/>
      <c r="C44" s="8"/>
      <c r="D44" s="9"/>
      <c r="E44" s="8"/>
      <c r="N44" s="8"/>
      <c r="S44" s="10"/>
      <c r="T44" s="11"/>
      <c r="V44" s="12"/>
    </row>
    <row r="45" spans="1:22" x14ac:dyDescent="0.2">
      <c r="A45" s="8"/>
      <c r="B45" s="8"/>
      <c r="C45" s="8"/>
      <c r="D45" s="9"/>
      <c r="E45" s="8"/>
      <c r="N45" s="8"/>
      <c r="S45" s="10"/>
      <c r="T45" s="11"/>
      <c r="V45" s="12"/>
    </row>
    <row r="46" spans="1:22" x14ac:dyDescent="0.2">
      <c r="A46" s="8"/>
      <c r="B46" s="8"/>
      <c r="C46" s="8"/>
      <c r="D46" s="9"/>
      <c r="E46" s="8"/>
      <c r="N46" s="8"/>
      <c r="S46" s="10"/>
      <c r="T46" s="11"/>
      <c r="V46" s="12"/>
    </row>
    <row r="47" spans="1:22" x14ac:dyDescent="0.2">
      <c r="A47" s="8"/>
      <c r="B47" s="8"/>
      <c r="C47" s="8"/>
      <c r="D47" s="9"/>
      <c r="E47" s="8"/>
      <c r="N47" s="8"/>
      <c r="S47" s="10"/>
      <c r="T47" s="11"/>
      <c r="V47" s="12"/>
    </row>
    <row r="48" spans="1:22" x14ac:dyDescent="0.2">
      <c r="A48" s="8"/>
      <c r="B48" s="8"/>
      <c r="C48" s="8"/>
      <c r="D48" s="9"/>
      <c r="E48" s="8"/>
      <c r="N48" s="8"/>
      <c r="S48" s="10"/>
      <c r="T48" s="11"/>
      <c r="V48" s="12"/>
    </row>
    <row r="49" spans="1:22" x14ac:dyDescent="0.2">
      <c r="A49" s="8"/>
      <c r="B49" s="8"/>
      <c r="C49" s="8"/>
      <c r="D49" s="9"/>
      <c r="E49" s="8"/>
      <c r="N49" s="8"/>
      <c r="S49" s="10"/>
      <c r="T49" s="11"/>
      <c r="V49" s="12"/>
    </row>
    <row r="50" spans="1:22" x14ac:dyDescent="0.2">
      <c r="A50" s="8"/>
      <c r="B50" s="8"/>
      <c r="C50" s="8"/>
      <c r="D50" s="9"/>
      <c r="E50" s="8"/>
      <c r="M50" s="56"/>
      <c r="N50" s="8"/>
      <c r="S50" s="10"/>
      <c r="T50" s="11"/>
      <c r="V50" s="12"/>
    </row>
    <row r="51" spans="1:22" x14ac:dyDescent="0.2">
      <c r="A51" s="8"/>
      <c r="B51" s="8"/>
      <c r="C51" s="8"/>
      <c r="D51" s="9"/>
      <c r="E51" s="8"/>
      <c r="N51" s="8"/>
      <c r="S51" s="10"/>
      <c r="T51" s="11"/>
      <c r="V51" s="12"/>
    </row>
    <row r="52" spans="1:22" x14ac:dyDescent="0.2">
      <c r="A52" s="8"/>
      <c r="B52" s="8"/>
      <c r="C52" s="8"/>
      <c r="D52" s="54"/>
      <c r="E52" s="8"/>
      <c r="N52" s="8"/>
      <c r="S52" s="10"/>
      <c r="T52" s="11"/>
      <c r="V52" s="12"/>
    </row>
    <row r="53" spans="1:22" x14ac:dyDescent="0.2">
      <c r="A53" s="8"/>
      <c r="B53" s="8"/>
      <c r="C53" s="8"/>
      <c r="D53" s="54"/>
      <c r="E53" s="8"/>
      <c r="N53" s="8"/>
      <c r="S53" s="10"/>
      <c r="T53" s="11"/>
      <c r="V53" s="12"/>
    </row>
    <row r="54" spans="1:22" x14ac:dyDescent="0.2">
      <c r="A54" s="8"/>
      <c r="B54" s="8"/>
      <c r="C54" s="8"/>
      <c r="D54" s="54"/>
      <c r="E54" s="8"/>
      <c r="N54" s="8"/>
      <c r="S54" s="10"/>
      <c r="T54" s="11"/>
      <c r="V54" s="12"/>
    </row>
    <row r="55" spans="1:22" x14ac:dyDescent="0.2">
      <c r="A55" s="8"/>
      <c r="B55" s="8"/>
      <c r="C55" s="8"/>
      <c r="D55" s="54"/>
      <c r="E55" s="8"/>
      <c r="N55" s="8"/>
      <c r="S55" s="10"/>
      <c r="T55" s="11"/>
      <c r="V55" s="12"/>
    </row>
    <row r="56" spans="1:22" x14ac:dyDescent="0.2">
      <c r="A56" s="8"/>
      <c r="B56" s="8"/>
      <c r="C56" s="8"/>
      <c r="D56" s="9"/>
      <c r="E56" s="8"/>
      <c r="N56" s="8"/>
      <c r="S56" s="10"/>
      <c r="T56" s="11"/>
      <c r="V56" s="12"/>
    </row>
    <row r="57" spans="1:22" x14ac:dyDescent="0.2">
      <c r="A57" s="8"/>
      <c r="B57" s="8"/>
      <c r="C57" s="8"/>
      <c r="D57" s="9"/>
      <c r="E57" s="8"/>
      <c r="N57" s="8"/>
      <c r="S57" s="10"/>
      <c r="T57" s="11"/>
      <c r="V57" s="12"/>
    </row>
    <row r="58" spans="1:22" x14ac:dyDescent="0.2">
      <c r="A58" s="8"/>
      <c r="B58" s="8"/>
      <c r="C58" s="8"/>
      <c r="D58" s="9"/>
      <c r="E58" s="8"/>
      <c r="N58" s="8"/>
      <c r="S58" s="10"/>
      <c r="T58" s="11"/>
      <c r="V58" s="12"/>
    </row>
    <row r="59" spans="1:22" x14ac:dyDescent="0.2">
      <c r="A59" s="8"/>
      <c r="B59" s="8"/>
      <c r="C59" s="8"/>
      <c r="D59" s="9"/>
      <c r="E59" s="8"/>
      <c r="N59" s="8"/>
      <c r="S59" s="10"/>
      <c r="T59" s="11"/>
      <c r="V59" s="12"/>
    </row>
    <row r="60" spans="1:22" x14ac:dyDescent="0.2">
      <c r="A60" s="9"/>
      <c r="B60" s="9"/>
      <c r="C60" s="8"/>
      <c r="D60" s="9"/>
      <c r="E60" s="8"/>
      <c r="L60" s="57"/>
      <c r="N60" s="8"/>
      <c r="S60" s="10"/>
      <c r="T60" s="11"/>
      <c r="U60" s="154"/>
      <c r="V60" s="12"/>
    </row>
    <row r="61" spans="1:22" x14ac:dyDescent="0.2">
      <c r="A61" s="9"/>
      <c r="B61" s="9"/>
      <c r="C61" s="8"/>
      <c r="D61" s="9"/>
      <c r="E61" s="8"/>
      <c r="L61" s="57"/>
      <c r="N61" s="8"/>
      <c r="S61" s="10"/>
      <c r="T61" s="11"/>
      <c r="U61" s="154"/>
      <c r="V61" s="12"/>
    </row>
    <row r="62" spans="1:22" x14ac:dyDescent="0.2">
      <c r="A62" s="9"/>
      <c r="B62" s="9"/>
      <c r="C62" s="8"/>
      <c r="D62" s="9"/>
      <c r="E62" s="8"/>
      <c r="L62" s="57"/>
      <c r="N62" s="8"/>
      <c r="S62" s="10"/>
      <c r="T62" s="11"/>
      <c r="U62" s="154"/>
      <c r="V62" s="12"/>
    </row>
    <row r="63" spans="1:22" x14ac:dyDescent="0.2">
      <c r="A63" s="9"/>
      <c r="B63" s="9"/>
      <c r="C63" s="8"/>
      <c r="D63" s="9"/>
      <c r="E63" s="8"/>
      <c r="L63" s="57"/>
      <c r="N63" s="8"/>
      <c r="S63" s="10"/>
      <c r="T63" s="11"/>
      <c r="U63" s="154"/>
      <c r="V63" s="12"/>
    </row>
    <row r="64" spans="1:22" x14ac:dyDescent="0.2">
      <c r="A64" s="8"/>
      <c r="B64" s="8"/>
      <c r="C64" s="8"/>
      <c r="D64" s="9"/>
      <c r="E64" s="8"/>
      <c r="N64" s="8"/>
      <c r="S64" s="10"/>
      <c r="T64" s="11"/>
      <c r="V64" s="12"/>
    </row>
    <row r="65" spans="1:22" x14ac:dyDescent="0.2">
      <c r="A65" s="8"/>
      <c r="B65" s="8"/>
      <c r="C65" s="8"/>
      <c r="D65" s="54"/>
      <c r="E65" s="8"/>
      <c r="N65" s="8"/>
      <c r="S65" s="10"/>
      <c r="T65" s="11"/>
      <c r="V65" s="12"/>
    </row>
    <row r="66" spans="1:22" x14ac:dyDescent="0.2">
      <c r="A66" s="8"/>
      <c r="B66" s="8"/>
      <c r="C66" s="8"/>
      <c r="D66" s="9"/>
      <c r="E66" s="8"/>
      <c r="N66" s="8"/>
      <c r="S66" s="10"/>
      <c r="T66" s="11"/>
      <c r="V66" s="12"/>
    </row>
    <row r="67" spans="1:22" x14ac:dyDescent="0.2">
      <c r="A67" s="8"/>
      <c r="B67" s="8"/>
      <c r="C67" s="8"/>
      <c r="D67" s="9"/>
      <c r="E67" s="8"/>
      <c r="M67" s="56"/>
      <c r="N67" s="8"/>
      <c r="S67" s="10"/>
      <c r="T67" s="11"/>
      <c r="V67" s="12"/>
    </row>
    <row r="68" spans="1:22" x14ac:dyDescent="0.2">
      <c r="A68" s="8"/>
      <c r="B68" s="8"/>
      <c r="C68" s="8"/>
      <c r="D68" s="9"/>
      <c r="E68" s="8"/>
      <c r="N68" s="8"/>
      <c r="S68" s="10"/>
      <c r="T68" s="11"/>
      <c r="V68" s="12"/>
    </row>
    <row r="69" spans="1:22" x14ac:dyDescent="0.2">
      <c r="A69" s="8"/>
      <c r="B69" s="8"/>
      <c r="C69" s="8"/>
      <c r="D69" s="9"/>
      <c r="E69" s="8"/>
      <c r="N69" s="8"/>
      <c r="S69" s="10"/>
      <c r="T69" s="11"/>
      <c r="V69" s="12"/>
    </row>
    <row r="70" spans="1:22" x14ac:dyDescent="0.2">
      <c r="A70" s="8"/>
      <c r="B70" s="8"/>
      <c r="C70" s="8"/>
      <c r="D70" s="54"/>
      <c r="E70" s="8"/>
      <c r="N70" s="8"/>
      <c r="S70" s="10"/>
      <c r="T70" s="11"/>
      <c r="V70" s="12"/>
    </row>
    <row r="71" spans="1:22" x14ac:dyDescent="0.2">
      <c r="A71" s="8"/>
      <c r="B71" s="8"/>
      <c r="C71" s="8"/>
      <c r="D71" s="54"/>
      <c r="E71" s="8"/>
      <c r="N71" s="8"/>
      <c r="S71" s="10"/>
      <c r="T71" s="11"/>
      <c r="V71" s="12"/>
    </row>
    <row r="72" spans="1:22" x14ac:dyDescent="0.2">
      <c r="A72" s="8"/>
      <c r="B72" s="8"/>
      <c r="C72" s="8"/>
      <c r="D72" s="9"/>
      <c r="E72" s="8"/>
      <c r="N72" s="8"/>
      <c r="S72" s="10"/>
      <c r="T72" s="11"/>
      <c r="V72" s="12"/>
    </row>
    <row r="73" spans="1:22" x14ac:dyDescent="0.2">
      <c r="A73" s="9"/>
      <c r="B73" s="51"/>
      <c r="C73" s="8"/>
      <c r="D73" s="9"/>
      <c r="E73" s="8"/>
      <c r="L73" s="57"/>
      <c r="N73" s="8"/>
      <c r="S73" s="10"/>
      <c r="T73" s="11"/>
      <c r="U73" s="154"/>
    </row>
    <row r="74" spans="1:22" x14ac:dyDescent="0.2">
      <c r="A74" s="8"/>
      <c r="B74" s="8"/>
      <c r="C74" s="8"/>
      <c r="D74" s="54"/>
      <c r="E74" s="8"/>
      <c r="N74" s="8"/>
      <c r="S74" s="10"/>
      <c r="T74" s="11"/>
      <c r="V74" s="12"/>
    </row>
    <row r="75" spans="1:22" x14ac:dyDescent="0.2">
      <c r="A75" s="8"/>
      <c r="B75" s="8"/>
      <c r="C75" s="8"/>
      <c r="D75" s="9"/>
      <c r="E75" s="8"/>
      <c r="N75" s="8"/>
      <c r="S75" s="10"/>
      <c r="T75" s="11"/>
      <c r="V75" s="12"/>
    </row>
    <row r="76" spans="1:22" x14ac:dyDescent="0.2">
      <c r="A76" s="8"/>
      <c r="B76" s="8"/>
      <c r="C76" s="8"/>
      <c r="D76" s="54"/>
      <c r="E76" s="8"/>
      <c r="M76" s="56"/>
      <c r="N76" s="8"/>
      <c r="S76" s="10"/>
      <c r="T76" s="11"/>
      <c r="V76" s="12"/>
    </row>
    <row r="77" spans="1:22" x14ac:dyDescent="0.2">
      <c r="A77" s="8"/>
      <c r="B77" s="8"/>
      <c r="C77" s="8"/>
      <c r="D77" s="54"/>
      <c r="E77" s="8"/>
      <c r="N77" s="8"/>
      <c r="S77" s="10"/>
      <c r="T77" s="11"/>
      <c r="V77" s="12"/>
    </row>
    <row r="78" spans="1:22" x14ac:dyDescent="0.2">
      <c r="A78" s="8"/>
      <c r="B78" s="8"/>
      <c r="C78" s="8"/>
      <c r="D78" s="54"/>
      <c r="E78" s="8"/>
      <c r="N78" s="8"/>
      <c r="S78" s="10"/>
      <c r="T78" s="11"/>
      <c r="V78" s="12"/>
    </row>
    <row r="79" spans="1:22" x14ac:dyDescent="0.2">
      <c r="A79" s="8"/>
      <c r="B79" s="8"/>
      <c r="C79" s="8"/>
      <c r="D79" s="9"/>
      <c r="E79" s="8"/>
      <c r="M79" s="56"/>
      <c r="N79" s="8"/>
      <c r="S79" s="10"/>
      <c r="T79" s="11"/>
      <c r="V79" s="12"/>
    </row>
    <row r="80" spans="1:22" x14ac:dyDescent="0.2">
      <c r="A80" s="8"/>
      <c r="B80" s="8"/>
      <c r="C80" s="8"/>
      <c r="D80" s="9"/>
      <c r="E80" s="8"/>
      <c r="M80" s="56"/>
      <c r="N80" s="8"/>
      <c r="S80" s="10"/>
      <c r="T80" s="11"/>
      <c r="V80" s="12"/>
    </row>
    <row r="81" spans="1:22" x14ac:dyDescent="0.2">
      <c r="A81" s="8"/>
      <c r="B81" s="8"/>
      <c r="C81" s="8"/>
      <c r="D81" s="9"/>
      <c r="E81" s="8"/>
      <c r="M81" s="56"/>
      <c r="N81" s="8"/>
      <c r="S81" s="10"/>
      <c r="T81" s="11"/>
      <c r="V81" s="12"/>
    </row>
    <row r="82" spans="1:22" x14ac:dyDescent="0.2">
      <c r="A82" s="8"/>
      <c r="B82" s="8"/>
      <c r="C82" s="8"/>
      <c r="D82" s="54"/>
      <c r="E82" s="8"/>
      <c r="S82" s="10"/>
      <c r="T82" s="11"/>
      <c r="V82" s="12"/>
    </row>
    <row r="83" spans="1:22" x14ac:dyDescent="0.2">
      <c r="A83" s="8"/>
      <c r="B83" s="8"/>
      <c r="C83" s="8"/>
      <c r="D83" s="9"/>
      <c r="E83" s="8"/>
      <c r="S83" s="10"/>
      <c r="T83" s="11"/>
      <c r="V83" s="12"/>
    </row>
    <row r="84" spans="1:22" x14ac:dyDescent="0.2">
      <c r="A84" s="8"/>
      <c r="B84" s="8"/>
      <c r="C84" s="8"/>
      <c r="D84" s="9"/>
      <c r="E84" s="8"/>
      <c r="S84" s="10"/>
      <c r="T84" s="11"/>
      <c r="V84" s="12"/>
    </row>
    <row r="85" spans="1:22" x14ac:dyDescent="0.2">
      <c r="A85" s="8"/>
      <c r="B85" s="8"/>
      <c r="C85" s="8"/>
      <c r="D85" s="9"/>
      <c r="E85" s="8"/>
      <c r="S85" s="10"/>
      <c r="T85" s="11"/>
      <c r="V85" s="12"/>
    </row>
    <row r="86" spans="1:22" x14ac:dyDescent="0.2">
      <c r="A86" s="8"/>
      <c r="B86" s="8"/>
      <c r="C86" s="8"/>
      <c r="D86" s="9"/>
      <c r="E86" s="8"/>
      <c r="S86" s="10"/>
      <c r="T86" s="11"/>
      <c r="V86" s="12"/>
    </row>
    <row r="87" spans="1:22" x14ac:dyDescent="0.2">
      <c r="A87" s="8"/>
      <c r="B87" s="8"/>
      <c r="C87" s="8"/>
      <c r="D87" s="9"/>
      <c r="E87" s="8"/>
      <c r="I87" s="55"/>
      <c r="N87" s="8"/>
      <c r="S87" s="10"/>
      <c r="T87" s="11"/>
      <c r="V87" s="12"/>
    </row>
    <row r="88" spans="1:22" x14ac:dyDescent="0.2">
      <c r="A88" s="8"/>
      <c r="B88" s="8"/>
      <c r="C88" s="8"/>
      <c r="D88" s="54"/>
      <c r="E88" s="8"/>
      <c r="I88" s="55"/>
      <c r="N88" s="8"/>
      <c r="S88" s="10"/>
      <c r="T88" s="11"/>
      <c r="V88" s="12"/>
    </row>
    <row r="89" spans="1:22" x14ac:dyDescent="0.2">
      <c r="A89" s="8"/>
      <c r="B89" s="8"/>
      <c r="C89" s="8"/>
      <c r="D89" s="9"/>
      <c r="E89" s="8"/>
      <c r="I89" s="55"/>
      <c r="M89" s="56"/>
      <c r="N89" s="8"/>
      <c r="S89" s="10"/>
      <c r="T89" s="11"/>
      <c r="V89" s="12"/>
    </row>
    <row r="90" spans="1:22" x14ac:dyDescent="0.2">
      <c r="A90" s="8"/>
      <c r="B90" s="8"/>
      <c r="C90" s="8"/>
      <c r="D90" s="9"/>
      <c r="E90" s="8"/>
      <c r="I90" s="55"/>
      <c r="N90" s="8"/>
      <c r="S90" s="10"/>
      <c r="T90" s="11"/>
      <c r="V90" s="12"/>
    </row>
    <row r="91" spans="1:22" x14ac:dyDescent="0.2">
      <c r="A91" s="8"/>
      <c r="B91" s="8"/>
      <c r="C91" s="8"/>
      <c r="D91" s="9"/>
      <c r="E91" s="8"/>
      <c r="I91" s="55"/>
      <c r="N91" s="8"/>
      <c r="S91" s="10"/>
      <c r="T91" s="11"/>
      <c r="V91" s="12"/>
    </row>
    <row r="92" spans="1:22" x14ac:dyDescent="0.2">
      <c r="A92" s="8"/>
      <c r="B92" s="8"/>
      <c r="C92" s="8"/>
      <c r="D92" s="9"/>
      <c r="E92" s="8"/>
      <c r="I92" s="55"/>
      <c r="N92" s="8"/>
      <c r="S92" s="10"/>
      <c r="T92" s="11"/>
      <c r="V92" s="12"/>
    </row>
    <row r="93" spans="1:22" x14ac:dyDescent="0.2">
      <c r="A93" s="8"/>
      <c r="B93" s="8"/>
      <c r="C93" s="8"/>
      <c r="D93" s="9"/>
      <c r="E93" s="8"/>
      <c r="S93" s="10"/>
      <c r="T93" s="11"/>
      <c r="V93" s="12"/>
    </row>
    <row r="94" spans="1:22" x14ac:dyDescent="0.2">
      <c r="A94" s="8"/>
      <c r="B94" s="8"/>
      <c r="C94" s="8"/>
      <c r="D94" s="9"/>
      <c r="E94" s="8"/>
      <c r="S94" s="10"/>
      <c r="T94" s="11"/>
      <c r="V94" s="12"/>
    </row>
    <row r="95" spans="1:22" x14ac:dyDescent="0.2">
      <c r="A95" s="8"/>
      <c r="B95" s="8"/>
      <c r="C95" s="8"/>
      <c r="D95" s="9"/>
      <c r="E95" s="8"/>
      <c r="S95" s="10"/>
      <c r="T95" s="11"/>
      <c r="V95" s="12"/>
    </row>
    <row r="96" spans="1:22" x14ac:dyDescent="0.2">
      <c r="A96" s="8"/>
      <c r="B96" s="8"/>
      <c r="C96" s="8"/>
      <c r="D96" s="54"/>
      <c r="E96" s="8"/>
      <c r="S96" s="10"/>
      <c r="T96" s="11"/>
      <c r="V96" s="12"/>
    </row>
    <row r="97" spans="1:22" x14ac:dyDescent="0.2">
      <c r="A97" s="8"/>
      <c r="B97" s="8"/>
      <c r="C97" s="8"/>
      <c r="D97" s="54"/>
      <c r="E97" s="8"/>
      <c r="S97" s="10"/>
      <c r="T97" s="11"/>
      <c r="V97" s="12"/>
    </row>
    <row r="98" spans="1:22" x14ac:dyDescent="0.2">
      <c r="A98" s="9"/>
      <c r="B98" s="51"/>
      <c r="C98" s="8"/>
      <c r="D98" s="9"/>
      <c r="E98" s="8"/>
      <c r="L98" s="57"/>
      <c r="N98" s="8"/>
      <c r="S98" s="10"/>
      <c r="T98" s="11"/>
      <c r="U98" s="154"/>
      <c r="V98" s="67"/>
    </row>
    <row r="99" spans="1:22" x14ac:dyDescent="0.2">
      <c r="A99" s="8"/>
      <c r="B99" s="8"/>
      <c r="C99" s="8"/>
      <c r="D99" s="54"/>
      <c r="E99" s="8"/>
      <c r="M99" s="56"/>
      <c r="N99" s="8"/>
      <c r="S99" s="10"/>
      <c r="T99" s="11"/>
      <c r="V99" s="12"/>
    </row>
    <row r="100" spans="1:22" x14ac:dyDescent="0.2">
      <c r="A100" s="8"/>
      <c r="B100" s="8"/>
      <c r="C100" s="8"/>
      <c r="D100" s="54"/>
      <c r="E100" s="8"/>
      <c r="M100" s="56"/>
      <c r="N100" s="8"/>
      <c r="S100" s="10"/>
      <c r="T100" s="11"/>
      <c r="V100" s="12"/>
    </row>
    <row r="101" spans="1:22" x14ac:dyDescent="0.2">
      <c r="A101" s="8"/>
      <c r="B101" s="8"/>
      <c r="C101" s="8"/>
      <c r="D101" s="54"/>
      <c r="E101" s="8"/>
      <c r="M101" s="56"/>
      <c r="N101" s="8"/>
      <c r="S101" s="10"/>
      <c r="T101" s="11"/>
      <c r="V101" s="12"/>
    </row>
    <row r="102" spans="1:22" x14ac:dyDescent="0.2">
      <c r="A102" s="8"/>
      <c r="B102" s="8"/>
      <c r="C102" s="8"/>
      <c r="D102" s="9"/>
      <c r="E102" s="8"/>
      <c r="M102" s="56"/>
      <c r="N102" s="8"/>
      <c r="S102" s="10"/>
      <c r="T102" s="11"/>
      <c r="V102" s="12"/>
    </row>
    <row r="103" spans="1:22" x14ac:dyDescent="0.2">
      <c r="A103" s="8"/>
      <c r="B103" s="8"/>
      <c r="C103" s="8"/>
      <c r="D103" s="9"/>
      <c r="E103" s="8"/>
      <c r="M103" s="56"/>
      <c r="N103" s="8"/>
      <c r="S103" s="10"/>
      <c r="T103" s="11"/>
      <c r="V103" s="12"/>
    </row>
    <row r="104" spans="1:22" x14ac:dyDescent="0.2">
      <c r="A104" s="8"/>
      <c r="B104" s="8"/>
      <c r="C104" s="8"/>
      <c r="D104" s="9"/>
      <c r="E104" s="8"/>
      <c r="M104" s="56"/>
      <c r="N104" s="8"/>
      <c r="S104" s="10"/>
      <c r="T104" s="11"/>
      <c r="V104" s="12"/>
    </row>
    <row r="105" spans="1:22" x14ac:dyDescent="0.2">
      <c r="A105" s="8"/>
      <c r="B105" s="8"/>
      <c r="C105" s="8"/>
      <c r="D105" s="9"/>
      <c r="E105" s="8"/>
      <c r="N105" s="8"/>
      <c r="S105" s="10"/>
      <c r="T105" s="11"/>
      <c r="V105" s="12"/>
    </row>
    <row r="106" spans="1:22" x14ac:dyDescent="0.2">
      <c r="A106" s="8"/>
      <c r="B106" s="8"/>
      <c r="C106" s="8"/>
      <c r="D106" s="9"/>
      <c r="E106" s="8"/>
      <c r="N106" s="8"/>
      <c r="S106" s="10"/>
      <c r="T106" s="11"/>
      <c r="V106" s="12"/>
    </row>
    <row r="107" spans="1:22" x14ac:dyDescent="0.2">
      <c r="A107" s="8"/>
      <c r="B107" s="8"/>
      <c r="C107" s="8"/>
      <c r="D107" s="9"/>
      <c r="E107" s="8"/>
      <c r="M107" s="56"/>
      <c r="N107" s="8"/>
      <c r="S107" s="10"/>
      <c r="T107" s="11"/>
      <c r="V107" s="12"/>
    </row>
    <row r="108" spans="1:22" x14ac:dyDescent="0.2">
      <c r="A108" s="8"/>
      <c r="B108" s="8"/>
      <c r="C108" s="8"/>
      <c r="D108" s="54"/>
      <c r="E108" s="8"/>
      <c r="M108" s="56"/>
      <c r="N108" s="8"/>
      <c r="S108" s="10"/>
      <c r="T108" s="11"/>
      <c r="V108" s="12"/>
    </row>
    <row r="109" spans="1:22" x14ac:dyDescent="0.2">
      <c r="A109" s="8"/>
      <c r="B109" s="8"/>
      <c r="C109" s="8"/>
      <c r="D109" s="54"/>
      <c r="E109" s="8"/>
      <c r="N109" s="8"/>
      <c r="S109" s="10"/>
      <c r="T109" s="11"/>
      <c r="V109" s="12"/>
    </row>
    <row r="110" spans="1:22" x14ac:dyDescent="0.2">
      <c r="A110" s="8"/>
      <c r="B110" s="8"/>
      <c r="C110" s="8"/>
      <c r="D110" s="54"/>
      <c r="E110" s="8"/>
      <c r="M110" s="56"/>
      <c r="N110" s="8"/>
      <c r="S110" s="10"/>
      <c r="T110" s="11"/>
      <c r="V110" s="12"/>
    </row>
    <row r="111" spans="1:22" x14ac:dyDescent="0.2">
      <c r="A111" s="8"/>
      <c r="B111" s="8"/>
      <c r="C111" s="8"/>
      <c r="D111" s="54"/>
      <c r="E111" s="8"/>
      <c r="M111" s="56"/>
      <c r="N111" s="8"/>
      <c r="S111" s="10"/>
      <c r="T111" s="11"/>
      <c r="V111" s="12"/>
    </row>
    <row r="112" spans="1:22" x14ac:dyDescent="0.2">
      <c r="A112" s="8"/>
      <c r="B112" s="8"/>
      <c r="C112" s="8"/>
      <c r="D112" s="54"/>
      <c r="E112" s="8"/>
      <c r="N112" s="8"/>
      <c r="S112" s="10"/>
      <c r="T112" s="11"/>
      <c r="V112" s="12"/>
    </row>
    <row r="113" spans="1:22" x14ac:dyDescent="0.2">
      <c r="A113" s="8"/>
      <c r="B113" s="8"/>
      <c r="C113" s="8"/>
      <c r="D113" s="54"/>
      <c r="E113" s="8"/>
      <c r="M113" s="56"/>
      <c r="N113" s="8"/>
      <c r="S113" s="10"/>
      <c r="T113" s="11"/>
      <c r="V113" s="12"/>
    </row>
    <row r="114" spans="1:22" x14ac:dyDescent="0.2">
      <c r="A114" s="8"/>
      <c r="B114" s="8"/>
      <c r="C114" s="8"/>
      <c r="D114" s="9"/>
      <c r="E114" s="8"/>
      <c r="M114" s="56"/>
      <c r="N114" s="8"/>
      <c r="S114" s="10"/>
      <c r="T114" s="11"/>
      <c r="V114" s="12"/>
    </row>
    <row r="115" spans="1:22" x14ac:dyDescent="0.2">
      <c r="A115" s="8"/>
      <c r="B115" s="8"/>
      <c r="C115" s="8"/>
      <c r="D115" s="9"/>
      <c r="E115" s="8"/>
      <c r="N115" s="8"/>
      <c r="S115" s="10"/>
      <c r="T115" s="11"/>
      <c r="V115" s="12"/>
    </row>
    <row r="116" spans="1:22" x14ac:dyDescent="0.2">
      <c r="A116" s="8"/>
      <c r="B116" s="8"/>
      <c r="C116" s="8"/>
      <c r="D116" s="9"/>
      <c r="E116" s="8"/>
      <c r="N116" s="8"/>
      <c r="S116" s="10"/>
      <c r="T116" s="11"/>
      <c r="V116" s="12"/>
    </row>
    <row r="117" spans="1:22" x14ac:dyDescent="0.2">
      <c r="A117" s="8"/>
      <c r="B117" s="8"/>
      <c r="C117" s="8"/>
      <c r="D117" s="9"/>
      <c r="E117" s="8"/>
      <c r="N117" s="8"/>
      <c r="S117" s="10"/>
      <c r="T117" s="11"/>
      <c r="V117" s="12"/>
    </row>
    <row r="118" spans="1:22" x14ac:dyDescent="0.2">
      <c r="A118" s="8"/>
      <c r="B118" s="8"/>
      <c r="C118" s="8"/>
      <c r="D118" s="9"/>
      <c r="E118" s="8"/>
      <c r="N118" s="8"/>
      <c r="S118" s="10"/>
      <c r="T118" s="11"/>
      <c r="V118" s="12"/>
    </row>
    <row r="119" spans="1:22" x14ac:dyDescent="0.2">
      <c r="A119" s="8"/>
      <c r="B119" s="8"/>
      <c r="C119" s="8"/>
      <c r="D119" s="54"/>
      <c r="E119" s="8"/>
      <c r="I119" s="55"/>
      <c r="S119" s="10"/>
      <c r="T119" s="11"/>
      <c r="V119" s="12"/>
    </row>
    <row r="120" spans="1:22" x14ac:dyDescent="0.2">
      <c r="A120" s="8"/>
      <c r="B120" s="8"/>
      <c r="C120" s="8"/>
      <c r="D120" s="54"/>
      <c r="E120" s="8"/>
      <c r="I120" s="55"/>
      <c r="S120" s="10"/>
      <c r="T120" s="11"/>
      <c r="V120" s="12"/>
    </row>
    <row r="121" spans="1:22" x14ac:dyDescent="0.2">
      <c r="A121" s="8"/>
      <c r="B121" s="8"/>
      <c r="C121" s="8"/>
      <c r="D121" s="54"/>
      <c r="E121" s="8"/>
      <c r="I121" s="55"/>
      <c r="S121" s="10"/>
      <c r="T121" s="11"/>
      <c r="V121" s="12"/>
    </row>
    <row r="122" spans="1:22" x14ac:dyDescent="0.2">
      <c r="A122" s="8"/>
      <c r="B122" s="8"/>
      <c r="C122" s="8"/>
      <c r="D122" s="54"/>
      <c r="E122" s="8"/>
      <c r="I122" s="55"/>
      <c r="S122" s="10"/>
      <c r="T122" s="11"/>
      <c r="V122" s="12"/>
    </row>
    <row r="123" spans="1:22" x14ac:dyDescent="0.2">
      <c r="A123" s="8"/>
      <c r="B123" s="8"/>
      <c r="C123" s="8"/>
      <c r="D123" s="54"/>
      <c r="E123" s="8"/>
      <c r="I123" s="55"/>
      <c r="S123" s="10"/>
      <c r="T123" s="11"/>
      <c r="V123" s="12"/>
    </row>
    <row r="124" spans="1:22" x14ac:dyDescent="0.2">
      <c r="A124" s="8"/>
      <c r="B124" s="8"/>
      <c r="C124" s="8"/>
      <c r="D124" s="9"/>
      <c r="E124" s="8"/>
      <c r="I124" s="55"/>
      <c r="S124" s="10"/>
      <c r="T124" s="11"/>
      <c r="V124" s="12"/>
    </row>
    <row r="125" spans="1:22" x14ac:dyDescent="0.2">
      <c r="A125" s="8"/>
      <c r="B125" s="8"/>
      <c r="C125" s="8"/>
      <c r="D125" s="9"/>
      <c r="E125" s="8"/>
      <c r="I125" s="55"/>
      <c r="S125" s="10"/>
      <c r="T125" s="11"/>
      <c r="V125" s="12"/>
    </row>
    <row r="126" spans="1:22" x14ac:dyDescent="0.2">
      <c r="A126" s="8"/>
      <c r="B126" s="8"/>
      <c r="C126" s="8"/>
      <c r="D126" s="54"/>
      <c r="E126" s="8"/>
      <c r="S126" s="10"/>
      <c r="T126" s="11"/>
      <c r="V126" s="12"/>
    </row>
    <row r="127" spans="1:22" x14ac:dyDescent="0.2">
      <c r="A127" s="8"/>
      <c r="B127" s="8"/>
      <c r="C127" s="8"/>
      <c r="D127" s="54"/>
      <c r="E127" s="8"/>
      <c r="S127" s="10"/>
      <c r="T127" s="11"/>
      <c r="V127" s="12"/>
    </row>
    <row r="128" spans="1:22" x14ac:dyDescent="0.2">
      <c r="A128" s="8"/>
      <c r="B128" s="8"/>
      <c r="C128" s="8"/>
      <c r="D128" s="54"/>
      <c r="E128" s="8"/>
      <c r="S128" s="10"/>
      <c r="T128" s="11"/>
      <c r="V128" s="12"/>
    </row>
    <row r="129" spans="1:22" x14ac:dyDescent="0.2">
      <c r="A129" s="8"/>
      <c r="B129" s="8"/>
      <c r="C129" s="8"/>
      <c r="D129" s="54"/>
      <c r="E129" s="8"/>
      <c r="S129" s="10"/>
      <c r="T129" s="11"/>
      <c r="V129" s="12"/>
    </row>
    <row r="130" spans="1:22" x14ac:dyDescent="0.2">
      <c r="A130" s="8"/>
      <c r="B130" s="8"/>
      <c r="C130" s="8"/>
      <c r="D130" s="54"/>
      <c r="E130" s="8"/>
      <c r="S130" s="10"/>
      <c r="T130" s="11"/>
      <c r="V130" s="12"/>
    </row>
    <row r="131" spans="1:22" x14ac:dyDescent="0.2">
      <c r="A131" s="8"/>
      <c r="B131" s="8"/>
      <c r="C131" s="8"/>
      <c r="D131" s="9"/>
      <c r="E131" s="8"/>
      <c r="S131" s="10"/>
      <c r="T131" s="11"/>
      <c r="V131" s="12"/>
    </row>
    <row r="132" spans="1:22" x14ac:dyDescent="0.2">
      <c r="A132" s="8"/>
      <c r="B132" s="8"/>
      <c r="C132" s="8"/>
      <c r="D132" s="54"/>
      <c r="E132" s="8"/>
      <c r="S132" s="10"/>
      <c r="T132" s="11"/>
      <c r="V132" s="12"/>
    </row>
    <row r="133" spans="1:22" x14ac:dyDescent="0.2">
      <c r="A133" s="8"/>
      <c r="B133" s="8"/>
      <c r="C133" s="8"/>
      <c r="D133" s="54"/>
      <c r="E133" s="8"/>
      <c r="S133" s="10"/>
      <c r="T133" s="11"/>
      <c r="V133" s="12"/>
    </row>
    <row r="134" spans="1:22" x14ac:dyDescent="0.2">
      <c r="A134" s="8"/>
      <c r="B134" s="8"/>
      <c r="C134" s="8"/>
      <c r="D134" s="54"/>
      <c r="E134" s="8"/>
      <c r="S134" s="10"/>
      <c r="T134" s="11"/>
      <c r="V134" s="12"/>
    </row>
    <row r="135" spans="1:22" x14ac:dyDescent="0.2">
      <c r="A135" s="8"/>
      <c r="B135" s="8"/>
      <c r="C135" s="8"/>
      <c r="D135" s="54"/>
      <c r="E135" s="8"/>
      <c r="S135" s="10"/>
      <c r="T135" s="11"/>
      <c r="V135" s="12"/>
    </row>
    <row r="136" spans="1:22" x14ac:dyDescent="0.2">
      <c r="A136" s="8"/>
      <c r="B136" s="8"/>
      <c r="C136" s="8"/>
      <c r="D136" s="54"/>
      <c r="E136" s="8"/>
      <c r="S136" s="10"/>
      <c r="T136" s="11"/>
      <c r="V136" s="12"/>
    </row>
    <row r="137" spans="1:22" x14ac:dyDescent="0.2">
      <c r="A137" s="8"/>
      <c r="B137" s="8"/>
      <c r="C137" s="8"/>
      <c r="D137" s="54"/>
      <c r="E137" s="8"/>
      <c r="S137" s="10"/>
      <c r="T137" s="11"/>
      <c r="V137" s="12"/>
    </row>
    <row r="138" spans="1:22" x14ac:dyDescent="0.2">
      <c r="A138" s="8"/>
      <c r="B138" s="8"/>
      <c r="C138" s="8"/>
      <c r="D138" s="54"/>
      <c r="E138" s="8"/>
      <c r="S138" s="10"/>
      <c r="T138" s="11"/>
      <c r="V138" s="12"/>
    </row>
    <row r="139" spans="1:22" x14ac:dyDescent="0.2">
      <c r="A139" s="8"/>
      <c r="B139" s="8"/>
      <c r="C139" s="8"/>
      <c r="D139" s="54"/>
      <c r="E139" s="8"/>
      <c r="S139" s="10"/>
      <c r="T139" s="11"/>
      <c r="V139" s="12"/>
    </row>
    <row r="140" spans="1:22" x14ac:dyDescent="0.2">
      <c r="A140" s="8"/>
      <c r="B140" s="8"/>
      <c r="C140" s="8"/>
      <c r="D140" s="54"/>
      <c r="E140" s="8"/>
      <c r="S140" s="10"/>
      <c r="T140" s="11"/>
      <c r="V140" s="12"/>
    </row>
    <row r="141" spans="1:22" x14ac:dyDescent="0.2">
      <c r="A141" s="8"/>
      <c r="B141" s="8"/>
      <c r="C141" s="8"/>
      <c r="D141" s="54"/>
      <c r="E141" s="8"/>
      <c r="S141" s="10"/>
      <c r="T141" s="11"/>
      <c r="V141" s="12"/>
    </row>
    <row r="142" spans="1:22" x14ac:dyDescent="0.2">
      <c r="A142" s="8"/>
      <c r="B142" s="8"/>
      <c r="C142" s="8"/>
      <c r="D142" s="9"/>
      <c r="E142" s="8"/>
      <c r="S142" s="10"/>
      <c r="T142" s="11"/>
      <c r="V142" s="12"/>
    </row>
    <row r="143" spans="1:22" x14ac:dyDescent="0.2">
      <c r="A143" s="8"/>
      <c r="B143" s="8"/>
      <c r="C143" s="8"/>
      <c r="D143" s="9"/>
      <c r="E143" s="8"/>
      <c r="S143" s="10"/>
      <c r="T143" s="11"/>
      <c r="V143" s="12"/>
    </row>
    <row r="144" spans="1:22" x14ac:dyDescent="0.2">
      <c r="A144" s="8"/>
      <c r="B144" s="8"/>
      <c r="C144" s="8"/>
      <c r="D144" s="9"/>
      <c r="E144" s="8"/>
      <c r="M144" s="56"/>
      <c r="N144" s="8"/>
      <c r="S144" s="10"/>
      <c r="T144" s="11"/>
      <c r="V144" s="12"/>
    </row>
    <row r="145" spans="1:22" x14ac:dyDescent="0.2">
      <c r="A145" s="8"/>
      <c r="B145" s="8"/>
      <c r="C145" s="8"/>
      <c r="D145" s="9"/>
      <c r="E145" s="8"/>
      <c r="N145" s="8"/>
      <c r="S145" s="10"/>
      <c r="T145" s="11"/>
      <c r="V145" s="12"/>
    </row>
    <row r="146" spans="1:22" x14ac:dyDescent="0.2">
      <c r="A146" s="8"/>
      <c r="B146" s="8"/>
      <c r="C146" s="8"/>
      <c r="D146" s="9"/>
      <c r="E146" s="8"/>
      <c r="N146" s="8"/>
      <c r="S146" s="10"/>
      <c r="T146" s="11"/>
      <c r="V146" s="12"/>
    </row>
    <row r="147" spans="1:22" x14ac:dyDescent="0.2">
      <c r="A147" s="8"/>
      <c r="B147" s="8"/>
      <c r="C147" s="8"/>
      <c r="D147" s="54"/>
      <c r="E147" s="8"/>
      <c r="N147" s="8"/>
      <c r="S147" s="10"/>
      <c r="T147" s="11"/>
      <c r="V147" s="12"/>
    </row>
    <row r="148" spans="1:22" x14ac:dyDescent="0.2">
      <c r="A148" s="8"/>
      <c r="B148" s="8"/>
      <c r="C148" s="8"/>
      <c r="D148" s="9"/>
      <c r="E148" s="8"/>
      <c r="N148" s="8"/>
      <c r="S148" s="10"/>
      <c r="T148" s="11"/>
      <c r="V148" s="12"/>
    </row>
    <row r="149" spans="1:22" x14ac:dyDescent="0.2">
      <c r="A149" s="8"/>
      <c r="B149" s="8"/>
      <c r="C149" s="8"/>
      <c r="D149" s="9"/>
      <c r="E149" s="8"/>
      <c r="N149" s="8"/>
      <c r="S149" s="10"/>
      <c r="T149" s="11"/>
      <c r="V149" s="12"/>
    </row>
    <row r="150" spans="1:22" x14ac:dyDescent="0.2">
      <c r="A150" s="8"/>
      <c r="B150" s="8"/>
      <c r="C150" s="8"/>
      <c r="D150" s="9"/>
      <c r="E150" s="8"/>
      <c r="N150" s="8"/>
      <c r="S150" s="10"/>
      <c r="T150" s="11"/>
      <c r="V150" s="12"/>
    </row>
    <row r="151" spans="1:22" x14ac:dyDescent="0.2">
      <c r="A151" s="8"/>
      <c r="B151" s="8"/>
      <c r="C151" s="8"/>
      <c r="D151" s="9"/>
      <c r="E151" s="8"/>
      <c r="S151" s="10"/>
      <c r="T151" s="11"/>
      <c r="V151" s="12"/>
    </row>
    <row r="152" spans="1:22" x14ac:dyDescent="0.2">
      <c r="A152" s="8"/>
      <c r="B152" s="8"/>
      <c r="C152" s="8"/>
      <c r="D152" s="9"/>
      <c r="E152" s="8"/>
      <c r="S152" s="10"/>
      <c r="T152" s="11"/>
      <c r="V152" s="12"/>
    </row>
    <row r="153" spans="1:22" x14ac:dyDescent="0.2">
      <c r="A153" s="8"/>
      <c r="B153" s="8"/>
      <c r="C153" s="8"/>
      <c r="D153" s="54"/>
      <c r="E153" s="8"/>
      <c r="S153" s="10"/>
      <c r="T153" s="11"/>
      <c r="V153" s="12"/>
    </row>
    <row r="154" spans="1:22" x14ac:dyDescent="0.2">
      <c r="A154" s="8"/>
      <c r="B154" s="8"/>
      <c r="C154" s="8"/>
      <c r="D154" s="9"/>
      <c r="E154" s="8"/>
      <c r="S154" s="10"/>
      <c r="T154" s="11"/>
      <c r="V154" s="12"/>
    </row>
    <row r="155" spans="1:22" x14ac:dyDescent="0.2">
      <c r="A155" s="8"/>
      <c r="B155" s="8"/>
      <c r="C155" s="8"/>
      <c r="D155" s="9"/>
      <c r="E155" s="8"/>
      <c r="S155" s="10"/>
      <c r="T155" s="11"/>
      <c r="V155" s="12"/>
    </row>
    <row r="156" spans="1:22" x14ac:dyDescent="0.2">
      <c r="A156" s="8"/>
      <c r="B156" s="8"/>
      <c r="C156" s="8"/>
      <c r="D156" s="9"/>
      <c r="E156" s="8"/>
      <c r="S156" s="10"/>
      <c r="T156" s="11"/>
      <c r="V156" s="12"/>
    </row>
    <row r="157" spans="1:22" x14ac:dyDescent="0.2">
      <c r="A157" s="8"/>
      <c r="B157" s="8"/>
      <c r="C157" s="8"/>
      <c r="D157" s="9"/>
      <c r="E157" s="8"/>
      <c r="S157" s="10"/>
      <c r="T157" s="11"/>
      <c r="V157" s="12"/>
    </row>
    <row r="158" spans="1:22" x14ac:dyDescent="0.2">
      <c r="A158" s="8"/>
      <c r="B158" s="8"/>
      <c r="C158" s="8"/>
      <c r="D158" s="9"/>
      <c r="E158" s="8"/>
      <c r="S158" s="10"/>
      <c r="T158" s="11"/>
      <c r="V158" s="12"/>
    </row>
    <row r="159" spans="1:22" x14ac:dyDescent="0.2">
      <c r="A159" s="8"/>
      <c r="B159" s="8"/>
      <c r="C159" s="8"/>
      <c r="D159" s="9"/>
      <c r="E159" s="8"/>
      <c r="S159" s="10"/>
      <c r="T159" s="11"/>
      <c r="V159" s="12"/>
    </row>
    <row r="160" spans="1:22" x14ac:dyDescent="0.2">
      <c r="A160" s="8"/>
      <c r="B160" s="8"/>
      <c r="C160" s="8"/>
      <c r="D160" s="9"/>
      <c r="E160" s="8"/>
      <c r="S160" s="10"/>
      <c r="T160" s="11"/>
      <c r="V160" s="12"/>
    </row>
    <row r="161" spans="1:22" x14ac:dyDescent="0.2">
      <c r="A161" s="8"/>
      <c r="B161" s="8"/>
      <c r="C161" s="8"/>
      <c r="D161" s="9"/>
      <c r="E161" s="8"/>
      <c r="S161" s="10"/>
      <c r="T161" s="11"/>
      <c r="V161" s="12"/>
    </row>
    <row r="162" spans="1:22" x14ac:dyDescent="0.2">
      <c r="A162" s="8"/>
      <c r="B162" s="8"/>
      <c r="C162" s="8"/>
      <c r="D162" s="54"/>
      <c r="E162" s="8"/>
      <c r="S162" s="10"/>
      <c r="T162" s="11"/>
      <c r="V162" s="12"/>
    </row>
    <row r="163" spans="1:22" x14ac:dyDescent="0.2">
      <c r="A163" s="8"/>
      <c r="B163" s="8"/>
      <c r="C163" s="8"/>
      <c r="D163" s="54"/>
      <c r="E163" s="8"/>
      <c r="S163" s="10"/>
      <c r="T163" s="11"/>
      <c r="V163" s="12"/>
    </row>
    <row r="164" spans="1:22" x14ac:dyDescent="0.2">
      <c r="A164" s="8"/>
      <c r="B164" s="8"/>
      <c r="C164" s="8"/>
      <c r="D164" s="9"/>
      <c r="E164" s="8"/>
      <c r="S164" s="10"/>
      <c r="T164" s="11"/>
      <c r="V164" s="12"/>
    </row>
    <row r="165" spans="1:22" x14ac:dyDescent="0.2">
      <c r="A165" s="8"/>
      <c r="B165" s="8"/>
      <c r="C165" s="8"/>
      <c r="D165" s="9"/>
      <c r="E165" s="8"/>
      <c r="S165" s="10"/>
      <c r="T165" s="11"/>
      <c r="V165" s="12"/>
    </row>
    <row r="166" spans="1:22" x14ac:dyDescent="0.2">
      <c r="A166" s="9"/>
      <c r="B166" s="51"/>
      <c r="C166" s="8"/>
      <c r="D166" s="9"/>
      <c r="E166" s="8"/>
      <c r="K166" s="58"/>
      <c r="L166" s="57"/>
      <c r="N166" s="8"/>
      <c r="S166" s="10"/>
      <c r="T166" s="11"/>
      <c r="U166" s="154"/>
      <c r="V166" s="67"/>
    </row>
    <row r="167" spans="1:22" x14ac:dyDescent="0.2">
      <c r="A167" s="8"/>
      <c r="B167" s="8"/>
      <c r="C167" s="8"/>
      <c r="D167" s="9"/>
      <c r="E167" s="8"/>
      <c r="N167" s="8"/>
      <c r="S167" s="10"/>
      <c r="T167" s="11"/>
      <c r="V167" s="12"/>
    </row>
    <row r="168" spans="1:22" x14ac:dyDescent="0.2">
      <c r="A168" s="8"/>
      <c r="B168" s="8"/>
      <c r="C168" s="8"/>
      <c r="D168" s="9"/>
      <c r="E168" s="8"/>
      <c r="N168" s="8"/>
      <c r="S168" s="10"/>
      <c r="T168" s="11"/>
      <c r="V168" s="12"/>
    </row>
    <row r="169" spans="1:22" x14ac:dyDescent="0.2">
      <c r="A169" s="8"/>
      <c r="B169" s="8"/>
      <c r="C169" s="8"/>
      <c r="D169" s="9"/>
      <c r="E169" s="8"/>
      <c r="M169" s="56"/>
      <c r="N169" s="8"/>
      <c r="S169" s="10"/>
      <c r="T169" s="11"/>
      <c r="V169" s="12"/>
    </row>
    <row r="170" spans="1:22" x14ac:dyDescent="0.2">
      <c r="A170" s="8"/>
      <c r="B170" s="8"/>
      <c r="C170" s="8"/>
      <c r="D170" s="9"/>
      <c r="E170" s="8"/>
      <c r="N170" s="8"/>
      <c r="S170" s="10"/>
      <c r="T170" s="11"/>
      <c r="V170" s="12"/>
    </row>
    <row r="171" spans="1:22" x14ac:dyDescent="0.2">
      <c r="A171" s="8"/>
      <c r="B171" s="8"/>
      <c r="C171" s="8"/>
      <c r="D171" s="9"/>
      <c r="E171" s="8"/>
      <c r="M171" s="56"/>
      <c r="N171" s="8"/>
      <c r="S171" s="10"/>
      <c r="T171" s="11"/>
      <c r="V171" s="12"/>
    </row>
    <row r="172" spans="1:22" x14ac:dyDescent="0.2">
      <c r="A172" s="8"/>
      <c r="B172" s="8"/>
      <c r="C172" s="8"/>
      <c r="D172" s="9"/>
      <c r="E172" s="8"/>
      <c r="N172" s="8"/>
      <c r="S172" s="10"/>
      <c r="T172" s="11"/>
      <c r="V172" s="12"/>
    </row>
    <row r="173" spans="1:22" x14ac:dyDescent="0.2">
      <c r="A173" s="8"/>
      <c r="B173" s="8"/>
      <c r="C173" s="8"/>
      <c r="D173" s="54"/>
      <c r="E173" s="8"/>
      <c r="N173" s="8"/>
      <c r="S173" s="10"/>
      <c r="T173" s="11"/>
      <c r="V173" s="12"/>
    </row>
    <row r="174" spans="1:22" x14ac:dyDescent="0.2">
      <c r="A174" s="8"/>
      <c r="B174" s="8"/>
      <c r="C174" s="8"/>
      <c r="D174" s="9"/>
      <c r="E174" s="8"/>
      <c r="N174" s="8"/>
      <c r="S174" s="10"/>
      <c r="T174" s="11"/>
      <c r="V174" s="12"/>
    </row>
    <row r="175" spans="1:22" x14ac:dyDescent="0.2">
      <c r="A175" s="8"/>
      <c r="B175" s="8"/>
      <c r="C175" s="8"/>
      <c r="D175" s="54"/>
      <c r="E175" s="8"/>
      <c r="N175" s="8"/>
      <c r="S175" s="10"/>
      <c r="T175" s="11"/>
      <c r="V175" s="12"/>
    </row>
    <row r="176" spans="1:22" x14ac:dyDescent="0.2">
      <c r="A176" s="8"/>
      <c r="B176" s="8"/>
      <c r="C176" s="8"/>
      <c r="D176" s="9"/>
      <c r="E176" s="8"/>
      <c r="N176" s="8"/>
      <c r="S176" s="10"/>
      <c r="T176" s="11"/>
      <c r="V176" s="12"/>
    </row>
    <row r="177" spans="1:22" x14ac:dyDescent="0.2">
      <c r="A177" s="8"/>
      <c r="B177" s="8"/>
      <c r="C177" s="8"/>
      <c r="D177" s="9"/>
      <c r="E177" s="8"/>
      <c r="N177" s="8"/>
      <c r="S177" s="10"/>
      <c r="T177" s="11"/>
      <c r="V177" s="12"/>
    </row>
    <row r="178" spans="1:22" x14ac:dyDescent="0.2">
      <c r="A178" s="8"/>
      <c r="B178" s="8"/>
      <c r="C178" s="8"/>
      <c r="D178" s="9"/>
      <c r="E178" s="8"/>
      <c r="S178" s="10"/>
      <c r="T178" s="11"/>
      <c r="V178" s="12"/>
    </row>
    <row r="179" spans="1:22" x14ac:dyDescent="0.2">
      <c r="A179" s="8"/>
      <c r="B179" s="8"/>
      <c r="C179" s="8"/>
      <c r="D179" s="9"/>
      <c r="E179" s="8"/>
      <c r="S179" s="10"/>
      <c r="T179" s="11"/>
      <c r="V179" s="12"/>
    </row>
    <row r="180" spans="1:22" x14ac:dyDescent="0.2">
      <c r="A180" s="8"/>
      <c r="B180" s="8"/>
      <c r="C180" s="8"/>
      <c r="D180" s="9"/>
      <c r="E180" s="8"/>
      <c r="S180" s="10"/>
      <c r="T180" s="11"/>
      <c r="V180" s="12"/>
    </row>
    <row r="181" spans="1:22" x14ac:dyDescent="0.2">
      <c r="A181" s="8"/>
      <c r="B181" s="8"/>
      <c r="C181" s="8"/>
      <c r="D181" s="54"/>
      <c r="E181" s="8"/>
      <c r="S181" s="10"/>
      <c r="T181" s="11"/>
      <c r="V181" s="12"/>
    </row>
    <row r="182" spans="1:22" x14ac:dyDescent="0.2">
      <c r="A182" s="8"/>
      <c r="B182" s="8"/>
      <c r="C182" s="8"/>
      <c r="D182" s="9"/>
      <c r="E182" s="8"/>
      <c r="S182" s="10"/>
      <c r="T182" s="11"/>
      <c r="V182" s="12"/>
    </row>
    <row r="183" spans="1:22" x14ac:dyDescent="0.2">
      <c r="A183" s="8"/>
      <c r="B183" s="8"/>
      <c r="C183" s="8"/>
      <c r="D183" s="9"/>
      <c r="E183" s="8"/>
      <c r="S183" s="10"/>
      <c r="T183" s="11"/>
      <c r="V183" s="12"/>
    </row>
    <row r="184" spans="1:22" x14ac:dyDescent="0.2">
      <c r="A184" s="8"/>
      <c r="B184" s="8"/>
      <c r="C184" s="8"/>
      <c r="D184" s="9"/>
      <c r="E184" s="8"/>
      <c r="S184" s="10"/>
      <c r="T184" s="11"/>
      <c r="V184" s="12"/>
    </row>
    <row r="185" spans="1:22" x14ac:dyDescent="0.2">
      <c r="A185" s="8"/>
      <c r="B185" s="8"/>
      <c r="C185" s="8"/>
      <c r="D185" s="9"/>
      <c r="E185" s="8"/>
      <c r="S185" s="10"/>
      <c r="T185" s="11"/>
      <c r="V185" s="12"/>
    </row>
    <row r="186" spans="1:22" x14ac:dyDescent="0.2">
      <c r="A186" s="8"/>
      <c r="B186" s="8"/>
      <c r="C186" s="8"/>
      <c r="D186" s="9"/>
      <c r="E186" s="8"/>
      <c r="S186" s="10"/>
      <c r="T186" s="11"/>
      <c r="V186" s="12"/>
    </row>
    <row r="187" spans="1:22" x14ac:dyDescent="0.2">
      <c r="A187" s="8"/>
      <c r="B187" s="8"/>
      <c r="C187" s="8"/>
      <c r="D187" s="9"/>
      <c r="E187" s="8"/>
      <c r="S187" s="10"/>
      <c r="T187" s="11"/>
      <c r="V187" s="12"/>
    </row>
    <row r="188" spans="1:22" x14ac:dyDescent="0.2">
      <c r="A188" s="8"/>
      <c r="B188" s="8"/>
      <c r="C188" s="8"/>
      <c r="D188" s="9"/>
      <c r="E188" s="8"/>
      <c r="S188" s="10"/>
      <c r="T188" s="11"/>
      <c r="V188" s="12"/>
    </row>
    <row r="189" spans="1:22" x14ac:dyDescent="0.2">
      <c r="A189" s="8"/>
      <c r="B189" s="8"/>
      <c r="C189" s="8"/>
      <c r="D189" s="9"/>
      <c r="E189" s="8"/>
      <c r="S189" s="10"/>
      <c r="T189" s="11"/>
      <c r="V189" s="12"/>
    </row>
    <row r="190" spans="1:22" x14ac:dyDescent="0.2">
      <c r="A190" s="8"/>
      <c r="B190" s="8"/>
      <c r="C190" s="8"/>
      <c r="D190" s="9"/>
      <c r="E190" s="8"/>
      <c r="S190" s="10"/>
      <c r="T190" s="11"/>
      <c r="V190" s="12"/>
    </row>
    <row r="191" spans="1:22" x14ac:dyDescent="0.2">
      <c r="A191" s="8"/>
      <c r="B191" s="8"/>
      <c r="C191" s="8"/>
      <c r="D191" s="9"/>
      <c r="E191" s="8"/>
      <c r="S191" s="10"/>
      <c r="T191" s="11"/>
      <c r="V191" s="12"/>
    </row>
    <row r="192" spans="1:22" x14ac:dyDescent="0.2">
      <c r="A192" s="8"/>
      <c r="B192" s="8"/>
      <c r="C192" s="8"/>
      <c r="D192" s="56"/>
      <c r="E192" s="8"/>
      <c r="M192" s="9"/>
      <c r="N192" s="8"/>
      <c r="S192" s="10"/>
      <c r="T192" s="11"/>
      <c r="V192" s="12"/>
    </row>
    <row r="193" spans="1:22" x14ac:dyDescent="0.2">
      <c r="A193" s="8"/>
      <c r="B193" s="8"/>
      <c r="C193" s="8"/>
      <c r="E193" s="8"/>
      <c r="M193" s="54"/>
      <c r="N193" s="8"/>
      <c r="S193" s="10"/>
      <c r="T193" s="11"/>
      <c r="V193" s="12"/>
    </row>
    <row r="194" spans="1:22" x14ac:dyDescent="0.2">
      <c r="A194" s="8"/>
      <c r="B194" s="8"/>
      <c r="C194" s="8"/>
      <c r="E194" s="8"/>
      <c r="M194" s="54"/>
      <c r="N194" s="8"/>
      <c r="S194" s="10"/>
      <c r="T194" s="11"/>
      <c r="V194" s="12"/>
    </row>
    <row r="195" spans="1:22" x14ac:dyDescent="0.2">
      <c r="A195" s="8"/>
      <c r="B195" s="8"/>
      <c r="C195" s="8"/>
      <c r="E195" s="8"/>
      <c r="M195" s="9"/>
      <c r="N195" s="8"/>
      <c r="S195" s="10"/>
      <c r="T195" s="11"/>
      <c r="V195" s="12"/>
    </row>
    <row r="196" spans="1:22" x14ac:dyDescent="0.2">
      <c r="A196" s="8"/>
      <c r="B196" s="8"/>
      <c r="C196" s="8"/>
      <c r="E196" s="8"/>
      <c r="M196" s="9"/>
      <c r="N196" s="8"/>
      <c r="S196" s="10"/>
      <c r="T196" s="11"/>
      <c r="V196" s="12"/>
    </row>
    <row r="197" spans="1:22" x14ac:dyDescent="0.2">
      <c r="A197" s="8"/>
      <c r="B197" s="8"/>
      <c r="C197" s="8"/>
      <c r="D197" s="54"/>
      <c r="E197" s="8"/>
      <c r="N197" s="8"/>
      <c r="O197" s="12"/>
      <c r="S197" s="10"/>
      <c r="T197" s="11"/>
      <c r="V197" s="12"/>
    </row>
    <row r="198" spans="1:22" x14ac:dyDescent="0.2">
      <c r="A198" s="8"/>
      <c r="B198" s="8"/>
      <c r="C198" s="8"/>
      <c r="D198" s="54"/>
      <c r="E198" s="8"/>
      <c r="N198" s="8"/>
      <c r="S198" s="10"/>
      <c r="T198" s="11"/>
      <c r="V198" s="12"/>
    </row>
    <row r="199" spans="1:22" x14ac:dyDescent="0.2">
      <c r="A199" s="8"/>
      <c r="B199" s="8"/>
      <c r="C199" s="8"/>
      <c r="D199" s="54"/>
      <c r="E199" s="8"/>
      <c r="N199" s="8"/>
      <c r="S199" s="10"/>
      <c r="T199" s="11"/>
      <c r="V199" s="12"/>
    </row>
    <row r="200" spans="1:22" x14ac:dyDescent="0.2">
      <c r="A200" s="8"/>
      <c r="B200" s="8"/>
      <c r="C200" s="8"/>
      <c r="D200" s="9"/>
      <c r="E200" s="8"/>
      <c r="N200" s="8"/>
      <c r="S200" s="10"/>
      <c r="T200" s="11"/>
      <c r="V200" s="12"/>
    </row>
    <row r="201" spans="1:22" x14ac:dyDescent="0.2">
      <c r="A201" s="8"/>
      <c r="B201" s="8"/>
      <c r="C201" s="8"/>
      <c r="D201" s="9"/>
      <c r="E201" s="8"/>
      <c r="N201" s="8"/>
      <c r="O201" s="10"/>
      <c r="P201" s="10"/>
      <c r="S201" s="10"/>
      <c r="T201" s="11"/>
      <c r="V201" s="12"/>
    </row>
    <row r="202" spans="1:22" x14ac:dyDescent="0.2">
      <c r="A202" s="8"/>
      <c r="B202" s="8"/>
      <c r="C202" s="8"/>
      <c r="D202" s="9"/>
      <c r="E202" s="8"/>
      <c r="M202" s="56"/>
      <c r="N202" s="8"/>
      <c r="O202" s="10"/>
      <c r="P202" s="10"/>
      <c r="S202" s="10"/>
      <c r="T202" s="11"/>
      <c r="V202" s="12"/>
    </row>
    <row r="203" spans="1:22" x14ac:dyDescent="0.2">
      <c r="A203" s="8"/>
      <c r="B203" s="8"/>
      <c r="C203" s="8"/>
      <c r="D203" s="9"/>
      <c r="E203" s="8"/>
      <c r="N203" s="8"/>
      <c r="O203" s="10"/>
      <c r="P203" s="10"/>
      <c r="S203" s="10"/>
      <c r="T203" s="11"/>
      <c r="V203" s="12"/>
    </row>
    <row r="204" spans="1:22" x14ac:dyDescent="0.2">
      <c r="A204" s="8"/>
      <c r="B204" s="8"/>
      <c r="C204" s="8"/>
      <c r="D204" s="9"/>
      <c r="E204" s="8"/>
      <c r="M204" s="56"/>
      <c r="N204" s="8"/>
      <c r="O204" s="10"/>
      <c r="P204" s="10"/>
      <c r="S204" s="10"/>
      <c r="T204" s="11"/>
      <c r="V204" s="12"/>
    </row>
    <row r="205" spans="1:22" x14ac:dyDescent="0.2">
      <c r="A205" s="8"/>
      <c r="B205" s="8"/>
      <c r="C205" s="8"/>
      <c r="D205" s="9"/>
      <c r="E205" s="8"/>
      <c r="M205" s="56"/>
      <c r="N205" s="8"/>
      <c r="O205" s="10"/>
      <c r="P205" s="10"/>
      <c r="S205" s="10"/>
      <c r="T205" s="11"/>
      <c r="V205" s="12"/>
    </row>
    <row r="206" spans="1:22" x14ac:dyDescent="0.2">
      <c r="A206" s="8"/>
      <c r="B206" s="8"/>
      <c r="C206" s="8"/>
      <c r="D206" s="9"/>
      <c r="E206" s="8"/>
      <c r="N206" s="8"/>
      <c r="O206" s="10"/>
      <c r="P206" s="10"/>
      <c r="S206" s="10"/>
      <c r="T206" s="11"/>
      <c r="V206" s="12"/>
    </row>
    <row r="207" spans="1:22" x14ac:dyDescent="0.2">
      <c r="A207" s="8"/>
      <c r="B207" s="8"/>
      <c r="C207" s="8"/>
      <c r="D207" s="9"/>
      <c r="E207" s="8"/>
      <c r="N207" s="8"/>
      <c r="O207" s="10"/>
      <c r="P207" s="10"/>
      <c r="S207" s="10"/>
      <c r="T207" s="11"/>
      <c r="V207" s="12"/>
    </row>
    <row r="208" spans="1:22" x14ac:dyDescent="0.2">
      <c r="A208" s="8"/>
      <c r="B208" s="8"/>
      <c r="C208" s="8"/>
      <c r="D208" s="54"/>
      <c r="E208" s="8"/>
      <c r="N208" s="8"/>
      <c r="O208" s="10"/>
      <c r="P208" s="10"/>
      <c r="S208" s="10"/>
      <c r="T208" s="11"/>
      <c r="V208" s="12"/>
    </row>
    <row r="209" spans="1:22" x14ac:dyDescent="0.2">
      <c r="A209" s="8"/>
      <c r="B209" s="8"/>
      <c r="C209" s="8"/>
      <c r="D209" s="54"/>
      <c r="E209" s="8"/>
      <c r="N209" s="8"/>
      <c r="O209" s="10"/>
      <c r="P209" s="10"/>
      <c r="S209" s="10"/>
      <c r="T209" s="11"/>
      <c r="V209" s="12"/>
    </row>
    <row r="210" spans="1:22" x14ac:dyDescent="0.2">
      <c r="A210" s="8"/>
      <c r="B210" s="8"/>
      <c r="C210" s="8"/>
      <c r="D210" s="9"/>
      <c r="E210" s="8"/>
      <c r="M210" s="56"/>
      <c r="N210" s="8"/>
      <c r="O210" s="10"/>
      <c r="P210" s="10"/>
      <c r="S210" s="10"/>
      <c r="T210" s="11"/>
      <c r="V210" s="12"/>
    </row>
    <row r="211" spans="1:22" x14ac:dyDescent="0.2">
      <c r="A211" s="8"/>
      <c r="B211" s="8"/>
      <c r="C211" s="8"/>
      <c r="D211" s="9"/>
      <c r="E211" s="8"/>
      <c r="M211" s="56"/>
      <c r="N211" s="8"/>
      <c r="O211" s="10"/>
      <c r="P211" s="10"/>
      <c r="S211" s="10"/>
      <c r="T211" s="11"/>
      <c r="V211" s="12"/>
    </row>
    <row r="212" spans="1:22" x14ac:dyDescent="0.2">
      <c r="A212" s="8"/>
      <c r="B212" s="8"/>
      <c r="C212" s="8"/>
      <c r="D212" s="9"/>
      <c r="E212" s="8"/>
      <c r="N212" s="8"/>
      <c r="O212" s="10"/>
      <c r="P212" s="10"/>
      <c r="S212" s="10"/>
      <c r="T212" s="11"/>
      <c r="V212" s="12"/>
    </row>
    <row r="213" spans="1:22" x14ac:dyDescent="0.2">
      <c r="A213" s="8"/>
      <c r="B213" s="8"/>
      <c r="C213" s="8"/>
      <c r="D213" s="9"/>
      <c r="E213" s="8"/>
      <c r="N213" s="8"/>
      <c r="O213" s="10"/>
      <c r="P213" s="10"/>
      <c r="S213" s="10"/>
      <c r="T213" s="11"/>
      <c r="V213" s="12"/>
    </row>
    <row r="214" spans="1:22" x14ac:dyDescent="0.2">
      <c r="A214" s="8"/>
      <c r="B214" s="8"/>
      <c r="C214" s="8"/>
      <c r="D214" s="9"/>
      <c r="E214" s="8"/>
      <c r="N214" s="8"/>
      <c r="O214" s="10"/>
      <c r="P214" s="10"/>
      <c r="S214" s="10"/>
      <c r="T214" s="11"/>
      <c r="V214" s="12"/>
    </row>
    <row r="215" spans="1:22" x14ac:dyDescent="0.2">
      <c r="A215" s="8"/>
      <c r="B215" s="8"/>
      <c r="C215" s="8"/>
      <c r="D215" s="9"/>
      <c r="E215" s="8"/>
      <c r="N215" s="8"/>
      <c r="O215" s="10"/>
      <c r="P215" s="10"/>
      <c r="S215" s="10"/>
      <c r="T215" s="11"/>
      <c r="V215" s="12"/>
    </row>
    <row r="216" spans="1:22" x14ac:dyDescent="0.2">
      <c r="A216" s="8"/>
      <c r="B216" s="8"/>
      <c r="C216" s="8"/>
      <c r="D216" s="9"/>
      <c r="E216" s="8"/>
      <c r="S216" s="10"/>
      <c r="T216" s="11"/>
      <c r="V216" s="12"/>
    </row>
    <row r="217" spans="1:22" x14ac:dyDescent="0.2">
      <c r="A217" s="8"/>
      <c r="B217" s="8"/>
      <c r="C217" s="8"/>
      <c r="D217" s="9"/>
      <c r="E217" s="8"/>
      <c r="S217" s="10"/>
      <c r="T217" s="11"/>
      <c r="V217" s="12"/>
    </row>
    <row r="218" spans="1:22" x14ac:dyDescent="0.2">
      <c r="A218" s="8"/>
      <c r="B218" s="8"/>
      <c r="C218" s="8"/>
      <c r="D218" s="54"/>
      <c r="E218" s="8"/>
      <c r="S218" s="10"/>
      <c r="T218" s="11"/>
      <c r="V218" s="12"/>
    </row>
    <row r="219" spans="1:22" x14ac:dyDescent="0.2">
      <c r="A219" s="8"/>
      <c r="B219" s="8"/>
      <c r="C219" s="8"/>
      <c r="D219" s="9"/>
      <c r="E219" s="8"/>
      <c r="S219" s="10"/>
      <c r="T219" s="11"/>
      <c r="V219" s="12"/>
    </row>
    <row r="220" spans="1:22" x14ac:dyDescent="0.2">
      <c r="A220" s="8"/>
      <c r="B220" s="8"/>
      <c r="C220" s="8"/>
      <c r="D220" s="9"/>
      <c r="E220" s="8"/>
      <c r="S220" s="10"/>
      <c r="T220" s="11"/>
      <c r="V220" s="12"/>
    </row>
    <row r="221" spans="1:22" x14ac:dyDescent="0.2">
      <c r="A221" s="8"/>
      <c r="B221" s="8"/>
      <c r="C221" s="8"/>
      <c r="D221" s="9"/>
      <c r="E221" s="8"/>
      <c r="S221" s="10"/>
      <c r="T221" s="11"/>
      <c r="V221" s="12"/>
    </row>
    <row r="222" spans="1:22" x14ac:dyDescent="0.2">
      <c r="A222" s="8"/>
      <c r="B222" s="8"/>
      <c r="C222" s="8"/>
      <c r="D222" s="9"/>
      <c r="E222" s="8"/>
      <c r="S222" s="10"/>
      <c r="T222" s="11"/>
      <c r="V222" s="12"/>
    </row>
    <row r="223" spans="1:22" x14ac:dyDescent="0.2">
      <c r="A223" s="8"/>
      <c r="B223" s="8"/>
      <c r="C223" s="8"/>
      <c r="D223" s="9"/>
      <c r="E223" s="8"/>
      <c r="S223" s="10"/>
      <c r="T223" s="11"/>
      <c r="V223" s="12"/>
    </row>
    <row r="224" spans="1:22" x14ac:dyDescent="0.2">
      <c r="A224" s="8"/>
      <c r="B224" s="8"/>
      <c r="C224" s="8"/>
      <c r="D224" s="9"/>
      <c r="E224" s="8"/>
      <c r="S224" s="10"/>
      <c r="T224" s="11"/>
      <c r="V224" s="12"/>
    </row>
    <row r="225" spans="1:22" x14ac:dyDescent="0.2">
      <c r="A225" s="8"/>
      <c r="B225" s="8"/>
      <c r="C225" s="8"/>
      <c r="D225" s="9"/>
      <c r="E225" s="8"/>
      <c r="S225" s="10"/>
      <c r="T225" s="11"/>
      <c r="V225" s="12"/>
    </row>
    <row r="226" spans="1:22" x14ac:dyDescent="0.2">
      <c r="A226" s="8"/>
      <c r="B226" s="8"/>
      <c r="C226" s="8"/>
      <c r="D226" s="9"/>
      <c r="E226" s="8"/>
      <c r="S226" s="10"/>
      <c r="T226" s="11"/>
      <c r="V226" s="12"/>
    </row>
    <row r="227" spans="1:22" x14ac:dyDescent="0.2">
      <c r="A227" s="8"/>
      <c r="B227" s="8"/>
      <c r="C227" s="8"/>
      <c r="D227" s="9"/>
      <c r="E227" s="8"/>
      <c r="S227" s="10"/>
      <c r="T227" s="11"/>
      <c r="V227" s="12"/>
    </row>
    <row r="228" spans="1:22" x14ac:dyDescent="0.2">
      <c r="A228" s="8"/>
      <c r="B228" s="8"/>
      <c r="C228" s="8"/>
      <c r="D228" s="9"/>
      <c r="E228" s="8"/>
      <c r="S228" s="10"/>
      <c r="T228" s="11"/>
      <c r="V228" s="12"/>
    </row>
    <row r="229" spans="1:22" x14ac:dyDescent="0.2">
      <c r="A229" s="8"/>
      <c r="B229" s="8"/>
      <c r="C229" s="8"/>
      <c r="D229" s="9"/>
      <c r="E229" s="8"/>
      <c r="S229" s="10"/>
      <c r="T229" s="11"/>
      <c r="V229" s="12"/>
    </row>
    <row r="230" spans="1:22" x14ac:dyDescent="0.2">
      <c r="A230" s="8"/>
      <c r="B230" s="8"/>
      <c r="C230" s="8"/>
      <c r="D230" s="9"/>
      <c r="E230" s="8"/>
      <c r="M230" s="56"/>
      <c r="N230" s="8"/>
      <c r="S230" s="10"/>
      <c r="T230" s="11"/>
      <c r="V230" s="12"/>
    </row>
    <row r="231" spans="1:22" x14ac:dyDescent="0.2">
      <c r="A231" s="8"/>
      <c r="B231" s="8"/>
      <c r="C231" s="8"/>
      <c r="D231" s="9"/>
      <c r="E231" s="8"/>
      <c r="N231" s="8"/>
      <c r="S231" s="10"/>
      <c r="T231" s="11"/>
      <c r="V231" s="12"/>
    </row>
    <row r="232" spans="1:22" x14ac:dyDescent="0.2">
      <c r="A232" s="8"/>
      <c r="B232" s="8"/>
      <c r="C232" s="8"/>
      <c r="D232" s="54"/>
      <c r="E232" s="8"/>
      <c r="N232" s="8"/>
      <c r="S232" s="10"/>
      <c r="T232" s="11"/>
      <c r="V232" s="12"/>
    </row>
    <row r="233" spans="1:22" x14ac:dyDescent="0.2">
      <c r="A233" s="8"/>
      <c r="B233" s="8"/>
      <c r="C233" s="8"/>
      <c r="D233" s="9"/>
      <c r="E233" s="8"/>
      <c r="N233" s="8"/>
      <c r="S233" s="10"/>
      <c r="T233" s="11"/>
      <c r="V233" s="12"/>
    </row>
    <row r="234" spans="1:22" x14ac:dyDescent="0.2">
      <c r="A234" s="8"/>
      <c r="B234" s="8"/>
      <c r="C234" s="8"/>
      <c r="D234" s="9"/>
      <c r="E234" s="8"/>
      <c r="N234" s="8"/>
      <c r="S234" s="10"/>
      <c r="T234" s="11"/>
      <c r="V234" s="12"/>
    </row>
    <row r="235" spans="1:22" x14ac:dyDescent="0.2">
      <c r="A235" s="8"/>
      <c r="B235" s="8"/>
      <c r="C235" s="8"/>
      <c r="D235" s="9"/>
      <c r="E235" s="8"/>
      <c r="S235" s="10"/>
      <c r="T235" s="11"/>
      <c r="V235" s="12"/>
    </row>
    <row r="236" spans="1:22" x14ac:dyDescent="0.2">
      <c r="A236" s="8"/>
      <c r="B236" s="8"/>
      <c r="C236" s="8"/>
      <c r="D236" s="9"/>
      <c r="E236" s="8"/>
      <c r="S236" s="10"/>
      <c r="T236" s="11"/>
      <c r="V236" s="12"/>
    </row>
    <row r="237" spans="1:22" x14ac:dyDescent="0.2">
      <c r="A237" s="8"/>
      <c r="B237" s="8"/>
      <c r="C237" s="8"/>
      <c r="D237" s="9"/>
      <c r="E237" s="8"/>
      <c r="S237" s="10"/>
      <c r="T237" s="11"/>
      <c r="V237" s="12"/>
    </row>
    <row r="238" spans="1:22" ht="13.5" customHeight="1" x14ac:dyDescent="0.2">
      <c r="A238" s="8"/>
      <c r="B238" s="8"/>
      <c r="C238" s="8"/>
      <c r="D238" s="9"/>
      <c r="E238" s="8"/>
      <c r="S238" s="10"/>
      <c r="T238" s="11"/>
      <c r="V238" s="12"/>
    </row>
    <row r="239" spans="1:22" x14ac:dyDescent="0.2">
      <c r="A239" s="8"/>
      <c r="B239" s="8"/>
      <c r="C239" s="8"/>
      <c r="D239" s="9"/>
      <c r="E239" s="8"/>
      <c r="S239" s="10"/>
      <c r="T239" s="11"/>
      <c r="V239" s="12"/>
    </row>
    <row r="240" spans="1:22" x14ac:dyDescent="0.2">
      <c r="A240" s="8"/>
      <c r="B240" s="8"/>
      <c r="C240" s="8"/>
      <c r="D240" s="9"/>
      <c r="E240" s="8"/>
      <c r="S240" s="10"/>
      <c r="T240" s="11"/>
      <c r="V240" s="12"/>
    </row>
    <row r="241" spans="1:22" x14ac:dyDescent="0.2">
      <c r="A241" s="8"/>
      <c r="B241" s="8"/>
      <c r="C241" s="8"/>
      <c r="D241" s="9"/>
      <c r="E241" s="8"/>
      <c r="S241" s="10"/>
      <c r="T241" s="11"/>
      <c r="V241" s="12"/>
    </row>
    <row r="242" spans="1:22" x14ac:dyDescent="0.2">
      <c r="A242" s="8"/>
      <c r="B242" s="8"/>
      <c r="C242" s="8"/>
      <c r="D242" s="9"/>
      <c r="E242" s="8"/>
      <c r="S242" s="10"/>
      <c r="T242" s="11"/>
      <c r="V242" s="12"/>
    </row>
    <row r="243" spans="1:22" x14ac:dyDescent="0.2">
      <c r="A243" s="8"/>
      <c r="B243" s="8"/>
      <c r="C243" s="8"/>
      <c r="D243" s="9"/>
      <c r="E243" s="8"/>
      <c r="N243" s="6"/>
      <c r="S243" s="10"/>
      <c r="T243" s="11"/>
      <c r="V243" s="12"/>
    </row>
    <row r="244" spans="1:22" x14ac:dyDescent="0.2">
      <c r="A244" s="8"/>
      <c r="B244" s="8"/>
      <c r="C244" s="8"/>
      <c r="D244" s="9"/>
      <c r="E244" s="8"/>
      <c r="N244" s="6"/>
      <c r="S244" s="10"/>
      <c r="T244" s="11"/>
      <c r="V244" s="12"/>
    </row>
    <row r="245" spans="1:22" x14ac:dyDescent="0.2">
      <c r="A245" s="8"/>
      <c r="B245" s="8"/>
      <c r="C245" s="8"/>
      <c r="D245" s="9"/>
      <c r="E245" s="8"/>
      <c r="N245" s="6"/>
      <c r="S245" s="10"/>
      <c r="T245" s="11"/>
      <c r="V245" s="12"/>
    </row>
    <row r="246" spans="1:22" x14ac:dyDescent="0.2">
      <c r="A246" s="8"/>
      <c r="B246" s="8"/>
      <c r="C246" s="8"/>
      <c r="D246" s="9"/>
      <c r="E246" s="8"/>
      <c r="N246" s="6"/>
      <c r="S246" s="10"/>
      <c r="T246" s="11"/>
      <c r="V246" s="12"/>
    </row>
    <row r="247" spans="1:22" x14ac:dyDescent="0.2">
      <c r="A247" s="8"/>
      <c r="B247" s="8"/>
      <c r="C247" s="8"/>
      <c r="D247" s="54"/>
      <c r="E247" s="8"/>
      <c r="N247" s="6"/>
      <c r="S247" s="10"/>
      <c r="T247" s="11"/>
      <c r="V247" s="12"/>
    </row>
    <row r="248" spans="1:22" x14ac:dyDescent="0.2">
      <c r="A248" s="8"/>
      <c r="B248" s="8"/>
      <c r="C248" s="8"/>
      <c r="D248" s="9"/>
      <c r="E248" s="8"/>
      <c r="M248" s="56"/>
      <c r="N248" s="6"/>
      <c r="S248" s="10"/>
      <c r="T248" s="11"/>
      <c r="V248" s="12"/>
    </row>
    <row r="249" spans="1:22" x14ac:dyDescent="0.2">
      <c r="A249" s="8"/>
      <c r="B249" s="8"/>
      <c r="C249" s="8"/>
      <c r="D249" s="9"/>
      <c r="E249" s="8"/>
      <c r="N249" s="6"/>
      <c r="S249" s="10"/>
      <c r="T249" s="11"/>
      <c r="V249" s="12"/>
    </row>
    <row r="250" spans="1:22" x14ac:dyDescent="0.2">
      <c r="A250" s="8"/>
      <c r="B250" s="8"/>
      <c r="C250" s="8"/>
      <c r="D250" s="9"/>
      <c r="E250" s="8"/>
      <c r="N250" s="6"/>
      <c r="S250" s="10"/>
      <c r="T250" s="11"/>
      <c r="V250" s="12"/>
    </row>
    <row r="251" spans="1:22" x14ac:dyDescent="0.2">
      <c r="A251" s="8"/>
      <c r="B251" s="8"/>
      <c r="C251" s="8"/>
      <c r="D251" s="9"/>
      <c r="E251" s="8"/>
      <c r="M251" s="56"/>
      <c r="N251" s="8"/>
      <c r="S251" s="10"/>
      <c r="T251" s="11"/>
      <c r="V251" s="12"/>
    </row>
    <row r="252" spans="1:22" x14ac:dyDescent="0.2">
      <c r="A252" s="8"/>
      <c r="B252" s="8"/>
      <c r="C252" s="8"/>
      <c r="D252" s="9"/>
      <c r="E252" s="8"/>
      <c r="N252" s="8"/>
      <c r="S252" s="10"/>
      <c r="T252" s="11"/>
      <c r="V252" s="12"/>
    </row>
    <row r="253" spans="1:22" x14ac:dyDescent="0.2">
      <c r="A253" s="8"/>
      <c r="B253" s="8"/>
      <c r="C253" s="8"/>
      <c r="D253" s="9"/>
      <c r="E253" s="8"/>
      <c r="N253" s="8"/>
      <c r="S253" s="10"/>
      <c r="T253" s="11"/>
      <c r="V253" s="12"/>
    </row>
    <row r="254" spans="1:22" x14ac:dyDescent="0.2">
      <c r="A254" s="8"/>
      <c r="B254" s="8"/>
      <c r="C254" s="8"/>
      <c r="D254" s="9"/>
      <c r="E254" s="8"/>
      <c r="N254" s="8"/>
      <c r="S254" s="10"/>
      <c r="T254" s="11"/>
      <c r="V254" s="12"/>
    </row>
    <row r="255" spans="1:22" x14ac:dyDescent="0.2">
      <c r="A255" s="8"/>
      <c r="B255" s="8"/>
      <c r="C255" s="8"/>
      <c r="D255" s="9"/>
      <c r="E255" s="8"/>
      <c r="N255" s="8"/>
      <c r="S255" s="10"/>
      <c r="T255" s="11"/>
      <c r="V255" s="12"/>
    </row>
    <row r="256" spans="1:22" x14ac:dyDescent="0.2">
      <c r="A256" s="8"/>
      <c r="B256" s="8"/>
      <c r="C256" s="8"/>
      <c r="D256" s="9"/>
      <c r="E256" s="8"/>
      <c r="N256" s="8"/>
      <c r="S256" s="10"/>
      <c r="T256" s="11"/>
      <c r="V256" s="12"/>
    </row>
    <row r="257" spans="1:22" x14ac:dyDescent="0.2">
      <c r="A257" s="9"/>
      <c r="B257" s="51"/>
      <c r="C257" s="8"/>
      <c r="D257" s="9"/>
      <c r="E257" s="8"/>
      <c r="L257" s="155"/>
      <c r="N257" s="8"/>
      <c r="S257" s="10"/>
      <c r="T257" s="11"/>
      <c r="U257" s="155"/>
      <c r="V257" s="67"/>
    </row>
    <row r="258" spans="1:22" x14ac:dyDescent="0.2">
      <c r="A258" s="8"/>
      <c r="B258" s="8"/>
      <c r="C258" s="8"/>
      <c r="D258" s="9"/>
      <c r="E258" s="8"/>
      <c r="N258" s="8"/>
      <c r="S258" s="10"/>
      <c r="T258" s="11"/>
      <c r="V258" s="12"/>
    </row>
    <row r="259" spans="1:22" x14ac:dyDescent="0.2">
      <c r="A259" s="8"/>
      <c r="B259" s="8"/>
      <c r="C259" s="8"/>
      <c r="D259" s="9"/>
      <c r="E259" s="8"/>
      <c r="N259" s="8"/>
      <c r="S259" s="10"/>
      <c r="T259" s="11"/>
      <c r="V259" s="12"/>
    </row>
    <row r="260" spans="1:22" x14ac:dyDescent="0.2">
      <c r="A260" s="8"/>
      <c r="B260" s="8"/>
      <c r="C260" s="8"/>
      <c r="D260" s="54"/>
      <c r="E260" s="8"/>
      <c r="N260" s="8"/>
      <c r="S260" s="10"/>
      <c r="T260" s="11"/>
      <c r="V260" s="12"/>
    </row>
    <row r="261" spans="1:22" x14ac:dyDescent="0.2">
      <c r="A261" s="8"/>
      <c r="B261" s="8"/>
      <c r="C261" s="8"/>
      <c r="D261" s="9"/>
      <c r="E261" s="8"/>
      <c r="N261" s="8"/>
      <c r="S261" s="10"/>
      <c r="T261" s="11"/>
      <c r="V261" s="12"/>
    </row>
    <row r="262" spans="1:22" x14ac:dyDescent="0.2">
      <c r="A262" s="8"/>
      <c r="B262" s="8"/>
      <c r="C262" s="8"/>
      <c r="D262" s="9"/>
      <c r="E262" s="8"/>
      <c r="N262" s="8"/>
      <c r="S262" s="10"/>
      <c r="T262" s="11"/>
      <c r="V262" s="12"/>
    </row>
    <row r="263" spans="1:22" x14ac:dyDescent="0.2">
      <c r="A263" s="8"/>
      <c r="B263" s="8"/>
      <c r="C263" s="8"/>
      <c r="D263" s="54"/>
      <c r="E263" s="8"/>
      <c r="N263" s="8"/>
      <c r="S263" s="10"/>
      <c r="T263" s="11"/>
      <c r="V263" s="12"/>
    </row>
    <row r="264" spans="1:22" x14ac:dyDescent="0.2">
      <c r="A264" s="8"/>
      <c r="B264" s="8"/>
      <c r="C264" s="8"/>
      <c r="D264" s="54"/>
      <c r="E264" s="8"/>
      <c r="N264" s="8"/>
      <c r="S264" s="10"/>
      <c r="T264" s="11"/>
      <c r="V264" s="12"/>
    </row>
    <row r="265" spans="1:22" x14ac:dyDescent="0.2">
      <c r="A265" s="8"/>
      <c r="B265" s="8"/>
      <c r="C265" s="8"/>
      <c r="D265" s="9"/>
      <c r="E265" s="8"/>
      <c r="N265" s="8"/>
      <c r="S265" s="10"/>
      <c r="T265" s="11"/>
      <c r="V265" s="12"/>
    </row>
    <row r="266" spans="1:22" x14ac:dyDescent="0.2">
      <c r="A266" s="9"/>
      <c r="B266" s="51"/>
      <c r="C266" s="8"/>
      <c r="D266" s="9"/>
      <c r="E266" s="8"/>
      <c r="L266" s="155"/>
      <c r="N266" s="8"/>
      <c r="S266" s="10"/>
      <c r="T266" s="11"/>
      <c r="U266" s="155"/>
      <c r="V266" s="67"/>
    </row>
    <row r="267" spans="1:22" x14ac:dyDescent="0.2">
      <c r="A267" s="8"/>
      <c r="B267" s="8"/>
      <c r="C267" s="8"/>
      <c r="D267" s="9"/>
      <c r="E267" s="8"/>
      <c r="N267" s="8"/>
      <c r="S267" s="10"/>
      <c r="T267" s="11"/>
      <c r="V267" s="12"/>
    </row>
    <row r="268" spans="1:22" x14ac:dyDescent="0.2">
      <c r="A268" s="8"/>
      <c r="B268" s="8"/>
      <c r="C268" s="8"/>
      <c r="D268" s="9"/>
      <c r="E268" s="8"/>
      <c r="N268" s="8"/>
      <c r="S268" s="10"/>
      <c r="T268" s="11"/>
      <c r="V268" s="12"/>
    </row>
    <row r="269" spans="1:22" x14ac:dyDescent="0.2">
      <c r="A269" s="8"/>
      <c r="B269" s="8"/>
      <c r="C269" s="8"/>
      <c r="D269" s="9"/>
      <c r="E269" s="8"/>
      <c r="N269" s="8"/>
      <c r="S269" s="10"/>
      <c r="T269" s="11"/>
      <c r="V269" s="12"/>
    </row>
    <row r="270" spans="1:22" x14ac:dyDescent="0.2">
      <c r="A270" s="8"/>
      <c r="B270" s="8"/>
      <c r="C270" s="8"/>
      <c r="D270" s="9"/>
      <c r="E270" s="8"/>
      <c r="N270" s="8"/>
      <c r="S270" s="10"/>
      <c r="T270" s="11"/>
      <c r="V270" s="12"/>
    </row>
    <row r="271" spans="1:22" x14ac:dyDescent="0.2">
      <c r="A271" s="8"/>
      <c r="B271" s="8"/>
      <c r="C271" s="8"/>
      <c r="D271" s="9"/>
      <c r="E271" s="8"/>
      <c r="N271" s="8"/>
      <c r="S271" s="10"/>
      <c r="T271" s="11"/>
      <c r="V271" s="12"/>
    </row>
    <row r="272" spans="1:22" x14ac:dyDescent="0.2">
      <c r="A272" s="8"/>
      <c r="B272" s="8"/>
      <c r="C272" s="8"/>
      <c r="D272" s="9"/>
      <c r="E272" s="8"/>
      <c r="N272" s="8"/>
      <c r="S272" s="10"/>
      <c r="T272" s="11"/>
      <c r="V272" s="12"/>
    </row>
    <row r="273" spans="1:22" x14ac:dyDescent="0.2">
      <c r="A273" s="8"/>
      <c r="B273" s="8"/>
      <c r="C273" s="8"/>
      <c r="D273" s="9"/>
      <c r="E273" s="8"/>
      <c r="N273" s="8"/>
      <c r="S273" s="10"/>
      <c r="T273" s="11"/>
      <c r="V273" s="12"/>
    </row>
    <row r="274" spans="1:22" x14ac:dyDescent="0.2">
      <c r="A274" s="8"/>
      <c r="B274" s="8"/>
      <c r="C274" s="8"/>
      <c r="D274" s="9"/>
      <c r="E274" s="8"/>
      <c r="N274" s="8"/>
      <c r="S274" s="10"/>
      <c r="T274" s="11"/>
      <c r="V274" s="12"/>
    </row>
    <row r="275" spans="1:22" x14ac:dyDescent="0.2">
      <c r="A275" s="8"/>
      <c r="B275" s="8"/>
      <c r="C275" s="8"/>
      <c r="D275" s="9"/>
      <c r="E275" s="8"/>
      <c r="N275" s="8"/>
      <c r="S275" s="10"/>
      <c r="T275" s="11"/>
      <c r="V275" s="12"/>
    </row>
    <row r="276" spans="1:22" x14ac:dyDescent="0.2">
      <c r="A276" s="8"/>
      <c r="B276" s="8"/>
      <c r="C276" s="8"/>
      <c r="D276" s="9"/>
      <c r="E276" s="8"/>
      <c r="N276" s="8"/>
      <c r="S276" s="10"/>
      <c r="T276" s="11"/>
      <c r="V276" s="12"/>
    </row>
    <row r="277" spans="1:22" x14ac:dyDescent="0.2">
      <c r="A277" s="8"/>
      <c r="B277" s="8"/>
      <c r="C277" s="8"/>
      <c r="D277" s="9"/>
      <c r="E277" s="8"/>
      <c r="N277" s="8"/>
      <c r="S277" s="10"/>
      <c r="T277" s="11"/>
      <c r="V277" s="12"/>
    </row>
    <row r="278" spans="1:22" x14ac:dyDescent="0.2">
      <c r="A278" s="8"/>
      <c r="B278" s="8"/>
      <c r="C278" s="8"/>
      <c r="D278" s="9"/>
      <c r="E278" s="8"/>
      <c r="N278" s="8"/>
      <c r="S278" s="10"/>
      <c r="T278" s="11"/>
      <c r="V278" s="12"/>
    </row>
    <row r="279" spans="1:22" x14ac:dyDescent="0.2">
      <c r="A279" s="8"/>
      <c r="B279" s="8"/>
      <c r="C279" s="8"/>
      <c r="D279" s="9"/>
      <c r="E279" s="8"/>
      <c r="N279" s="8"/>
      <c r="S279" s="10"/>
      <c r="T279" s="11"/>
      <c r="V279" s="12"/>
    </row>
    <row r="280" spans="1:22" x14ac:dyDescent="0.2">
      <c r="A280" s="8"/>
      <c r="B280" s="8"/>
      <c r="C280" s="8"/>
      <c r="D280" s="9"/>
      <c r="E280" s="8"/>
      <c r="N280" s="8"/>
      <c r="S280" s="10"/>
      <c r="T280" s="11"/>
      <c r="V280" s="12"/>
    </row>
    <row r="281" spans="1:22" x14ac:dyDescent="0.2">
      <c r="A281" s="8"/>
      <c r="B281" s="8"/>
      <c r="C281" s="8"/>
      <c r="D281" s="54"/>
      <c r="E281" s="8"/>
      <c r="N281" s="8"/>
      <c r="S281" s="10"/>
      <c r="T281" s="11"/>
      <c r="V281" s="12"/>
    </row>
    <row r="282" spans="1:22" x14ac:dyDescent="0.2">
      <c r="A282" s="8"/>
      <c r="B282" s="8"/>
      <c r="C282" s="8"/>
      <c r="D282" s="9"/>
      <c r="E282" s="8"/>
      <c r="N282" s="8"/>
      <c r="S282" s="10"/>
      <c r="T282" s="11"/>
      <c r="V282" s="12"/>
    </row>
    <row r="283" spans="1:22" x14ac:dyDescent="0.2">
      <c r="A283" s="9"/>
      <c r="B283" s="51"/>
      <c r="C283" s="8"/>
      <c r="D283" s="9"/>
      <c r="E283" s="8"/>
      <c r="L283" s="155"/>
      <c r="N283" s="8"/>
      <c r="S283" s="10"/>
      <c r="T283" s="11"/>
      <c r="U283" s="155"/>
    </row>
    <row r="284" spans="1:22" x14ac:dyDescent="0.2">
      <c r="A284" s="8"/>
      <c r="B284" s="8"/>
      <c r="C284" s="8"/>
      <c r="D284" s="9"/>
      <c r="E284" s="8"/>
      <c r="N284" s="8"/>
      <c r="S284" s="10"/>
      <c r="T284" s="11"/>
      <c r="V284" s="12"/>
    </row>
    <row r="285" spans="1:22" x14ac:dyDescent="0.2">
      <c r="A285" s="8"/>
      <c r="B285" s="8"/>
      <c r="C285" s="8"/>
      <c r="D285" s="9"/>
      <c r="E285" s="8"/>
      <c r="N285" s="8"/>
      <c r="S285" s="10"/>
      <c r="T285" s="11"/>
      <c r="V285" s="12"/>
    </row>
    <row r="286" spans="1:22" x14ac:dyDescent="0.2">
      <c r="A286" s="8"/>
      <c r="B286" s="8"/>
      <c r="C286" s="8"/>
      <c r="D286" s="9"/>
      <c r="E286" s="8"/>
      <c r="N286" s="8"/>
      <c r="S286" s="10"/>
      <c r="T286" s="11"/>
      <c r="V286" s="12"/>
    </row>
    <row r="287" spans="1:22" x14ac:dyDescent="0.2">
      <c r="A287" s="8"/>
      <c r="B287" s="8"/>
      <c r="C287" s="8"/>
      <c r="D287" s="9"/>
      <c r="E287" s="8"/>
      <c r="N287" s="8"/>
      <c r="S287" s="10"/>
      <c r="T287" s="11"/>
      <c r="V287" s="12"/>
    </row>
    <row r="288" spans="1:22" x14ac:dyDescent="0.2">
      <c r="A288" s="9"/>
      <c r="B288" s="51"/>
      <c r="C288" s="8"/>
      <c r="D288" s="9"/>
      <c r="E288" s="8"/>
      <c r="L288" s="57"/>
      <c r="N288" s="8"/>
      <c r="S288" s="10"/>
      <c r="T288" s="11"/>
      <c r="U288" s="154"/>
      <c r="V288" s="67"/>
    </row>
    <row r="289" spans="1:22" x14ac:dyDescent="0.2">
      <c r="A289" s="8"/>
      <c r="B289" s="8"/>
      <c r="C289" s="8"/>
      <c r="D289" s="9"/>
      <c r="E289" s="8"/>
      <c r="N289" s="8"/>
      <c r="S289" s="10"/>
      <c r="T289" s="11"/>
      <c r="V289" s="12"/>
    </row>
    <row r="290" spans="1:22" x14ac:dyDescent="0.2">
      <c r="A290" s="8"/>
      <c r="B290" s="8"/>
      <c r="C290" s="8"/>
      <c r="D290" s="9"/>
      <c r="E290" s="8"/>
      <c r="N290" s="8"/>
      <c r="S290" s="10"/>
      <c r="T290" s="11"/>
      <c r="V290" s="12"/>
    </row>
    <row r="291" spans="1:22" x14ac:dyDescent="0.2">
      <c r="A291" s="8"/>
      <c r="B291" s="8"/>
      <c r="C291" s="8"/>
      <c r="D291" s="9"/>
      <c r="E291" s="8"/>
      <c r="N291" s="8"/>
      <c r="S291" s="10"/>
      <c r="T291" s="11"/>
      <c r="V291" s="12"/>
    </row>
    <row r="292" spans="1:22" x14ac:dyDescent="0.2">
      <c r="A292" s="8"/>
      <c r="B292" s="8"/>
      <c r="C292" s="8"/>
      <c r="D292" s="9"/>
      <c r="E292" s="8"/>
      <c r="N292" s="8"/>
      <c r="S292" s="10"/>
      <c r="T292" s="11"/>
      <c r="V292" s="12"/>
    </row>
    <row r="293" spans="1:22" x14ac:dyDescent="0.2">
      <c r="A293" s="8"/>
      <c r="B293" s="8"/>
      <c r="C293" s="8"/>
      <c r="D293" s="9"/>
      <c r="E293" s="8"/>
      <c r="N293" s="8"/>
      <c r="S293" s="10"/>
      <c r="T293" s="11"/>
      <c r="V293" s="12"/>
    </row>
    <row r="294" spans="1:22" x14ac:dyDescent="0.2">
      <c r="A294" s="8"/>
      <c r="B294" s="8"/>
      <c r="C294" s="8"/>
      <c r="D294" s="9"/>
      <c r="E294" s="8"/>
      <c r="N294" s="8"/>
      <c r="S294" s="10"/>
      <c r="T294" s="11"/>
      <c r="V294" s="12"/>
    </row>
    <row r="295" spans="1:22" x14ac:dyDescent="0.2">
      <c r="A295" s="8"/>
      <c r="B295" s="8"/>
      <c r="C295" s="8"/>
      <c r="D295" s="9"/>
      <c r="E295" s="8"/>
      <c r="M295" s="56"/>
      <c r="N295" s="8"/>
      <c r="S295" s="10"/>
      <c r="T295" s="11"/>
      <c r="V295" s="12"/>
    </row>
    <row r="296" spans="1:22" x14ac:dyDescent="0.2">
      <c r="A296" s="8"/>
      <c r="B296" s="8"/>
      <c r="C296" s="8"/>
      <c r="D296" s="9"/>
      <c r="E296" s="8"/>
      <c r="N296" s="8"/>
      <c r="S296" s="10"/>
      <c r="T296" s="11"/>
      <c r="V296" s="12"/>
    </row>
    <row r="297" spans="1:22" x14ac:dyDescent="0.2">
      <c r="A297" s="9"/>
      <c r="B297" s="51"/>
      <c r="C297" s="8"/>
      <c r="D297" s="9"/>
      <c r="E297" s="8"/>
      <c r="L297" s="155"/>
      <c r="N297" s="8"/>
      <c r="S297" s="10"/>
      <c r="T297" s="11"/>
      <c r="U297" s="155"/>
    </row>
    <row r="298" spans="1:22" x14ac:dyDescent="0.2">
      <c r="A298" s="8"/>
      <c r="B298" s="8"/>
      <c r="C298" s="8"/>
      <c r="D298" s="54"/>
      <c r="E298" s="8"/>
      <c r="M298" s="56"/>
      <c r="N298" s="8"/>
      <c r="S298" s="10"/>
      <c r="T298" s="11"/>
      <c r="V298" s="12"/>
    </row>
    <row r="299" spans="1:22" x14ac:dyDescent="0.2">
      <c r="A299" s="8"/>
      <c r="B299" s="8"/>
      <c r="C299" s="8"/>
      <c r="D299" s="9"/>
      <c r="E299" s="8"/>
      <c r="M299" s="56"/>
      <c r="N299" s="8"/>
      <c r="S299" s="10"/>
      <c r="T299" s="11"/>
      <c r="V299" s="12"/>
    </row>
    <row r="300" spans="1:22" x14ac:dyDescent="0.2">
      <c r="A300" s="8"/>
      <c r="B300" s="8"/>
      <c r="C300" s="8"/>
      <c r="D300" s="54"/>
      <c r="E300" s="8"/>
      <c r="N300" s="8"/>
      <c r="S300" s="10"/>
      <c r="T300" s="11"/>
      <c r="V300" s="12"/>
    </row>
    <row r="301" spans="1:22" x14ac:dyDescent="0.2">
      <c r="A301" s="8"/>
      <c r="B301" s="8"/>
      <c r="C301" s="8"/>
      <c r="D301" s="54"/>
      <c r="E301" s="8"/>
      <c r="N301" s="8"/>
      <c r="S301" s="10"/>
      <c r="T301" s="11"/>
      <c r="V301" s="12"/>
    </row>
    <row r="302" spans="1:22" x14ac:dyDescent="0.2">
      <c r="A302" s="8"/>
      <c r="B302" s="8"/>
      <c r="C302" s="8"/>
      <c r="D302" s="9"/>
      <c r="E302" s="8"/>
      <c r="N302" s="8"/>
      <c r="S302" s="10"/>
      <c r="T302" s="11"/>
      <c r="V302" s="12"/>
    </row>
    <row r="303" spans="1:22" x14ac:dyDescent="0.2">
      <c r="A303" s="8"/>
      <c r="B303" s="8"/>
      <c r="C303" s="8"/>
      <c r="D303" s="9"/>
      <c r="E303" s="8"/>
      <c r="N303" s="8"/>
      <c r="S303" s="10"/>
      <c r="T303" s="11"/>
      <c r="V303" s="12"/>
    </row>
    <row r="304" spans="1:22" x14ac:dyDescent="0.2">
      <c r="A304" s="8"/>
      <c r="B304" s="8"/>
      <c r="C304" s="8"/>
      <c r="D304" s="54"/>
      <c r="E304" s="8"/>
      <c r="N304" s="8"/>
      <c r="S304" s="10"/>
      <c r="T304" s="11"/>
      <c r="V304" s="12"/>
    </row>
    <row r="305" spans="1:22" x14ac:dyDescent="0.2">
      <c r="A305" s="8"/>
      <c r="B305" s="8"/>
      <c r="C305" s="8"/>
      <c r="D305" s="54"/>
      <c r="E305" s="8"/>
      <c r="N305" s="8"/>
      <c r="S305" s="10"/>
      <c r="T305" s="11"/>
      <c r="V305" s="12"/>
    </row>
    <row r="306" spans="1:22" x14ac:dyDescent="0.2">
      <c r="A306" s="8"/>
      <c r="B306" s="8"/>
      <c r="C306" s="8"/>
      <c r="D306" s="54"/>
      <c r="E306" s="8"/>
      <c r="N306" s="8"/>
      <c r="S306" s="10"/>
      <c r="T306" s="11"/>
      <c r="V306" s="12"/>
    </row>
    <row r="307" spans="1:22" x14ac:dyDescent="0.2">
      <c r="A307" s="8"/>
      <c r="B307" s="8"/>
      <c r="C307" s="8"/>
      <c r="D307" s="9"/>
      <c r="E307" s="8"/>
      <c r="N307" s="8"/>
      <c r="S307" s="10"/>
      <c r="T307" s="11"/>
      <c r="V307" s="12"/>
    </row>
    <row r="308" spans="1:22" x14ac:dyDescent="0.2">
      <c r="A308" s="9"/>
      <c r="B308" s="51"/>
      <c r="C308" s="8"/>
      <c r="D308" s="9"/>
      <c r="E308" s="8"/>
      <c r="L308" s="57"/>
      <c r="N308" s="8"/>
      <c r="S308" s="10"/>
      <c r="T308" s="11"/>
      <c r="U308" s="154"/>
      <c r="V308" s="67"/>
    </row>
    <row r="309" spans="1:22" x14ac:dyDescent="0.2">
      <c r="A309" s="8"/>
      <c r="B309" s="8"/>
      <c r="C309" s="8"/>
      <c r="D309" s="9"/>
      <c r="E309" s="8"/>
      <c r="N309" s="8"/>
      <c r="S309" s="10"/>
      <c r="T309" s="11"/>
      <c r="V309" s="12"/>
    </row>
    <row r="310" spans="1:22" x14ac:dyDescent="0.2">
      <c r="A310" s="8"/>
      <c r="B310" s="8"/>
      <c r="C310" s="8"/>
      <c r="D310" s="9"/>
      <c r="E310" s="8"/>
      <c r="N310" s="8"/>
      <c r="O310" s="8"/>
      <c r="S310" s="10"/>
      <c r="T310" s="11"/>
      <c r="V310" s="12"/>
    </row>
    <row r="311" spans="1:22" x14ac:dyDescent="0.2">
      <c r="A311" s="8"/>
      <c r="B311" s="8"/>
      <c r="C311" s="8"/>
      <c r="D311" s="9"/>
      <c r="E311" s="8"/>
      <c r="N311" s="8"/>
      <c r="O311" s="8"/>
      <c r="S311" s="10"/>
      <c r="T311" s="11"/>
      <c r="V311" s="12"/>
    </row>
    <row r="312" spans="1:22" x14ac:dyDescent="0.2">
      <c r="A312" s="8"/>
      <c r="B312" s="8"/>
      <c r="C312" s="8"/>
      <c r="D312" s="9"/>
      <c r="E312" s="8"/>
      <c r="N312" s="8"/>
      <c r="O312" s="8"/>
      <c r="S312" s="10"/>
      <c r="T312" s="11"/>
      <c r="V312" s="12"/>
    </row>
    <row r="313" spans="1:22" x14ac:dyDescent="0.2">
      <c r="A313" s="8"/>
      <c r="B313" s="8"/>
      <c r="C313" s="8"/>
      <c r="D313" s="54"/>
      <c r="E313" s="8"/>
      <c r="N313" s="8"/>
      <c r="S313" s="10"/>
      <c r="T313" s="11"/>
      <c r="V313" s="12"/>
    </row>
    <row r="314" spans="1:22" x14ac:dyDescent="0.2">
      <c r="A314" s="8"/>
      <c r="B314" s="8"/>
      <c r="C314" s="8"/>
      <c r="D314" s="9"/>
      <c r="E314" s="8"/>
      <c r="N314" s="8"/>
      <c r="S314" s="10"/>
      <c r="T314" s="11"/>
      <c r="V314" s="12"/>
    </row>
    <row r="315" spans="1:22" x14ac:dyDescent="0.2">
      <c r="A315" s="8"/>
      <c r="B315" s="8"/>
      <c r="C315" s="8"/>
      <c r="D315" s="9"/>
      <c r="E315" s="8"/>
      <c r="N315" s="8"/>
      <c r="S315" s="10"/>
      <c r="T315" s="11"/>
      <c r="V315" s="12"/>
    </row>
    <row r="316" spans="1:22" x14ac:dyDescent="0.2">
      <c r="A316" s="8"/>
      <c r="B316" s="8"/>
      <c r="C316" s="8"/>
      <c r="D316" s="9"/>
      <c r="E316" s="8"/>
      <c r="N316" s="8"/>
      <c r="S316" s="10"/>
      <c r="T316" s="11"/>
      <c r="V316" s="12"/>
    </row>
    <row r="317" spans="1:22" x14ac:dyDescent="0.2">
      <c r="A317" s="8"/>
      <c r="B317" s="8"/>
      <c r="C317" s="8"/>
      <c r="D317" s="54"/>
      <c r="E317" s="8"/>
      <c r="N317" s="8"/>
      <c r="S317" s="10"/>
      <c r="T317" s="11"/>
      <c r="V317" s="12"/>
    </row>
    <row r="318" spans="1:22" x14ac:dyDescent="0.2">
      <c r="A318" s="8"/>
      <c r="B318" s="8"/>
      <c r="C318" s="8"/>
      <c r="D318" s="9"/>
      <c r="E318" s="8"/>
      <c r="N318" s="8"/>
      <c r="S318" s="10"/>
      <c r="T318" s="11"/>
      <c r="V318" s="12"/>
    </row>
    <row r="319" spans="1:22" x14ac:dyDescent="0.2">
      <c r="A319" s="8"/>
      <c r="B319" s="8"/>
      <c r="C319" s="8"/>
      <c r="D319" s="9"/>
      <c r="E319" s="8"/>
      <c r="N319" s="8"/>
      <c r="S319" s="10"/>
      <c r="T319" s="11"/>
      <c r="V319" s="12"/>
    </row>
    <row r="320" spans="1:22" x14ac:dyDescent="0.2">
      <c r="A320" s="8"/>
      <c r="B320" s="8"/>
      <c r="C320" s="8"/>
      <c r="D320" s="9"/>
      <c r="E320" s="8"/>
      <c r="N320" s="8"/>
      <c r="S320" s="10"/>
      <c r="T320" s="11"/>
      <c r="V320" s="12"/>
    </row>
    <row r="321" spans="1:22" x14ac:dyDescent="0.2">
      <c r="A321" s="8"/>
      <c r="B321" s="8"/>
      <c r="C321" s="8"/>
      <c r="D321" s="9"/>
      <c r="E321" s="8"/>
      <c r="N321" s="8"/>
      <c r="S321" s="10"/>
      <c r="T321" s="11"/>
      <c r="V321" s="12"/>
    </row>
    <row r="322" spans="1:22" x14ac:dyDescent="0.2">
      <c r="A322" s="8"/>
      <c r="B322" s="8"/>
      <c r="C322" s="8"/>
      <c r="D322" s="54"/>
      <c r="E322" s="8"/>
      <c r="N322" s="8"/>
      <c r="S322" s="10"/>
      <c r="T322" s="11"/>
      <c r="V322" s="12"/>
    </row>
    <row r="323" spans="1:22" x14ac:dyDescent="0.2">
      <c r="A323" s="8"/>
      <c r="B323" s="8"/>
      <c r="C323" s="8"/>
      <c r="D323" s="9"/>
      <c r="E323" s="8"/>
      <c r="N323" s="8"/>
      <c r="S323" s="10"/>
      <c r="T323" s="11"/>
      <c r="V323" s="12"/>
    </row>
    <row r="324" spans="1:22" x14ac:dyDescent="0.2">
      <c r="A324" s="8"/>
      <c r="B324" s="8"/>
      <c r="C324" s="8"/>
      <c r="D324" s="9"/>
      <c r="E324" s="8"/>
      <c r="N324" s="8"/>
      <c r="S324" s="10"/>
      <c r="T324" s="11"/>
      <c r="V324" s="12"/>
    </row>
    <row r="325" spans="1:22" x14ac:dyDescent="0.2">
      <c r="A325" s="9"/>
      <c r="B325" s="51"/>
      <c r="C325" s="8"/>
      <c r="D325" s="9"/>
      <c r="E325" s="8"/>
      <c r="L325" s="57"/>
      <c r="N325" s="8"/>
      <c r="S325" s="10"/>
      <c r="T325" s="11"/>
      <c r="U325" s="154"/>
      <c r="V325" s="67"/>
    </row>
    <row r="326" spans="1:22" x14ac:dyDescent="0.2">
      <c r="A326" s="8"/>
      <c r="B326" s="8"/>
      <c r="C326" s="8"/>
      <c r="D326" s="54"/>
      <c r="E326" s="8"/>
      <c r="M326" s="56"/>
      <c r="N326" s="8"/>
      <c r="S326" s="10"/>
      <c r="T326" s="11"/>
      <c r="V326" s="12"/>
    </row>
    <row r="327" spans="1:22" x14ac:dyDescent="0.2">
      <c r="A327" s="8"/>
      <c r="B327" s="8"/>
      <c r="C327" s="8"/>
      <c r="D327" s="54"/>
      <c r="E327" s="8"/>
      <c r="M327" s="56"/>
      <c r="N327" s="8"/>
      <c r="S327" s="10"/>
      <c r="T327" s="11"/>
      <c r="V327" s="12"/>
    </row>
    <row r="328" spans="1:22" x14ac:dyDescent="0.2">
      <c r="A328" s="8"/>
      <c r="B328" s="8"/>
      <c r="C328" s="8"/>
      <c r="D328" s="54"/>
      <c r="E328" s="8"/>
      <c r="M328" s="56"/>
      <c r="N328" s="8"/>
      <c r="S328" s="10"/>
      <c r="T328" s="11"/>
      <c r="V328" s="12"/>
    </row>
    <row r="329" spans="1:22" x14ac:dyDescent="0.2">
      <c r="A329" s="8"/>
      <c r="B329" s="8"/>
      <c r="C329" s="8"/>
      <c r="D329" s="9"/>
      <c r="E329" s="8"/>
      <c r="M329" s="56"/>
      <c r="N329" s="8"/>
      <c r="S329" s="10"/>
      <c r="T329" s="11"/>
      <c r="V329" s="12"/>
    </row>
    <row r="330" spans="1:22" x14ac:dyDescent="0.2">
      <c r="A330" s="8"/>
      <c r="B330" s="8"/>
      <c r="C330" s="8"/>
      <c r="D330" s="54"/>
      <c r="E330" s="8"/>
      <c r="M330" s="56"/>
      <c r="N330" s="8"/>
      <c r="S330" s="10"/>
      <c r="T330" s="11"/>
      <c r="V330" s="12"/>
    </row>
    <row r="331" spans="1:22" x14ac:dyDescent="0.2">
      <c r="A331" s="8"/>
      <c r="B331" s="8"/>
      <c r="C331" s="8"/>
      <c r="D331" s="54"/>
      <c r="E331" s="8"/>
      <c r="N331" s="8"/>
      <c r="S331" s="10"/>
      <c r="T331" s="11"/>
      <c r="V331" s="12"/>
    </row>
    <row r="332" spans="1:22" x14ac:dyDescent="0.2">
      <c r="A332" s="8"/>
      <c r="B332" s="8"/>
      <c r="C332" s="8"/>
      <c r="D332" s="9"/>
      <c r="E332" s="8"/>
      <c r="N332" s="8"/>
      <c r="S332" s="10"/>
      <c r="T332" s="11"/>
      <c r="V332" s="12"/>
    </row>
    <row r="333" spans="1:22" x14ac:dyDescent="0.2">
      <c r="A333" s="8"/>
      <c r="B333" s="8"/>
      <c r="C333" s="8"/>
      <c r="D333" s="9"/>
      <c r="E333" s="8"/>
      <c r="S333" s="10"/>
      <c r="T333" s="11"/>
      <c r="V333" s="12"/>
    </row>
    <row r="334" spans="1:22" x14ac:dyDescent="0.2">
      <c r="A334" s="8"/>
      <c r="B334" s="8"/>
      <c r="C334" s="8"/>
      <c r="D334" s="9"/>
      <c r="E334" s="8"/>
      <c r="S334" s="10"/>
      <c r="T334" s="11"/>
      <c r="V334" s="12"/>
    </row>
    <row r="335" spans="1:22" x14ac:dyDescent="0.2">
      <c r="A335" s="8"/>
      <c r="B335" s="8"/>
      <c r="C335" s="8"/>
      <c r="D335" s="9"/>
      <c r="E335" s="8"/>
      <c r="S335" s="10"/>
      <c r="T335" s="11"/>
      <c r="V335" s="12"/>
    </row>
    <row r="336" spans="1:22" x14ac:dyDescent="0.2">
      <c r="A336" s="8"/>
      <c r="B336" s="8"/>
      <c r="C336" s="8"/>
      <c r="D336" s="9"/>
      <c r="E336" s="8"/>
      <c r="S336" s="10"/>
      <c r="T336" s="11"/>
      <c r="V336" s="12"/>
    </row>
    <row r="337" spans="1:22" x14ac:dyDescent="0.2">
      <c r="A337" s="8"/>
      <c r="B337" s="8"/>
      <c r="C337" s="8"/>
      <c r="D337" s="54"/>
      <c r="E337" s="8"/>
      <c r="N337" s="8"/>
      <c r="S337" s="10"/>
      <c r="T337" s="11"/>
      <c r="V337" s="12"/>
    </row>
    <row r="338" spans="1:22" x14ac:dyDescent="0.2">
      <c r="A338" s="8"/>
      <c r="B338" s="8"/>
      <c r="C338" s="8"/>
      <c r="D338" s="9"/>
      <c r="E338" s="8"/>
      <c r="N338" s="8"/>
      <c r="S338" s="10"/>
      <c r="T338" s="11"/>
      <c r="V338" s="12"/>
    </row>
    <row r="339" spans="1:22" x14ac:dyDescent="0.2">
      <c r="A339" s="8"/>
      <c r="B339" s="8"/>
      <c r="C339" s="8"/>
      <c r="D339" s="9"/>
      <c r="E339" s="8"/>
      <c r="N339" s="8"/>
      <c r="S339" s="10"/>
      <c r="T339" s="11"/>
      <c r="V339" s="12"/>
    </row>
    <row r="340" spans="1:22" x14ac:dyDescent="0.2">
      <c r="A340" s="8"/>
      <c r="B340" s="8"/>
      <c r="C340" s="8"/>
      <c r="D340" s="9"/>
      <c r="E340" s="8"/>
      <c r="M340" s="56"/>
      <c r="N340" s="8"/>
      <c r="S340" s="10"/>
      <c r="T340" s="11"/>
      <c r="V340" s="12"/>
    </row>
    <row r="341" spans="1:22" x14ac:dyDescent="0.2">
      <c r="A341" s="8"/>
      <c r="B341" s="8"/>
      <c r="C341" s="8"/>
      <c r="D341" s="9"/>
      <c r="E341" s="8"/>
      <c r="N341" s="8"/>
      <c r="S341" s="10"/>
      <c r="T341" s="11"/>
      <c r="V341" s="12"/>
    </row>
    <row r="342" spans="1:22" x14ac:dyDescent="0.2">
      <c r="A342" s="8"/>
      <c r="B342" s="8"/>
      <c r="C342" s="8"/>
      <c r="D342" s="9"/>
      <c r="E342" s="8"/>
      <c r="N342" s="8"/>
      <c r="S342" s="10"/>
      <c r="T342" s="11"/>
      <c r="V342" s="12"/>
    </row>
    <row r="343" spans="1:22" x14ac:dyDescent="0.2">
      <c r="A343" s="8"/>
      <c r="B343" s="8"/>
      <c r="C343" s="8"/>
      <c r="D343" s="9"/>
      <c r="E343" s="8"/>
      <c r="N343" s="8"/>
      <c r="S343" s="10"/>
      <c r="T343" s="11"/>
      <c r="V343" s="12"/>
    </row>
    <row r="344" spans="1:22" x14ac:dyDescent="0.2">
      <c r="A344" s="8"/>
      <c r="B344" s="8"/>
      <c r="C344" s="8"/>
      <c r="D344" s="9"/>
      <c r="E344" s="8"/>
      <c r="N344" s="8"/>
      <c r="S344" s="10"/>
      <c r="T344" s="11"/>
      <c r="V344" s="12"/>
    </row>
    <row r="345" spans="1:22" x14ac:dyDescent="0.2">
      <c r="A345" s="8"/>
      <c r="B345" s="8"/>
      <c r="C345" s="8"/>
      <c r="D345" s="9"/>
      <c r="E345" s="8"/>
      <c r="N345" s="8"/>
      <c r="S345" s="10"/>
      <c r="T345" s="11"/>
      <c r="V345" s="12"/>
    </row>
    <row r="346" spans="1:22" x14ac:dyDescent="0.2">
      <c r="A346" s="8"/>
      <c r="B346" s="8"/>
      <c r="C346" s="8"/>
      <c r="D346" s="9"/>
      <c r="E346" s="8"/>
      <c r="N346" s="8"/>
      <c r="S346" s="10"/>
      <c r="T346" s="11"/>
      <c r="V346" s="12"/>
    </row>
    <row r="347" spans="1:22" x14ac:dyDescent="0.2">
      <c r="A347" s="8"/>
      <c r="B347" s="8"/>
      <c r="C347" s="8"/>
      <c r="D347" s="9"/>
      <c r="E347" s="8"/>
      <c r="S347" s="10"/>
      <c r="T347" s="11"/>
      <c r="V347" s="12"/>
    </row>
    <row r="348" spans="1:22" x14ac:dyDescent="0.2">
      <c r="A348" s="8"/>
      <c r="B348" s="8"/>
      <c r="C348" s="8"/>
      <c r="D348" s="9"/>
      <c r="E348" s="8"/>
      <c r="S348" s="10"/>
      <c r="T348" s="11"/>
      <c r="V348" s="12"/>
    </row>
    <row r="349" spans="1:22" x14ac:dyDescent="0.2">
      <c r="A349" s="8"/>
      <c r="B349" s="8"/>
      <c r="C349" s="8"/>
      <c r="D349" s="9"/>
      <c r="E349" s="8"/>
      <c r="S349" s="10"/>
      <c r="T349" s="11"/>
      <c r="V349" s="12"/>
    </row>
    <row r="350" spans="1:22" x14ac:dyDescent="0.2">
      <c r="A350" s="8"/>
      <c r="B350" s="8"/>
      <c r="C350" s="8"/>
      <c r="D350" s="9"/>
      <c r="E350" s="8"/>
      <c r="S350" s="10"/>
      <c r="T350" s="11"/>
      <c r="V350" s="12"/>
    </row>
    <row r="351" spans="1:22" x14ac:dyDescent="0.2">
      <c r="A351" s="8"/>
      <c r="B351" s="8"/>
      <c r="C351" s="8"/>
      <c r="D351" s="9"/>
      <c r="E351" s="8"/>
      <c r="S351" s="10"/>
      <c r="T351" s="11"/>
      <c r="V351" s="12"/>
    </row>
    <row r="352" spans="1:22" x14ac:dyDescent="0.2">
      <c r="A352" s="8"/>
      <c r="B352" s="8"/>
      <c r="C352" s="8"/>
      <c r="D352" s="9"/>
      <c r="E352" s="8"/>
      <c r="S352" s="10"/>
      <c r="T352" s="11"/>
      <c r="V352" s="12"/>
    </row>
    <row r="353" spans="1:22" x14ac:dyDescent="0.2">
      <c r="A353" s="8"/>
      <c r="B353" s="8"/>
      <c r="C353" s="8"/>
      <c r="D353" s="9"/>
      <c r="E353" s="8"/>
      <c r="S353" s="10"/>
      <c r="T353" s="11"/>
      <c r="V353" s="12"/>
    </row>
    <row r="354" spans="1:22" x14ac:dyDescent="0.2">
      <c r="A354" s="8"/>
      <c r="B354" s="8"/>
      <c r="C354" s="8"/>
      <c r="D354" s="9"/>
      <c r="E354" s="8"/>
      <c r="S354" s="10"/>
      <c r="T354" s="11"/>
      <c r="V354" s="12"/>
    </row>
    <row r="355" spans="1:22" x14ac:dyDescent="0.2">
      <c r="A355" s="8"/>
      <c r="B355" s="8"/>
      <c r="C355" s="8"/>
      <c r="D355" s="9"/>
      <c r="E355" s="8"/>
      <c r="N355" s="8"/>
      <c r="S355" s="10"/>
      <c r="T355" s="11"/>
      <c r="V355" s="12"/>
    </row>
    <row r="356" spans="1:22" x14ac:dyDescent="0.2">
      <c r="A356" s="8"/>
      <c r="B356" s="8"/>
      <c r="C356" s="8"/>
      <c r="D356" s="9"/>
      <c r="E356" s="8"/>
      <c r="N356" s="8"/>
      <c r="S356" s="10"/>
      <c r="T356" s="11"/>
      <c r="V356" s="12"/>
    </row>
    <row r="357" spans="1:22" x14ac:dyDescent="0.2">
      <c r="A357" s="8"/>
      <c r="B357" s="8"/>
      <c r="C357" s="8"/>
      <c r="D357" s="9"/>
      <c r="E357" s="8"/>
      <c r="N357" s="8"/>
      <c r="S357" s="10"/>
      <c r="T357" s="11"/>
      <c r="V357" s="12"/>
    </row>
    <row r="358" spans="1:22" x14ac:dyDescent="0.2">
      <c r="A358" s="8"/>
      <c r="B358" s="8"/>
      <c r="C358" s="8"/>
      <c r="D358" s="9"/>
      <c r="E358" s="8"/>
      <c r="N358" s="8"/>
      <c r="S358" s="10"/>
      <c r="T358" s="11"/>
      <c r="V358" s="12"/>
    </row>
    <row r="359" spans="1:22" x14ac:dyDescent="0.2">
      <c r="A359" s="8"/>
      <c r="B359" s="8"/>
      <c r="C359" s="8"/>
      <c r="D359" s="9"/>
      <c r="E359" s="8"/>
      <c r="N359" s="8"/>
      <c r="S359" s="10"/>
      <c r="T359" s="11"/>
      <c r="V359" s="12"/>
    </row>
    <row r="360" spans="1:22" x14ac:dyDescent="0.2">
      <c r="A360" s="9"/>
      <c r="B360" s="51"/>
      <c r="C360" s="8"/>
      <c r="D360" s="9"/>
      <c r="E360" s="8"/>
      <c r="K360" s="58"/>
      <c r="L360" s="155"/>
      <c r="N360" s="8"/>
      <c r="S360" s="10"/>
      <c r="T360" s="11"/>
      <c r="U360" s="155"/>
      <c r="V360" s="67"/>
    </row>
    <row r="361" spans="1:22" x14ac:dyDescent="0.2">
      <c r="A361" s="8"/>
      <c r="B361" s="8"/>
      <c r="C361" s="8"/>
      <c r="D361" s="9"/>
      <c r="E361" s="8"/>
      <c r="N361" s="8"/>
      <c r="S361" s="10"/>
      <c r="T361" s="11"/>
      <c r="V361" s="12"/>
    </row>
    <row r="362" spans="1:22" x14ac:dyDescent="0.2">
      <c r="A362" s="8"/>
      <c r="B362" s="8"/>
      <c r="C362" s="8"/>
      <c r="D362" s="9"/>
      <c r="E362" s="8"/>
      <c r="N362" s="8"/>
      <c r="S362" s="10"/>
      <c r="T362" s="11"/>
      <c r="V362" s="12"/>
    </row>
    <row r="363" spans="1:22" x14ac:dyDescent="0.2">
      <c r="A363" s="8"/>
      <c r="B363" s="8"/>
      <c r="C363" s="8"/>
      <c r="D363" s="9"/>
      <c r="E363" s="8"/>
      <c r="N363" s="8"/>
      <c r="S363" s="10"/>
      <c r="T363" s="11"/>
      <c r="V363" s="12"/>
    </row>
    <row r="364" spans="1:22" x14ac:dyDescent="0.2">
      <c r="A364" s="8"/>
      <c r="B364" s="8"/>
      <c r="C364" s="8"/>
      <c r="D364" s="9"/>
      <c r="E364" s="8"/>
      <c r="N364" s="8"/>
      <c r="S364" s="10"/>
      <c r="T364" s="11"/>
      <c r="V364" s="12"/>
    </row>
    <row r="365" spans="1:22" x14ac:dyDescent="0.2">
      <c r="A365" s="8"/>
      <c r="B365" s="8"/>
      <c r="C365" s="8"/>
      <c r="D365" s="9"/>
      <c r="E365" s="8"/>
      <c r="N365" s="8"/>
      <c r="S365" s="10"/>
      <c r="T365" s="11"/>
      <c r="V365" s="12"/>
    </row>
    <row r="366" spans="1:22" x14ac:dyDescent="0.2">
      <c r="A366" s="8"/>
      <c r="B366" s="8"/>
      <c r="C366" s="8"/>
      <c r="D366" s="9"/>
      <c r="E366" s="8"/>
      <c r="N366" s="8"/>
      <c r="S366" s="10"/>
      <c r="T366" s="11"/>
      <c r="V366" s="12"/>
    </row>
    <row r="367" spans="1:22" x14ac:dyDescent="0.2">
      <c r="A367" s="8"/>
      <c r="B367" s="8"/>
      <c r="C367" s="8"/>
      <c r="D367" s="9"/>
      <c r="E367" s="8"/>
      <c r="N367" s="8"/>
      <c r="S367" s="10"/>
      <c r="T367" s="11"/>
      <c r="V367" s="12"/>
    </row>
    <row r="368" spans="1:22" x14ac:dyDescent="0.2">
      <c r="A368" s="8"/>
      <c r="B368" s="8"/>
      <c r="C368" s="8"/>
      <c r="D368" s="9"/>
      <c r="E368" s="8"/>
      <c r="N368" s="8"/>
      <c r="S368" s="10"/>
      <c r="T368" s="11"/>
      <c r="V368" s="12"/>
    </row>
    <row r="369" spans="1:22" x14ac:dyDescent="0.2">
      <c r="A369" s="8"/>
      <c r="B369" s="8"/>
      <c r="C369" s="8"/>
      <c r="D369" s="9"/>
      <c r="E369" s="8"/>
      <c r="N369" s="8"/>
      <c r="S369" s="10"/>
      <c r="T369" s="11"/>
      <c r="V369" s="12"/>
    </row>
    <row r="370" spans="1:22" x14ac:dyDescent="0.2">
      <c r="A370" s="9"/>
      <c r="B370" s="51"/>
      <c r="C370" s="8"/>
      <c r="D370" s="9"/>
      <c r="E370" s="8"/>
      <c r="L370" s="57"/>
      <c r="N370" s="8"/>
      <c r="S370" s="10"/>
      <c r="T370" s="58"/>
      <c r="U370" s="154"/>
      <c r="V370" s="67"/>
    </row>
    <row r="371" spans="1:22" x14ac:dyDescent="0.2">
      <c r="A371" s="8"/>
      <c r="B371" s="8"/>
      <c r="C371" s="8"/>
      <c r="D371" s="9"/>
      <c r="E371" s="8"/>
      <c r="N371" s="8"/>
      <c r="S371" s="10"/>
      <c r="T371" s="11"/>
      <c r="V371" s="12"/>
    </row>
    <row r="372" spans="1:22" x14ac:dyDescent="0.2">
      <c r="A372" s="8"/>
      <c r="B372" s="8"/>
      <c r="C372" s="8"/>
      <c r="D372" s="9"/>
      <c r="E372" s="8"/>
      <c r="N372" s="8"/>
      <c r="S372" s="10"/>
      <c r="T372" s="11"/>
      <c r="V372" s="12"/>
    </row>
    <row r="373" spans="1:22" x14ac:dyDescent="0.2">
      <c r="A373" s="8"/>
      <c r="B373" s="8"/>
      <c r="C373" s="8"/>
      <c r="D373" s="9"/>
      <c r="E373" s="8"/>
      <c r="N373" s="8"/>
      <c r="S373" s="10"/>
      <c r="T373" s="11"/>
      <c r="V373" s="12"/>
    </row>
    <row r="374" spans="1:22" x14ac:dyDescent="0.2">
      <c r="A374" s="8"/>
      <c r="B374" s="8"/>
      <c r="C374" s="8"/>
      <c r="D374" s="9"/>
      <c r="E374" s="8"/>
      <c r="N374" s="8"/>
      <c r="S374" s="10"/>
      <c r="T374" s="11"/>
      <c r="V374" s="12"/>
    </row>
    <row r="375" spans="1:22" x14ac:dyDescent="0.2">
      <c r="A375" s="8"/>
      <c r="B375" s="8"/>
      <c r="C375" s="8"/>
      <c r="D375" s="9"/>
      <c r="E375" s="8"/>
      <c r="F375" s="156"/>
      <c r="N375" s="8"/>
      <c r="S375" s="10"/>
      <c r="T375" s="11"/>
      <c r="V375" s="12"/>
    </row>
    <row r="376" spans="1:22" x14ac:dyDescent="0.2">
      <c r="A376" s="8"/>
      <c r="B376" s="8"/>
      <c r="C376" s="8"/>
      <c r="D376" s="54"/>
      <c r="E376" s="8"/>
      <c r="N376" s="8"/>
      <c r="S376" s="10"/>
      <c r="T376" s="11"/>
      <c r="V376" s="12"/>
    </row>
    <row r="377" spans="1:22" x14ac:dyDescent="0.2">
      <c r="A377" s="8"/>
      <c r="B377" s="8"/>
      <c r="C377" s="8"/>
      <c r="D377" s="9"/>
      <c r="E377" s="8"/>
      <c r="N377" s="8"/>
      <c r="S377" s="10"/>
      <c r="T377" s="11"/>
      <c r="V377" s="12"/>
    </row>
    <row r="378" spans="1:22" x14ac:dyDescent="0.2">
      <c r="A378" s="8"/>
      <c r="B378" s="8"/>
      <c r="C378" s="8"/>
      <c r="D378" s="9"/>
      <c r="E378" s="8"/>
      <c r="N378" s="8"/>
      <c r="S378" s="10"/>
      <c r="T378" s="11"/>
      <c r="V378" s="12"/>
    </row>
    <row r="379" spans="1:22" x14ac:dyDescent="0.2">
      <c r="A379" s="8"/>
      <c r="B379" s="8"/>
      <c r="C379" s="8"/>
      <c r="D379" s="9"/>
      <c r="E379" s="8"/>
      <c r="N379" s="8"/>
      <c r="S379" s="10"/>
      <c r="T379" s="11"/>
      <c r="V379" s="12"/>
    </row>
    <row r="380" spans="1:22" x14ac:dyDescent="0.2">
      <c r="A380" s="8"/>
      <c r="B380" s="8"/>
      <c r="C380" s="8"/>
      <c r="D380" s="9"/>
      <c r="E380" s="8"/>
      <c r="M380" s="56"/>
      <c r="N380" s="8"/>
      <c r="S380" s="10"/>
      <c r="T380" s="11"/>
      <c r="V380" s="12"/>
    </row>
    <row r="381" spans="1:22" x14ac:dyDescent="0.2">
      <c r="A381" s="8"/>
      <c r="B381" s="8"/>
      <c r="C381" s="8"/>
      <c r="D381" s="9"/>
      <c r="E381" s="8"/>
      <c r="N381" s="8"/>
      <c r="S381" s="10"/>
      <c r="T381" s="11"/>
      <c r="V381" s="12"/>
    </row>
    <row r="382" spans="1:22" x14ac:dyDescent="0.2">
      <c r="A382" s="8"/>
      <c r="B382" s="8"/>
      <c r="C382" s="8"/>
      <c r="D382" s="54"/>
      <c r="E382" s="8"/>
      <c r="M382" s="56"/>
      <c r="N382" s="8"/>
      <c r="S382" s="10"/>
      <c r="T382" s="11"/>
      <c r="V382" s="12"/>
    </row>
    <row r="383" spans="1:22" x14ac:dyDescent="0.2">
      <c r="A383" s="8"/>
      <c r="B383" s="8"/>
      <c r="C383" s="8"/>
      <c r="D383" s="54"/>
      <c r="E383" s="8"/>
      <c r="M383" s="56"/>
      <c r="N383" s="8"/>
      <c r="S383" s="10"/>
      <c r="T383" s="11"/>
      <c r="V383" s="12"/>
    </row>
    <row r="384" spans="1:22" x14ac:dyDescent="0.2">
      <c r="A384" s="8"/>
      <c r="B384" s="8"/>
      <c r="C384" s="8"/>
      <c r="D384" s="9"/>
      <c r="E384" s="8"/>
      <c r="N384" s="8"/>
      <c r="S384" s="10"/>
      <c r="T384" s="11"/>
      <c r="V384" s="12"/>
    </row>
    <row r="385" spans="1:22" x14ac:dyDescent="0.2">
      <c r="A385" s="8"/>
      <c r="B385" s="8"/>
      <c r="C385" s="8"/>
      <c r="D385" s="9"/>
      <c r="E385" s="8"/>
      <c r="N385" s="8"/>
      <c r="S385" s="10"/>
      <c r="T385" s="11"/>
      <c r="V385" s="12"/>
    </row>
    <row r="386" spans="1:22" x14ac:dyDescent="0.2">
      <c r="A386" s="8"/>
      <c r="B386" s="8"/>
      <c r="C386" s="8"/>
      <c r="D386" s="9"/>
      <c r="E386" s="8"/>
      <c r="N386" s="8"/>
      <c r="S386" s="10"/>
      <c r="T386" s="11"/>
      <c r="V386" s="12"/>
    </row>
    <row r="387" spans="1:22" x14ac:dyDescent="0.2">
      <c r="A387" s="8"/>
      <c r="B387" s="8"/>
      <c r="C387" s="8"/>
      <c r="D387" s="9"/>
      <c r="E387" s="8"/>
      <c r="N387" s="8"/>
      <c r="S387" s="10"/>
      <c r="T387" s="11"/>
      <c r="V387" s="12"/>
    </row>
    <row r="388" spans="1:22" x14ac:dyDescent="0.2">
      <c r="A388" s="8"/>
      <c r="B388" s="8"/>
      <c r="C388" s="8"/>
      <c r="D388" s="9"/>
      <c r="E388" s="8"/>
      <c r="N388" s="8"/>
      <c r="S388" s="10"/>
      <c r="T388" s="11"/>
      <c r="V388" s="12"/>
    </row>
    <row r="389" spans="1:22" x14ac:dyDescent="0.2">
      <c r="A389" s="9"/>
      <c r="B389" s="9"/>
      <c r="C389" s="8"/>
      <c r="D389" s="59"/>
      <c r="E389" s="8"/>
      <c r="L389" s="57"/>
      <c r="M389" s="60"/>
      <c r="N389" s="8"/>
      <c r="S389" s="10"/>
      <c r="T389" s="11"/>
      <c r="U389" s="154"/>
    </row>
    <row r="390" spans="1:22" x14ac:dyDescent="0.2">
      <c r="A390" s="9"/>
      <c r="B390" s="9"/>
      <c r="C390" s="8"/>
      <c r="D390" s="59"/>
      <c r="E390" s="8"/>
      <c r="L390" s="57"/>
      <c r="M390" s="60"/>
      <c r="N390" s="8"/>
      <c r="S390" s="10"/>
      <c r="T390" s="11"/>
      <c r="U390" s="154"/>
    </row>
    <row r="391" spans="1:22" x14ac:dyDescent="0.2">
      <c r="A391" s="9"/>
      <c r="B391" s="9"/>
      <c r="C391" s="8"/>
      <c r="D391" s="59"/>
      <c r="E391" s="8"/>
      <c r="L391" s="57"/>
      <c r="M391" s="60"/>
      <c r="N391" s="8"/>
      <c r="S391" s="10"/>
      <c r="T391" s="11"/>
      <c r="U391" s="154"/>
    </row>
    <row r="392" spans="1:22" x14ac:dyDescent="0.2">
      <c r="A392" s="9"/>
      <c r="B392" s="9"/>
      <c r="C392" s="8"/>
      <c r="D392" s="59"/>
      <c r="E392" s="8"/>
      <c r="L392" s="57"/>
      <c r="M392" s="60"/>
      <c r="N392" s="8"/>
      <c r="S392" s="10"/>
      <c r="T392" s="11"/>
      <c r="U392" s="154"/>
    </row>
    <row r="393" spans="1:22" x14ac:dyDescent="0.2">
      <c r="A393" s="9"/>
      <c r="B393" s="9"/>
      <c r="C393" s="8"/>
      <c r="D393" s="59"/>
      <c r="E393" s="8"/>
      <c r="L393" s="57"/>
      <c r="M393" s="60"/>
      <c r="N393" s="8"/>
      <c r="S393" s="10"/>
      <c r="T393" s="11"/>
      <c r="U393" s="154"/>
    </row>
    <row r="394" spans="1:22" x14ac:dyDescent="0.2">
      <c r="A394" s="8"/>
      <c r="B394" s="8"/>
      <c r="C394" s="8"/>
      <c r="D394" s="54"/>
      <c r="E394" s="8"/>
      <c r="M394" s="56"/>
      <c r="N394" s="8"/>
      <c r="S394" s="10"/>
      <c r="T394" s="11"/>
      <c r="V394" s="12"/>
    </row>
    <row r="395" spans="1:22" x14ac:dyDescent="0.2">
      <c r="A395" s="8"/>
      <c r="B395" s="8"/>
      <c r="C395" s="8"/>
      <c r="D395" s="54"/>
      <c r="E395" s="8"/>
      <c r="N395" s="8"/>
      <c r="S395" s="10"/>
      <c r="T395" s="11"/>
      <c r="V395" s="12"/>
    </row>
    <row r="396" spans="1:22" x14ac:dyDescent="0.2">
      <c r="A396" s="8"/>
      <c r="B396" s="8"/>
      <c r="C396" s="8"/>
      <c r="D396" s="9"/>
      <c r="E396" s="8"/>
      <c r="N396" s="8"/>
      <c r="S396" s="10"/>
      <c r="T396" s="11"/>
      <c r="V396" s="12"/>
    </row>
    <row r="397" spans="1:22" x14ac:dyDescent="0.2">
      <c r="A397" s="8"/>
      <c r="B397" s="8"/>
      <c r="C397" s="8"/>
      <c r="D397" s="9"/>
      <c r="E397" s="8"/>
      <c r="N397" s="8"/>
      <c r="S397" s="10"/>
      <c r="T397" s="11"/>
      <c r="V397" s="12"/>
    </row>
    <row r="398" spans="1:22" x14ac:dyDescent="0.2">
      <c r="A398" s="8"/>
      <c r="B398" s="8"/>
      <c r="C398" s="8"/>
      <c r="D398" s="9"/>
      <c r="E398" s="8"/>
      <c r="N398" s="8"/>
      <c r="S398" s="10"/>
      <c r="T398" s="11"/>
      <c r="V398" s="12"/>
    </row>
    <row r="399" spans="1:22" x14ac:dyDescent="0.2">
      <c r="A399" s="8"/>
      <c r="B399" s="8"/>
      <c r="C399" s="8"/>
      <c r="D399" s="9"/>
      <c r="E399" s="8"/>
      <c r="N399" s="8"/>
      <c r="S399" s="10"/>
      <c r="T399" s="11"/>
      <c r="V399" s="12"/>
    </row>
    <row r="400" spans="1:22" x14ac:dyDescent="0.2">
      <c r="A400" s="8"/>
      <c r="B400" s="8"/>
      <c r="C400" s="8"/>
      <c r="D400" s="9"/>
      <c r="E400" s="8"/>
      <c r="N400" s="8"/>
      <c r="S400" s="10"/>
      <c r="T400" s="11"/>
      <c r="V400" s="12"/>
    </row>
    <row r="401" spans="1:22" x14ac:dyDescent="0.2">
      <c r="A401" s="8"/>
      <c r="B401" s="8"/>
      <c r="C401" s="8"/>
      <c r="D401" s="9"/>
      <c r="E401" s="8"/>
      <c r="N401" s="8"/>
      <c r="S401" s="10"/>
      <c r="T401" s="11"/>
      <c r="V401" s="12"/>
    </row>
    <row r="402" spans="1:22" x14ac:dyDescent="0.2">
      <c r="A402" s="8"/>
      <c r="B402" s="8"/>
      <c r="C402" s="8"/>
      <c r="D402" s="9"/>
      <c r="E402" s="8"/>
      <c r="N402" s="8"/>
      <c r="S402" s="10"/>
      <c r="T402" s="11"/>
      <c r="V402" s="12"/>
    </row>
    <row r="403" spans="1:22" x14ac:dyDescent="0.2">
      <c r="A403" s="9"/>
      <c r="B403" s="51"/>
      <c r="C403" s="8"/>
      <c r="D403" s="9"/>
      <c r="E403" s="8"/>
      <c r="L403" s="57"/>
      <c r="N403" s="8"/>
      <c r="S403" s="10"/>
      <c r="T403" s="11"/>
      <c r="U403" s="154"/>
    </row>
    <row r="404" spans="1:22" x14ac:dyDescent="0.2">
      <c r="A404" s="9"/>
      <c r="B404" s="51"/>
      <c r="C404" s="8"/>
      <c r="D404" s="9"/>
      <c r="E404" s="8"/>
      <c r="L404" s="57"/>
      <c r="N404" s="8"/>
      <c r="S404" s="10"/>
      <c r="T404" s="11"/>
      <c r="U404" s="154"/>
    </row>
    <row r="405" spans="1:22" x14ac:dyDescent="0.2">
      <c r="A405" s="9"/>
      <c r="B405" s="51"/>
      <c r="C405" s="8"/>
      <c r="D405" s="9"/>
      <c r="E405" s="8"/>
      <c r="L405" s="57"/>
      <c r="N405" s="8"/>
      <c r="S405" s="10"/>
      <c r="T405" s="11"/>
      <c r="U405" s="154"/>
    </row>
    <row r="406" spans="1:22" x14ac:dyDescent="0.2">
      <c r="A406" s="9"/>
      <c r="B406" s="51"/>
      <c r="C406" s="8"/>
      <c r="D406" s="9"/>
      <c r="E406" s="8"/>
      <c r="L406" s="57"/>
      <c r="N406" s="8"/>
      <c r="S406" s="10"/>
      <c r="T406" s="11"/>
      <c r="U406" s="154"/>
    </row>
    <row r="407" spans="1:22" x14ac:dyDescent="0.2">
      <c r="A407" s="9"/>
      <c r="B407" s="9"/>
      <c r="C407" s="8"/>
      <c r="D407" s="9"/>
      <c r="E407" s="8"/>
      <c r="L407" s="57"/>
      <c r="S407" s="10"/>
      <c r="T407" s="11"/>
    </row>
    <row r="408" spans="1:22" x14ac:dyDescent="0.2">
      <c r="A408" s="9"/>
      <c r="B408" s="9"/>
      <c r="C408" s="8"/>
      <c r="D408" s="9"/>
      <c r="E408" s="8"/>
      <c r="L408" s="57"/>
      <c r="S408" s="10"/>
      <c r="T408" s="11"/>
    </row>
    <row r="409" spans="1:22" x14ac:dyDescent="0.2">
      <c r="A409" s="9"/>
      <c r="B409" s="9"/>
      <c r="C409" s="8"/>
      <c r="D409" s="9"/>
      <c r="E409" s="8"/>
      <c r="L409" s="57"/>
      <c r="S409" s="10"/>
      <c r="T409" s="11"/>
    </row>
    <row r="410" spans="1:22" x14ac:dyDescent="0.2">
      <c r="A410" s="9"/>
      <c r="B410" s="9"/>
      <c r="C410" s="8"/>
      <c r="D410" s="9"/>
      <c r="E410" s="8"/>
      <c r="L410" s="57"/>
      <c r="S410" s="10"/>
      <c r="T410" s="11"/>
    </row>
    <row r="411" spans="1:22" x14ac:dyDescent="0.2">
      <c r="A411" s="9"/>
      <c r="B411" s="9"/>
      <c r="C411" s="8"/>
      <c r="D411" s="9"/>
      <c r="E411" s="8"/>
      <c r="L411" s="57"/>
      <c r="S411" s="10"/>
      <c r="T411" s="11"/>
    </row>
    <row r="412" spans="1:22" x14ac:dyDescent="0.2">
      <c r="A412" s="9"/>
      <c r="B412" s="51"/>
      <c r="C412" s="8"/>
      <c r="D412" s="9"/>
      <c r="E412" s="8"/>
      <c r="F412" s="10"/>
      <c r="G412" s="10"/>
      <c r="H412" s="10"/>
      <c r="L412" s="155"/>
      <c r="N412" s="8"/>
      <c r="S412" s="10"/>
      <c r="T412" s="11"/>
      <c r="U412" s="155"/>
      <c r="V412" s="67"/>
    </row>
    <row r="413" spans="1:22" x14ac:dyDescent="0.2">
      <c r="A413" s="9"/>
      <c r="B413" s="51"/>
      <c r="C413" s="8"/>
      <c r="D413" s="9"/>
      <c r="E413" s="8"/>
      <c r="L413" s="57"/>
      <c r="N413" s="8"/>
      <c r="S413" s="10"/>
      <c r="T413" s="11"/>
      <c r="U413" s="154"/>
      <c r="V413" s="67"/>
    </row>
    <row r="414" spans="1:22" x14ac:dyDescent="0.2">
      <c r="A414" s="8"/>
      <c r="B414" s="8"/>
      <c r="C414" s="8"/>
      <c r="D414" s="9"/>
      <c r="E414" s="8"/>
      <c r="N414" s="8"/>
      <c r="S414" s="10"/>
      <c r="T414" s="11"/>
      <c r="V414" s="12"/>
    </row>
    <row r="415" spans="1:22" x14ac:dyDescent="0.2">
      <c r="A415" s="8"/>
      <c r="B415" s="8"/>
      <c r="C415" s="8"/>
      <c r="D415" s="9"/>
      <c r="E415" s="8"/>
      <c r="N415" s="8"/>
      <c r="S415" s="10"/>
      <c r="T415" s="11"/>
      <c r="V415" s="12"/>
    </row>
    <row r="416" spans="1:22" x14ac:dyDescent="0.2">
      <c r="A416" s="8"/>
      <c r="B416" s="8"/>
      <c r="C416" s="8"/>
      <c r="D416" s="9"/>
      <c r="E416" s="8"/>
      <c r="M416" s="56"/>
      <c r="N416" s="8"/>
      <c r="S416" s="10"/>
      <c r="T416" s="11"/>
      <c r="V416" s="12"/>
    </row>
    <row r="417" spans="1:22" x14ac:dyDescent="0.2">
      <c r="A417" s="8"/>
      <c r="B417" s="8"/>
      <c r="C417" s="8"/>
      <c r="D417" s="9"/>
      <c r="E417" s="8"/>
      <c r="N417" s="8"/>
      <c r="S417" s="10"/>
      <c r="T417" s="11"/>
      <c r="V417" s="12"/>
    </row>
    <row r="418" spans="1:22" x14ac:dyDescent="0.2">
      <c r="A418" s="8"/>
      <c r="B418" s="8"/>
      <c r="C418" s="8"/>
      <c r="D418" s="9"/>
      <c r="E418" s="8"/>
      <c r="N418" s="8"/>
      <c r="S418" s="10"/>
      <c r="T418" s="11"/>
      <c r="V418" s="12"/>
    </row>
    <row r="419" spans="1:22" x14ac:dyDescent="0.2">
      <c r="A419" s="8"/>
      <c r="B419" s="8"/>
      <c r="C419" s="8"/>
      <c r="D419" s="9"/>
      <c r="E419" s="8"/>
      <c r="N419" s="8"/>
      <c r="S419" s="10"/>
      <c r="T419" s="11"/>
      <c r="V419" s="12"/>
    </row>
    <row r="420" spans="1:22" x14ac:dyDescent="0.2">
      <c r="A420" s="8"/>
      <c r="B420" s="8"/>
      <c r="C420" s="8"/>
      <c r="D420" s="9"/>
      <c r="E420" s="8"/>
      <c r="N420" s="8"/>
      <c r="S420" s="10"/>
      <c r="T420" s="11"/>
      <c r="V420" s="12"/>
    </row>
    <row r="421" spans="1:22" x14ac:dyDescent="0.2">
      <c r="A421" s="8"/>
      <c r="B421" s="8"/>
      <c r="C421" s="8"/>
      <c r="D421" s="9"/>
      <c r="E421" s="8"/>
      <c r="N421" s="8"/>
      <c r="S421" s="10"/>
      <c r="T421" s="11"/>
      <c r="V421" s="12"/>
    </row>
    <row r="422" spans="1:22" x14ac:dyDescent="0.2">
      <c r="A422" s="8"/>
      <c r="B422" s="8"/>
      <c r="C422" s="8"/>
      <c r="D422" s="9"/>
      <c r="E422" s="8"/>
      <c r="N422" s="8"/>
      <c r="S422" s="10"/>
      <c r="T422" s="11"/>
      <c r="V422" s="12"/>
    </row>
    <row r="423" spans="1:22" x14ac:dyDescent="0.2">
      <c r="A423" s="8"/>
      <c r="B423" s="8"/>
      <c r="C423" s="8"/>
      <c r="D423" s="9"/>
      <c r="E423" s="8"/>
      <c r="N423" s="8"/>
      <c r="S423" s="10"/>
      <c r="T423" s="11"/>
      <c r="V423" s="12"/>
    </row>
    <row r="424" spans="1:22" x14ac:dyDescent="0.2">
      <c r="A424" s="8"/>
      <c r="B424" s="8"/>
      <c r="C424" s="8"/>
      <c r="D424" s="9"/>
      <c r="E424" s="8"/>
      <c r="N424" s="8"/>
      <c r="S424" s="10"/>
      <c r="T424" s="11"/>
      <c r="V424" s="12"/>
    </row>
    <row r="425" spans="1:22" x14ac:dyDescent="0.2">
      <c r="A425" s="8"/>
      <c r="B425" s="8"/>
      <c r="C425" s="8"/>
      <c r="D425" s="9"/>
      <c r="E425" s="8"/>
      <c r="N425" s="8"/>
      <c r="S425" s="10"/>
      <c r="T425" s="11"/>
      <c r="V425" s="12"/>
    </row>
    <row r="426" spans="1:22" x14ac:dyDescent="0.2">
      <c r="A426" s="8"/>
      <c r="B426" s="8"/>
      <c r="C426" s="8"/>
      <c r="D426" s="9"/>
      <c r="E426" s="8"/>
      <c r="N426" s="8"/>
      <c r="S426" s="10"/>
      <c r="T426" s="11"/>
      <c r="V426" s="12"/>
    </row>
    <row r="427" spans="1:22" x14ac:dyDescent="0.2">
      <c r="A427" s="8"/>
      <c r="B427" s="8"/>
      <c r="C427" s="8"/>
      <c r="D427" s="9"/>
      <c r="E427" s="8"/>
      <c r="M427" s="56"/>
      <c r="N427" s="8"/>
      <c r="S427" s="10"/>
      <c r="T427" s="11"/>
      <c r="V427" s="12"/>
    </row>
    <row r="428" spans="1:22" x14ac:dyDescent="0.2">
      <c r="A428" s="8"/>
      <c r="B428" s="8"/>
      <c r="C428" s="8"/>
      <c r="D428" s="9"/>
      <c r="E428" s="8"/>
      <c r="N428" s="8"/>
      <c r="S428" s="10"/>
      <c r="T428" s="11"/>
      <c r="V428" s="12"/>
    </row>
    <row r="429" spans="1:22" x14ac:dyDescent="0.2">
      <c r="A429" s="8"/>
      <c r="B429" s="8"/>
      <c r="C429" s="8"/>
      <c r="D429" s="9"/>
      <c r="E429" s="8"/>
      <c r="N429" s="8"/>
      <c r="S429" s="10"/>
      <c r="T429" s="11"/>
      <c r="V429" s="12"/>
    </row>
    <row r="430" spans="1:22" x14ac:dyDescent="0.2">
      <c r="A430" s="8"/>
      <c r="B430" s="8"/>
      <c r="C430" s="8"/>
      <c r="D430" s="9"/>
      <c r="E430" s="8"/>
      <c r="N430" s="8"/>
      <c r="S430" s="10"/>
      <c r="T430" s="11"/>
      <c r="V430" s="12"/>
    </row>
    <row r="431" spans="1:22" x14ac:dyDescent="0.2">
      <c r="A431" s="9"/>
      <c r="B431" s="51"/>
      <c r="C431" s="8"/>
      <c r="D431" s="9"/>
      <c r="E431" s="8"/>
      <c r="K431" s="58"/>
      <c r="L431" s="57"/>
      <c r="N431" s="8"/>
      <c r="S431" s="10"/>
      <c r="T431" s="11"/>
      <c r="U431" s="154"/>
      <c r="V431" s="67"/>
    </row>
    <row r="432" spans="1:22" x14ac:dyDescent="0.2">
      <c r="A432" s="8"/>
      <c r="B432" s="8"/>
      <c r="C432" s="8"/>
      <c r="D432" s="9"/>
      <c r="E432" s="8"/>
      <c r="M432" s="56"/>
      <c r="N432" s="8"/>
      <c r="S432" s="10"/>
      <c r="T432" s="11"/>
      <c r="V432" s="12"/>
    </row>
    <row r="433" spans="1:22" x14ac:dyDescent="0.2">
      <c r="A433" s="8"/>
      <c r="B433" s="8"/>
      <c r="C433" s="8"/>
      <c r="D433" s="54"/>
      <c r="E433" s="8"/>
      <c r="N433" s="8"/>
      <c r="S433" s="10"/>
      <c r="T433" s="11"/>
      <c r="V433" s="12"/>
    </row>
    <row r="434" spans="1:22" x14ac:dyDescent="0.2">
      <c r="A434" s="8"/>
      <c r="B434" s="8"/>
      <c r="C434" s="8"/>
      <c r="D434" s="9"/>
      <c r="E434" s="8"/>
      <c r="N434" s="8"/>
      <c r="S434" s="10"/>
      <c r="T434" s="11"/>
      <c r="V434" s="12"/>
    </row>
    <row r="435" spans="1:22" x14ac:dyDescent="0.2">
      <c r="A435" s="8"/>
      <c r="B435" s="8"/>
      <c r="C435" s="8"/>
      <c r="D435" s="9"/>
      <c r="E435" s="8"/>
      <c r="N435" s="8"/>
      <c r="S435" s="10"/>
      <c r="T435" s="11"/>
      <c r="V435" s="12"/>
    </row>
    <row r="436" spans="1:22" x14ac:dyDescent="0.2">
      <c r="A436" s="8"/>
      <c r="B436" s="8"/>
      <c r="C436" s="8"/>
      <c r="D436" s="9"/>
      <c r="E436" s="8"/>
      <c r="N436" s="8"/>
      <c r="S436" s="10"/>
      <c r="T436" s="11"/>
      <c r="V436" s="12"/>
    </row>
    <row r="437" spans="1:22" x14ac:dyDescent="0.2">
      <c r="A437" s="8"/>
      <c r="B437" s="8"/>
      <c r="C437" s="8"/>
      <c r="D437" s="9"/>
      <c r="E437" s="8"/>
      <c r="N437" s="8"/>
      <c r="S437" s="10"/>
      <c r="T437" s="11"/>
      <c r="V437" s="12"/>
    </row>
    <row r="438" spans="1:22" x14ac:dyDescent="0.2">
      <c r="A438" s="8"/>
      <c r="B438" s="8"/>
      <c r="C438" s="8"/>
      <c r="D438" s="54"/>
      <c r="E438" s="8"/>
      <c r="N438" s="8"/>
      <c r="S438" s="10"/>
      <c r="T438" s="11"/>
      <c r="V438" s="12"/>
    </row>
    <row r="439" spans="1:22" x14ac:dyDescent="0.2">
      <c r="A439" s="8"/>
      <c r="B439" s="8"/>
      <c r="C439" s="8"/>
      <c r="D439" s="9"/>
      <c r="E439" s="8"/>
      <c r="N439" s="8"/>
      <c r="S439" s="10"/>
      <c r="T439" s="11"/>
      <c r="V439" s="12"/>
    </row>
    <row r="440" spans="1:22" x14ac:dyDescent="0.2">
      <c r="A440" s="8"/>
      <c r="B440" s="8"/>
      <c r="C440" s="8"/>
      <c r="D440" s="9"/>
      <c r="E440" s="8"/>
      <c r="N440" s="8"/>
      <c r="S440" s="10"/>
      <c r="T440" s="11"/>
      <c r="V440" s="12"/>
    </row>
    <row r="441" spans="1:22" x14ac:dyDescent="0.2">
      <c r="A441" s="8"/>
      <c r="B441" s="8"/>
      <c r="C441" s="8"/>
      <c r="D441" s="9"/>
      <c r="E441" s="8"/>
      <c r="N441" s="8"/>
      <c r="S441" s="10"/>
      <c r="T441" s="11"/>
      <c r="V441" s="12"/>
    </row>
    <row r="442" spans="1:22" x14ac:dyDescent="0.2">
      <c r="A442" s="8"/>
      <c r="B442" s="8"/>
      <c r="C442" s="8"/>
      <c r="D442" s="9"/>
      <c r="E442" s="8"/>
      <c r="M442" s="56"/>
      <c r="N442" s="8"/>
      <c r="S442" s="10"/>
      <c r="T442" s="11"/>
      <c r="V442" s="12"/>
    </row>
    <row r="443" spans="1:22" x14ac:dyDescent="0.2">
      <c r="A443" s="8"/>
      <c r="B443" s="8"/>
      <c r="C443" s="8"/>
      <c r="D443" s="54"/>
      <c r="E443" s="8"/>
      <c r="N443" s="8"/>
      <c r="S443" s="10"/>
      <c r="T443" s="11"/>
      <c r="V443" s="12"/>
    </row>
    <row r="444" spans="1:22" x14ac:dyDescent="0.2">
      <c r="A444" s="8"/>
      <c r="B444" s="8"/>
      <c r="C444" s="8"/>
      <c r="D444" s="9"/>
      <c r="E444" s="8"/>
      <c r="N444" s="8"/>
      <c r="S444" s="10"/>
      <c r="T444" s="11"/>
      <c r="V444" s="12"/>
    </row>
    <row r="445" spans="1:22" x14ac:dyDescent="0.2">
      <c r="A445" s="8"/>
      <c r="B445" s="8"/>
      <c r="C445" s="8"/>
      <c r="D445" s="54"/>
      <c r="E445" s="8"/>
      <c r="N445" s="8"/>
      <c r="S445" s="10"/>
      <c r="T445" s="11"/>
      <c r="V445" s="12"/>
    </row>
    <row r="446" spans="1:22" x14ac:dyDescent="0.2">
      <c r="A446" s="8"/>
      <c r="B446" s="8"/>
      <c r="C446" s="8"/>
      <c r="D446" s="9"/>
      <c r="E446" s="8"/>
      <c r="N446" s="8"/>
      <c r="S446" s="10"/>
      <c r="T446" s="11"/>
      <c r="V446" s="12"/>
    </row>
    <row r="447" spans="1:22" x14ac:dyDescent="0.2">
      <c r="A447" s="8"/>
      <c r="B447" s="8"/>
      <c r="C447" s="8"/>
      <c r="D447" s="9"/>
      <c r="E447" s="8"/>
      <c r="N447" s="8"/>
      <c r="S447" s="10"/>
      <c r="T447" s="11"/>
      <c r="V447" s="12"/>
    </row>
    <row r="448" spans="1:22" x14ac:dyDescent="0.2">
      <c r="A448" s="8"/>
      <c r="B448" s="8"/>
      <c r="C448" s="8"/>
      <c r="D448" s="9"/>
      <c r="E448" s="8"/>
      <c r="N448" s="8"/>
      <c r="S448" s="10"/>
      <c r="T448" s="11"/>
      <c r="V448" s="12"/>
    </row>
    <row r="449" spans="1:22" x14ac:dyDescent="0.2">
      <c r="A449" s="8"/>
      <c r="B449" s="8"/>
      <c r="C449" s="8"/>
      <c r="D449" s="9"/>
      <c r="E449" s="8"/>
      <c r="N449" s="8"/>
      <c r="S449" s="10"/>
      <c r="T449" s="11"/>
      <c r="V449" s="12"/>
    </row>
    <row r="450" spans="1:22" x14ac:dyDescent="0.2">
      <c r="A450" s="8"/>
      <c r="B450" s="8"/>
      <c r="C450" s="8"/>
      <c r="D450" s="54"/>
      <c r="E450" s="8"/>
      <c r="N450" s="8"/>
      <c r="S450" s="10"/>
      <c r="T450" s="11"/>
      <c r="V450" s="12"/>
    </row>
    <row r="451" spans="1:22" x14ac:dyDescent="0.2">
      <c r="A451" s="8"/>
      <c r="B451" s="8"/>
      <c r="C451" s="8"/>
      <c r="D451" s="9"/>
      <c r="E451" s="8"/>
      <c r="N451" s="8"/>
      <c r="S451" s="10"/>
      <c r="T451" s="11"/>
      <c r="V451" s="12"/>
    </row>
    <row r="452" spans="1:22" x14ac:dyDescent="0.2">
      <c r="A452" s="9"/>
      <c r="B452" s="51"/>
      <c r="C452" s="8"/>
      <c r="D452" s="9"/>
      <c r="E452" s="8"/>
      <c r="L452" s="57"/>
      <c r="N452" s="8"/>
      <c r="S452" s="10"/>
      <c r="T452" s="11"/>
      <c r="U452" s="154"/>
    </row>
    <row r="453" spans="1:22" x14ac:dyDescent="0.2">
      <c r="A453" s="8"/>
      <c r="B453" s="8"/>
      <c r="C453" s="8"/>
      <c r="D453" s="54"/>
      <c r="E453" s="8"/>
      <c r="M453" s="56"/>
      <c r="N453" s="8"/>
      <c r="S453" s="10"/>
      <c r="T453" s="11"/>
      <c r="V453" s="12"/>
    </row>
    <row r="454" spans="1:22" x14ac:dyDescent="0.2">
      <c r="A454" s="8"/>
      <c r="B454" s="8"/>
      <c r="C454" s="8"/>
      <c r="D454" s="54"/>
      <c r="E454" s="8"/>
      <c r="M454" s="56"/>
      <c r="N454" s="8"/>
      <c r="S454" s="10"/>
      <c r="T454" s="11"/>
      <c r="V454" s="12"/>
    </row>
    <row r="455" spans="1:22" x14ac:dyDescent="0.2">
      <c r="A455" s="8"/>
      <c r="B455" s="8"/>
      <c r="C455" s="8"/>
      <c r="D455" s="54"/>
      <c r="E455" s="8"/>
      <c r="M455" s="56"/>
      <c r="N455" s="8"/>
      <c r="S455" s="10"/>
      <c r="T455" s="11"/>
      <c r="V455" s="12"/>
    </row>
    <row r="456" spans="1:22" x14ac:dyDescent="0.2">
      <c r="A456" s="8"/>
      <c r="B456" s="8"/>
      <c r="C456" s="8"/>
      <c r="D456" s="54"/>
      <c r="E456" s="8"/>
      <c r="M456" s="56"/>
      <c r="N456" s="8"/>
      <c r="S456" s="10"/>
      <c r="T456" s="11"/>
      <c r="V456" s="12"/>
    </row>
    <row r="457" spans="1:22" x14ac:dyDescent="0.2">
      <c r="A457" s="8"/>
      <c r="B457" s="8"/>
      <c r="C457" s="8"/>
      <c r="D457" s="9"/>
      <c r="E457" s="8"/>
      <c r="M457" s="56"/>
      <c r="N457" s="8"/>
      <c r="S457" s="10"/>
      <c r="T457" s="11"/>
      <c r="V457" s="12"/>
    </row>
    <row r="458" spans="1:22" x14ac:dyDescent="0.2">
      <c r="A458" s="8"/>
      <c r="B458" s="8"/>
      <c r="C458" s="8"/>
      <c r="D458" s="54"/>
      <c r="E458" s="8"/>
      <c r="M458" s="56"/>
      <c r="N458" s="8"/>
      <c r="S458" s="10"/>
      <c r="T458" s="11"/>
      <c r="V458" s="12"/>
    </row>
    <row r="459" spans="1:22" x14ac:dyDescent="0.2">
      <c r="A459" s="8"/>
      <c r="B459" s="8"/>
      <c r="C459" s="8"/>
      <c r="D459" s="9"/>
      <c r="E459" s="8"/>
      <c r="M459" s="56"/>
      <c r="N459" s="8"/>
      <c r="S459" s="10"/>
      <c r="T459" s="11"/>
      <c r="V459" s="12"/>
    </row>
    <row r="460" spans="1:22" x14ac:dyDescent="0.2">
      <c r="A460" s="8"/>
      <c r="B460" s="8"/>
      <c r="C460" s="8"/>
      <c r="D460" s="9"/>
      <c r="E460" s="8"/>
      <c r="N460" s="8"/>
      <c r="S460" s="10"/>
      <c r="T460" s="11"/>
      <c r="V460" s="12"/>
    </row>
    <row r="461" spans="1:22" x14ac:dyDescent="0.2">
      <c r="A461" s="8"/>
      <c r="B461" s="8"/>
      <c r="C461" s="8"/>
      <c r="D461" s="9"/>
      <c r="E461" s="8"/>
      <c r="N461" s="8"/>
      <c r="S461" s="10"/>
      <c r="T461" s="11"/>
      <c r="V461" s="12"/>
    </row>
    <row r="462" spans="1:22" x14ac:dyDescent="0.2">
      <c r="A462" s="8"/>
      <c r="B462" s="8"/>
      <c r="C462" s="8"/>
      <c r="D462" s="9"/>
      <c r="E462" s="8"/>
      <c r="N462" s="8"/>
      <c r="S462" s="10"/>
      <c r="T462" s="11"/>
      <c r="V462" s="12"/>
    </row>
    <row r="463" spans="1:22" x14ac:dyDescent="0.2">
      <c r="A463" s="8"/>
      <c r="B463" s="8"/>
      <c r="C463" s="8"/>
      <c r="D463" s="54"/>
      <c r="E463" s="8"/>
      <c r="N463" s="8"/>
      <c r="S463" s="10"/>
      <c r="T463" s="11"/>
      <c r="V463" s="12"/>
    </row>
    <row r="464" spans="1:22" x14ac:dyDescent="0.2">
      <c r="A464" s="8"/>
      <c r="B464" s="8"/>
      <c r="C464" s="8"/>
      <c r="D464" s="9"/>
      <c r="E464" s="8"/>
      <c r="N464" s="8"/>
      <c r="S464" s="10"/>
      <c r="T464" s="11"/>
      <c r="V464" s="12"/>
    </row>
    <row r="465" spans="1:22" x14ac:dyDescent="0.2">
      <c r="A465" s="8"/>
      <c r="B465" s="8"/>
      <c r="C465" s="8"/>
      <c r="D465" s="9"/>
      <c r="E465" s="8"/>
      <c r="N465" s="8"/>
      <c r="S465" s="10"/>
      <c r="T465" s="11"/>
      <c r="V465" s="12"/>
    </row>
    <row r="466" spans="1:22" x14ac:dyDescent="0.2">
      <c r="A466" s="8"/>
      <c r="B466" s="8"/>
      <c r="C466" s="8"/>
      <c r="D466" s="9"/>
      <c r="E466" s="8"/>
      <c r="N466" s="8"/>
      <c r="S466" s="10"/>
      <c r="T466" s="11"/>
      <c r="V466" s="12"/>
    </row>
    <row r="467" spans="1:22" x14ac:dyDescent="0.2">
      <c r="A467" s="8"/>
      <c r="B467" s="8"/>
      <c r="C467" s="8"/>
      <c r="D467" s="9"/>
      <c r="E467" s="8"/>
      <c r="N467" s="8"/>
      <c r="S467" s="10"/>
      <c r="T467" s="11"/>
      <c r="V467" s="12"/>
    </row>
    <row r="468" spans="1:22" x14ac:dyDescent="0.2">
      <c r="A468" s="8"/>
      <c r="B468" s="8"/>
      <c r="C468" s="8"/>
      <c r="D468" s="9"/>
      <c r="E468" s="8"/>
      <c r="N468" s="8"/>
      <c r="S468" s="10"/>
      <c r="T468" s="11"/>
      <c r="V468" s="12"/>
    </row>
    <row r="469" spans="1:22" x14ac:dyDescent="0.2">
      <c r="A469" s="8"/>
      <c r="B469" s="8"/>
      <c r="C469" s="8"/>
      <c r="D469" s="9"/>
      <c r="E469" s="8"/>
      <c r="N469" s="8"/>
      <c r="S469" s="10"/>
      <c r="T469" s="11"/>
      <c r="V469" s="12"/>
    </row>
    <row r="470" spans="1:22" x14ac:dyDescent="0.2">
      <c r="A470" s="8"/>
      <c r="B470" s="8"/>
      <c r="C470" s="8"/>
      <c r="D470" s="9"/>
      <c r="E470" s="8"/>
      <c r="N470" s="8"/>
      <c r="S470" s="10"/>
      <c r="T470" s="11"/>
      <c r="V470" s="12"/>
    </row>
    <row r="471" spans="1:22" x14ac:dyDescent="0.2">
      <c r="A471" s="9"/>
      <c r="B471" s="51"/>
      <c r="C471" s="8"/>
      <c r="D471" s="9"/>
      <c r="E471" s="8"/>
      <c r="L471" s="57"/>
      <c r="N471" s="8"/>
      <c r="S471" s="10"/>
      <c r="T471" s="11"/>
      <c r="U471" s="154"/>
      <c r="V471" s="67"/>
    </row>
    <row r="472" spans="1:22" x14ac:dyDescent="0.2">
      <c r="A472" s="8"/>
      <c r="B472" s="8"/>
      <c r="C472" s="8"/>
      <c r="D472" s="9"/>
      <c r="E472" s="8"/>
      <c r="N472" s="8"/>
      <c r="S472" s="10"/>
      <c r="T472" s="11"/>
      <c r="V472" s="12"/>
    </row>
    <row r="473" spans="1:22" x14ac:dyDescent="0.2">
      <c r="A473" s="8"/>
      <c r="B473" s="8"/>
      <c r="C473" s="8"/>
      <c r="D473" s="9"/>
      <c r="E473" s="8"/>
      <c r="N473" s="8"/>
      <c r="S473" s="10"/>
      <c r="T473" s="11"/>
      <c r="V473" s="12"/>
    </row>
    <row r="474" spans="1:22" x14ac:dyDescent="0.2">
      <c r="A474" s="8"/>
      <c r="B474" s="8"/>
      <c r="C474" s="8"/>
      <c r="D474" s="9"/>
      <c r="E474" s="8"/>
      <c r="N474" s="8"/>
      <c r="S474" s="10"/>
      <c r="T474" s="11"/>
      <c r="V474" s="12"/>
    </row>
    <row r="475" spans="1:22" x14ac:dyDescent="0.2">
      <c r="A475" s="8"/>
      <c r="B475" s="8"/>
      <c r="C475" s="8"/>
      <c r="D475" s="9"/>
      <c r="E475" s="8"/>
      <c r="N475" s="8"/>
      <c r="S475" s="10"/>
      <c r="T475" s="11"/>
      <c r="V475" s="12"/>
    </row>
    <row r="476" spans="1:22" x14ac:dyDescent="0.2">
      <c r="A476" s="8"/>
      <c r="B476" s="8"/>
      <c r="C476" s="8"/>
      <c r="D476" s="9"/>
      <c r="E476" s="8"/>
      <c r="N476" s="8"/>
      <c r="S476" s="10"/>
      <c r="T476" s="11"/>
      <c r="V476" s="12"/>
    </row>
    <row r="477" spans="1:22" x14ac:dyDescent="0.2">
      <c r="A477" s="8"/>
      <c r="B477" s="8"/>
      <c r="C477" s="8"/>
      <c r="D477" s="9"/>
      <c r="E477" s="8"/>
      <c r="N477" s="8"/>
      <c r="S477" s="10"/>
      <c r="T477" s="11"/>
      <c r="V477" s="12"/>
    </row>
    <row r="478" spans="1:22" x14ac:dyDescent="0.2">
      <c r="A478" s="9"/>
      <c r="B478" s="51"/>
      <c r="C478" s="8"/>
      <c r="D478" s="9"/>
      <c r="E478" s="8"/>
      <c r="K478" s="58"/>
      <c r="L478" s="57"/>
      <c r="N478" s="8"/>
      <c r="S478" s="10"/>
      <c r="T478" s="58"/>
      <c r="U478" s="154"/>
      <c r="V478" s="67"/>
    </row>
    <row r="479" spans="1:22" x14ac:dyDescent="0.2">
      <c r="A479" s="8"/>
      <c r="B479" s="8"/>
      <c r="C479" s="8"/>
      <c r="D479" s="9"/>
      <c r="E479" s="8"/>
      <c r="N479" s="8"/>
      <c r="S479" s="10"/>
      <c r="T479" s="11"/>
      <c r="V479" s="12"/>
    </row>
    <row r="480" spans="1:22" x14ac:dyDescent="0.2">
      <c r="A480" s="8"/>
      <c r="B480" s="8"/>
      <c r="C480" s="8"/>
      <c r="D480" s="9"/>
      <c r="E480" s="8"/>
      <c r="N480" s="8"/>
      <c r="S480" s="10"/>
      <c r="T480" s="11"/>
      <c r="V480" s="12"/>
    </row>
    <row r="481" spans="1:22" x14ac:dyDescent="0.2">
      <c r="A481" s="8"/>
      <c r="B481" s="8"/>
      <c r="C481" s="8"/>
      <c r="D481" s="54"/>
      <c r="E481" s="8"/>
      <c r="N481" s="8"/>
      <c r="S481" s="10"/>
      <c r="T481" s="11"/>
      <c r="V481" s="12"/>
    </row>
    <row r="482" spans="1:22" x14ac:dyDescent="0.2">
      <c r="A482" s="8"/>
      <c r="B482" s="8"/>
      <c r="C482" s="8"/>
      <c r="D482" s="54"/>
      <c r="E482" s="8"/>
      <c r="N482" s="8"/>
      <c r="S482" s="10"/>
      <c r="T482" s="11"/>
      <c r="V482" s="12"/>
    </row>
    <row r="483" spans="1:22" x14ac:dyDescent="0.2">
      <c r="A483" s="8"/>
      <c r="B483" s="8"/>
      <c r="C483" s="8"/>
      <c r="D483" s="9"/>
      <c r="E483" s="8"/>
      <c r="N483" s="8"/>
      <c r="S483" s="10"/>
      <c r="T483" s="11"/>
      <c r="V483" s="12"/>
    </row>
    <row r="484" spans="1:22" x14ac:dyDescent="0.2">
      <c r="A484" s="8"/>
      <c r="B484" s="8"/>
      <c r="C484" s="8"/>
      <c r="D484" s="54"/>
      <c r="E484" s="8"/>
      <c r="N484" s="8"/>
      <c r="S484" s="10"/>
      <c r="T484" s="11"/>
      <c r="V484" s="12"/>
    </row>
    <row r="485" spans="1:22" x14ac:dyDescent="0.2">
      <c r="A485" s="8"/>
      <c r="B485" s="8"/>
      <c r="C485" s="8"/>
      <c r="D485" s="9"/>
      <c r="E485" s="8"/>
      <c r="N485" s="8"/>
      <c r="S485" s="10"/>
      <c r="T485" s="11"/>
      <c r="V485" s="12"/>
    </row>
    <row r="486" spans="1:22" x14ac:dyDescent="0.2">
      <c r="A486" s="8"/>
      <c r="B486" s="8"/>
      <c r="C486" s="8"/>
      <c r="D486" s="9"/>
      <c r="E486" s="8"/>
      <c r="N486" s="8"/>
      <c r="S486" s="10"/>
      <c r="T486" s="11"/>
      <c r="V486" s="12"/>
    </row>
    <row r="487" spans="1:22" x14ac:dyDescent="0.2">
      <c r="A487" s="8"/>
      <c r="B487" s="8"/>
      <c r="C487" s="8"/>
      <c r="D487" s="9"/>
      <c r="E487" s="8"/>
      <c r="N487" s="8"/>
      <c r="S487" s="10"/>
      <c r="T487" s="11"/>
      <c r="V487" s="12"/>
    </row>
    <row r="488" spans="1:22" x14ac:dyDescent="0.2">
      <c r="A488" s="8"/>
      <c r="B488" s="8"/>
      <c r="C488" s="8"/>
      <c r="D488" s="9"/>
      <c r="E488" s="8"/>
      <c r="N488" s="8"/>
      <c r="S488" s="10"/>
      <c r="T488" s="11"/>
      <c r="V488" s="12"/>
    </row>
    <row r="489" spans="1:22" x14ac:dyDescent="0.2">
      <c r="A489" s="8"/>
      <c r="B489" s="8"/>
      <c r="C489" s="8"/>
      <c r="D489" s="9"/>
      <c r="E489" s="8"/>
      <c r="S489" s="10"/>
      <c r="T489" s="11"/>
      <c r="V489" s="12"/>
    </row>
    <row r="490" spans="1:22" x14ac:dyDescent="0.2">
      <c r="A490" s="9"/>
      <c r="B490" s="51"/>
      <c r="C490" s="8"/>
      <c r="D490" s="9"/>
      <c r="E490" s="8"/>
      <c r="L490" s="57"/>
      <c r="N490" s="8"/>
      <c r="S490" s="10"/>
      <c r="T490" s="11"/>
      <c r="U490" s="154"/>
      <c r="V490" s="67"/>
    </row>
    <row r="491" spans="1:22" x14ac:dyDescent="0.2">
      <c r="A491" s="8"/>
      <c r="B491" s="8"/>
      <c r="C491" s="8"/>
      <c r="D491" s="9"/>
      <c r="E491" s="8"/>
      <c r="I491" s="55"/>
      <c r="N491" s="8"/>
      <c r="S491" s="10"/>
      <c r="T491" s="11"/>
      <c r="V491" s="12"/>
    </row>
    <row r="492" spans="1:22" x14ac:dyDescent="0.2">
      <c r="A492" s="8"/>
      <c r="B492" s="8"/>
      <c r="C492" s="8"/>
      <c r="D492" s="9"/>
      <c r="E492" s="8"/>
      <c r="I492" s="55"/>
      <c r="M492" s="56"/>
      <c r="N492" s="8"/>
      <c r="S492" s="10"/>
      <c r="T492" s="11"/>
      <c r="V492" s="12"/>
    </row>
    <row r="493" spans="1:22" x14ac:dyDescent="0.2">
      <c r="A493" s="8"/>
      <c r="B493" s="8"/>
      <c r="C493" s="8"/>
      <c r="D493" s="9"/>
      <c r="E493" s="8"/>
      <c r="I493" s="55"/>
      <c r="N493" s="8"/>
      <c r="S493" s="10"/>
      <c r="T493" s="11"/>
      <c r="V493" s="12"/>
    </row>
    <row r="494" spans="1:22" x14ac:dyDescent="0.2">
      <c r="A494" s="8"/>
      <c r="B494" s="8"/>
      <c r="C494" s="8"/>
      <c r="D494" s="9"/>
      <c r="E494" s="8"/>
      <c r="I494" s="55"/>
      <c r="N494" s="8"/>
      <c r="S494" s="10"/>
      <c r="T494" s="11"/>
      <c r="V494" s="12"/>
    </row>
    <row r="495" spans="1:22" x14ac:dyDescent="0.2">
      <c r="A495" s="8"/>
      <c r="B495" s="8"/>
      <c r="C495" s="8"/>
      <c r="D495" s="9"/>
      <c r="E495" s="8"/>
      <c r="I495" s="55"/>
      <c r="N495" s="8"/>
      <c r="S495" s="10"/>
      <c r="T495" s="11"/>
      <c r="V495" s="12"/>
    </row>
    <row r="496" spans="1:22" x14ac:dyDescent="0.2">
      <c r="A496" s="8"/>
      <c r="B496" s="8"/>
      <c r="C496" s="8"/>
      <c r="D496" s="9"/>
      <c r="E496" s="8"/>
      <c r="I496" s="55"/>
      <c r="N496" s="8"/>
      <c r="S496" s="10"/>
      <c r="T496" s="11"/>
      <c r="V496" s="12"/>
    </row>
    <row r="497" spans="1:22" x14ac:dyDescent="0.2">
      <c r="A497" s="8"/>
      <c r="B497" s="8"/>
      <c r="C497" s="8"/>
      <c r="D497" s="9"/>
      <c r="E497" s="8"/>
      <c r="I497" s="55"/>
      <c r="N497" s="8"/>
      <c r="S497" s="10"/>
      <c r="T497" s="11"/>
      <c r="V497" s="12"/>
    </row>
    <row r="498" spans="1:22" x14ac:dyDescent="0.2">
      <c r="A498" s="8"/>
      <c r="B498" s="8"/>
      <c r="C498" s="8"/>
      <c r="D498" s="9"/>
      <c r="E498" s="8"/>
      <c r="I498" s="55"/>
      <c r="N498" s="8"/>
      <c r="S498" s="10"/>
      <c r="T498" s="11"/>
      <c r="V498" s="12"/>
    </row>
    <row r="499" spans="1:22" x14ac:dyDescent="0.2">
      <c r="A499" s="9"/>
      <c r="B499" s="51"/>
      <c r="C499" s="8"/>
      <c r="D499" s="9"/>
      <c r="E499" s="8"/>
      <c r="L499" s="57"/>
      <c r="N499" s="8"/>
      <c r="S499" s="10"/>
      <c r="T499" s="58"/>
      <c r="U499" s="154"/>
      <c r="V499" s="67"/>
    </row>
    <row r="500" spans="1:22" x14ac:dyDescent="0.2">
      <c r="A500" s="9"/>
      <c r="B500" s="9"/>
      <c r="C500" s="8"/>
      <c r="D500" s="9"/>
      <c r="E500" s="8"/>
      <c r="L500" s="57"/>
      <c r="N500" s="8"/>
      <c r="S500" s="10"/>
      <c r="T500" s="11"/>
      <c r="U500" s="154"/>
    </row>
    <row r="501" spans="1:22" x14ac:dyDescent="0.2">
      <c r="A501" s="9"/>
      <c r="B501" s="9"/>
      <c r="C501" s="8"/>
      <c r="D501" s="9"/>
      <c r="E501" s="8"/>
      <c r="L501" s="57"/>
      <c r="N501" s="8"/>
      <c r="S501" s="10"/>
      <c r="T501" s="11"/>
      <c r="U501" s="154"/>
    </row>
    <row r="502" spans="1:22" x14ac:dyDescent="0.2">
      <c r="A502" s="9"/>
      <c r="B502" s="9"/>
      <c r="C502" s="8"/>
      <c r="D502" s="9"/>
      <c r="E502" s="8"/>
      <c r="L502" s="57"/>
      <c r="N502" s="8"/>
      <c r="S502" s="10"/>
      <c r="T502" s="11"/>
      <c r="U502" s="154"/>
    </row>
    <row r="503" spans="1:22" x14ac:dyDescent="0.2">
      <c r="A503" s="9"/>
      <c r="B503" s="9"/>
      <c r="C503" s="8"/>
      <c r="D503" s="9"/>
      <c r="E503" s="8"/>
      <c r="L503" s="57"/>
      <c r="N503" s="8"/>
      <c r="S503" s="10"/>
      <c r="T503" s="11"/>
      <c r="U503" s="154"/>
    </row>
    <row r="504" spans="1:22" x14ac:dyDescent="0.2">
      <c r="A504" s="8"/>
      <c r="B504" s="8"/>
      <c r="C504" s="8"/>
      <c r="D504" s="9"/>
      <c r="E504" s="8"/>
      <c r="N504" s="8"/>
      <c r="S504" s="10"/>
      <c r="T504" s="11"/>
      <c r="V504" s="12"/>
    </row>
    <row r="505" spans="1:22" x14ac:dyDescent="0.2">
      <c r="A505" s="8"/>
      <c r="B505" s="8"/>
      <c r="C505" s="8"/>
      <c r="D505" s="54"/>
      <c r="E505" s="8"/>
      <c r="M505" s="56"/>
      <c r="N505" s="8"/>
      <c r="S505" s="10"/>
      <c r="T505" s="11"/>
      <c r="V505" s="12"/>
    </row>
    <row r="506" spans="1:22" x14ac:dyDescent="0.2">
      <c r="A506" s="8"/>
      <c r="B506" s="8"/>
      <c r="C506" s="8"/>
      <c r="D506" s="9"/>
      <c r="E506" s="8"/>
      <c r="N506" s="8"/>
      <c r="S506" s="10"/>
      <c r="T506" s="11"/>
      <c r="V506" s="12"/>
    </row>
    <row r="507" spans="1:22" x14ac:dyDescent="0.2">
      <c r="A507" s="8"/>
      <c r="B507" s="8"/>
      <c r="C507" s="8"/>
      <c r="D507" s="9"/>
      <c r="E507" s="8"/>
      <c r="N507" s="8"/>
      <c r="S507" s="10"/>
      <c r="T507" s="11"/>
      <c r="V507" s="12"/>
    </row>
    <row r="508" spans="1:22" x14ac:dyDescent="0.2">
      <c r="A508" s="8"/>
      <c r="B508" s="8"/>
      <c r="C508" s="8"/>
      <c r="D508" s="9"/>
      <c r="E508" s="8"/>
      <c r="N508" s="8"/>
      <c r="S508" s="10"/>
      <c r="T508" s="11"/>
      <c r="V508" s="12"/>
    </row>
    <row r="509" spans="1:22" x14ac:dyDescent="0.2">
      <c r="A509" s="8"/>
      <c r="B509" s="8"/>
      <c r="C509" s="8"/>
      <c r="E509" s="8"/>
      <c r="M509" s="9"/>
      <c r="N509" s="8"/>
      <c r="S509" s="10"/>
      <c r="T509" s="11"/>
      <c r="V509" s="12"/>
    </row>
    <row r="510" spans="1:22" x14ac:dyDescent="0.2">
      <c r="A510" s="8"/>
      <c r="B510" s="8"/>
      <c r="C510" s="8"/>
      <c r="D510" s="9"/>
      <c r="E510" s="8"/>
      <c r="N510" s="8"/>
      <c r="S510" s="10"/>
      <c r="T510" s="11"/>
      <c r="V510" s="12"/>
    </row>
    <row r="511" spans="1:22" x14ac:dyDescent="0.2">
      <c r="A511" s="9"/>
      <c r="B511" s="51"/>
      <c r="C511" s="8"/>
      <c r="D511" s="9"/>
      <c r="E511" s="8"/>
      <c r="L511" s="57"/>
      <c r="N511" s="8"/>
      <c r="S511" s="10"/>
      <c r="T511" s="11"/>
      <c r="U511" s="154"/>
      <c r="V511" s="67"/>
    </row>
    <row r="512" spans="1:22" x14ac:dyDescent="0.2">
      <c r="A512" s="8"/>
      <c r="B512" s="8"/>
      <c r="C512" s="8"/>
      <c r="D512" s="54"/>
      <c r="E512" s="8"/>
      <c r="N512" s="8"/>
      <c r="S512" s="10"/>
      <c r="T512" s="11"/>
      <c r="V512" s="12"/>
    </row>
    <row r="513" spans="1:22" x14ac:dyDescent="0.2">
      <c r="A513" s="8"/>
      <c r="B513" s="8"/>
      <c r="C513" s="8"/>
      <c r="D513" s="9"/>
      <c r="E513" s="8"/>
      <c r="M513" s="56"/>
      <c r="N513" s="8"/>
      <c r="S513" s="10"/>
      <c r="T513" s="11"/>
      <c r="V513" s="12"/>
    </row>
    <row r="514" spans="1:22" x14ac:dyDescent="0.2">
      <c r="A514" s="8"/>
      <c r="B514" s="8"/>
      <c r="C514" s="8"/>
      <c r="D514" s="54"/>
      <c r="E514" s="8"/>
      <c r="M514" s="56"/>
      <c r="N514" s="8"/>
      <c r="S514" s="10"/>
      <c r="T514" s="11"/>
      <c r="V514" s="12"/>
    </row>
    <row r="515" spans="1:22" x14ac:dyDescent="0.2">
      <c r="A515" s="8"/>
      <c r="B515" s="8"/>
      <c r="C515" s="8"/>
      <c r="D515" s="9"/>
      <c r="E515" s="8"/>
      <c r="N515" s="8"/>
      <c r="S515" s="10"/>
      <c r="T515" s="11"/>
      <c r="V515" s="12"/>
    </row>
    <row r="516" spans="1:22" x14ac:dyDescent="0.2">
      <c r="A516" s="8"/>
      <c r="B516" s="8"/>
      <c r="C516" s="8"/>
      <c r="D516" s="9"/>
      <c r="E516" s="8"/>
      <c r="N516" s="8"/>
      <c r="S516" s="10"/>
      <c r="T516" s="11"/>
      <c r="V516" s="12"/>
    </row>
    <row r="517" spans="1:22" x14ac:dyDescent="0.2">
      <c r="A517" s="8"/>
      <c r="B517" s="8"/>
      <c r="C517" s="8"/>
      <c r="D517" s="9"/>
      <c r="E517" s="8"/>
      <c r="N517" s="8"/>
      <c r="S517" s="10"/>
      <c r="T517" s="11"/>
      <c r="V517" s="12"/>
    </row>
    <row r="518" spans="1:22" x14ac:dyDescent="0.2">
      <c r="A518" s="8"/>
      <c r="B518" s="8"/>
      <c r="C518" s="8"/>
      <c r="D518" s="9"/>
      <c r="E518" s="8"/>
      <c r="N518" s="8"/>
      <c r="S518" s="10"/>
      <c r="T518" s="11"/>
      <c r="V518" s="12"/>
    </row>
    <row r="519" spans="1:22" x14ac:dyDescent="0.2">
      <c r="A519" s="8"/>
      <c r="B519" s="8"/>
      <c r="C519" s="8"/>
      <c r="D519" s="9"/>
      <c r="E519" s="8"/>
      <c r="N519" s="8"/>
      <c r="S519" s="10"/>
      <c r="T519" s="11"/>
      <c r="V519" s="12"/>
    </row>
    <row r="520" spans="1:22" x14ac:dyDescent="0.2">
      <c r="A520" s="8"/>
      <c r="B520" s="8"/>
      <c r="C520" s="8"/>
      <c r="D520" s="9"/>
      <c r="E520" s="8"/>
      <c r="N520" s="8"/>
      <c r="S520" s="10"/>
      <c r="T520" s="11"/>
      <c r="V520" s="12"/>
    </row>
    <row r="521" spans="1:22" x14ac:dyDescent="0.2">
      <c r="A521" s="8"/>
      <c r="B521" s="8"/>
      <c r="C521" s="8"/>
      <c r="D521" s="9"/>
      <c r="E521" s="8"/>
      <c r="N521" s="8"/>
      <c r="S521" s="10"/>
      <c r="T521" s="11"/>
      <c r="V521" s="12"/>
    </row>
    <row r="522" spans="1:22" x14ac:dyDescent="0.2">
      <c r="A522" s="9"/>
      <c r="B522" s="51"/>
      <c r="C522" s="8"/>
      <c r="D522" s="9"/>
      <c r="E522" s="8"/>
      <c r="L522" s="57"/>
      <c r="N522" s="8"/>
      <c r="S522" s="10"/>
      <c r="T522" s="58"/>
      <c r="U522" s="154"/>
      <c r="V522" s="67"/>
    </row>
    <row r="523" spans="1:22" x14ac:dyDescent="0.2">
      <c r="A523" s="8"/>
      <c r="B523" s="8"/>
      <c r="C523" s="8"/>
      <c r="D523" s="61"/>
      <c r="E523" s="8"/>
      <c r="N523" s="8"/>
      <c r="S523" s="10"/>
      <c r="T523" s="11"/>
      <c r="V523" s="12"/>
    </row>
    <row r="524" spans="1:22" x14ac:dyDescent="0.2">
      <c r="A524" s="8"/>
      <c r="B524" s="8"/>
      <c r="C524" s="8"/>
      <c r="D524" s="9"/>
      <c r="E524" s="8"/>
      <c r="N524" s="8"/>
      <c r="S524" s="10"/>
      <c r="T524" s="11"/>
      <c r="V524" s="12"/>
    </row>
    <row r="525" spans="1:22" x14ac:dyDescent="0.2">
      <c r="A525" s="8"/>
      <c r="B525" s="8"/>
      <c r="C525" s="8"/>
      <c r="D525" s="9"/>
      <c r="E525" s="8"/>
      <c r="F525" s="10"/>
      <c r="M525" s="56"/>
      <c r="N525" s="8"/>
      <c r="S525" s="10"/>
      <c r="T525" s="11"/>
      <c r="V525" s="12"/>
    </row>
    <row r="526" spans="1:22" x14ac:dyDescent="0.2">
      <c r="A526" s="8"/>
      <c r="B526" s="8"/>
      <c r="C526" s="8"/>
      <c r="D526" s="9"/>
      <c r="E526" s="8"/>
      <c r="M526" s="56"/>
      <c r="N526" s="8"/>
      <c r="S526" s="10"/>
      <c r="T526" s="11"/>
      <c r="V526" s="12"/>
    </row>
    <row r="527" spans="1:22" x14ac:dyDescent="0.2">
      <c r="A527" s="8"/>
      <c r="B527" s="8"/>
      <c r="C527" s="8"/>
      <c r="D527" s="9"/>
      <c r="E527" s="8"/>
      <c r="M527" s="56"/>
      <c r="N527" s="8"/>
      <c r="S527" s="10"/>
      <c r="T527" s="11"/>
      <c r="V527" s="12"/>
    </row>
    <row r="528" spans="1:22" x14ac:dyDescent="0.2">
      <c r="A528" s="8"/>
      <c r="B528" s="8"/>
      <c r="C528" s="8"/>
      <c r="D528" s="9"/>
      <c r="E528" s="8"/>
      <c r="N528" s="8"/>
      <c r="R528" s="7"/>
      <c r="S528" s="10"/>
      <c r="T528" s="11"/>
      <c r="V528" s="12"/>
    </row>
    <row r="529" spans="1:22" x14ac:dyDescent="0.2">
      <c r="A529" s="8"/>
      <c r="B529" s="8"/>
      <c r="C529" s="8"/>
      <c r="D529" s="9"/>
      <c r="E529" s="8"/>
      <c r="N529" s="8"/>
      <c r="S529" s="10"/>
      <c r="T529" s="11"/>
      <c r="V529" s="12"/>
    </row>
    <row r="530" spans="1:22" x14ac:dyDescent="0.2">
      <c r="A530" s="9"/>
      <c r="B530" s="51"/>
      <c r="C530" s="8"/>
      <c r="D530" s="9"/>
      <c r="E530" s="8"/>
      <c r="L530" s="57"/>
      <c r="N530" s="8"/>
      <c r="S530" s="10"/>
      <c r="T530" s="11"/>
      <c r="U530" s="154"/>
    </row>
    <row r="531" spans="1:22" x14ac:dyDescent="0.2">
      <c r="A531" s="8"/>
      <c r="B531" s="8"/>
      <c r="C531" s="8"/>
      <c r="D531" s="9"/>
      <c r="E531" s="8"/>
      <c r="N531" s="8"/>
      <c r="S531" s="10"/>
      <c r="T531" s="11"/>
      <c r="V531" s="12"/>
    </row>
    <row r="532" spans="1:22" x14ac:dyDescent="0.2">
      <c r="A532" s="8"/>
      <c r="B532" s="8"/>
      <c r="C532" s="8"/>
      <c r="D532" s="9"/>
      <c r="E532" s="8"/>
      <c r="N532" s="8"/>
      <c r="S532" s="10"/>
      <c r="T532" s="11"/>
      <c r="V532" s="12"/>
    </row>
    <row r="533" spans="1:22" x14ac:dyDescent="0.2">
      <c r="A533" s="8"/>
      <c r="B533" s="8"/>
      <c r="C533" s="8"/>
      <c r="D533" s="9"/>
      <c r="E533" s="8"/>
      <c r="N533" s="8"/>
      <c r="S533" s="10"/>
      <c r="T533" s="11"/>
      <c r="V533" s="12"/>
    </row>
    <row r="534" spans="1:22" x14ac:dyDescent="0.2">
      <c r="A534" s="8"/>
      <c r="B534" s="8"/>
      <c r="C534" s="8"/>
      <c r="D534" s="9"/>
      <c r="E534" s="8"/>
      <c r="N534" s="8"/>
      <c r="S534" s="10"/>
      <c r="T534" s="11"/>
      <c r="V534" s="12"/>
    </row>
    <row r="535" spans="1:22" x14ac:dyDescent="0.2">
      <c r="A535" s="8"/>
      <c r="B535" s="8"/>
      <c r="C535" s="8"/>
      <c r="D535" s="9"/>
      <c r="E535" s="8"/>
      <c r="N535" s="8"/>
      <c r="S535" s="10"/>
      <c r="T535" s="11"/>
      <c r="V535" s="12"/>
    </row>
    <row r="536" spans="1:22" x14ac:dyDescent="0.2">
      <c r="A536" s="8"/>
      <c r="B536" s="8"/>
      <c r="C536" s="8"/>
      <c r="D536" s="9"/>
      <c r="E536" s="8"/>
      <c r="N536" s="8"/>
      <c r="S536" s="10"/>
      <c r="T536" s="11"/>
      <c r="V536" s="12"/>
    </row>
    <row r="537" spans="1:22" x14ac:dyDescent="0.2">
      <c r="A537" s="8"/>
      <c r="B537" s="8"/>
      <c r="C537" s="8"/>
      <c r="D537" s="9"/>
      <c r="E537" s="8"/>
      <c r="N537" s="8"/>
      <c r="S537" s="10"/>
      <c r="T537" s="11"/>
      <c r="V537" s="12"/>
    </row>
    <row r="538" spans="1:22" x14ac:dyDescent="0.2">
      <c r="A538" s="8"/>
      <c r="B538" s="8"/>
      <c r="C538" s="8"/>
      <c r="D538" s="9"/>
      <c r="E538" s="8"/>
      <c r="N538" s="8"/>
      <c r="S538" s="10"/>
      <c r="T538" s="11"/>
      <c r="V538" s="12"/>
    </row>
    <row r="539" spans="1:22" x14ac:dyDescent="0.2">
      <c r="A539" s="8"/>
      <c r="B539" s="8"/>
      <c r="C539" s="8"/>
      <c r="D539" s="9"/>
      <c r="E539" s="8"/>
      <c r="N539" s="8"/>
      <c r="S539" s="10"/>
      <c r="T539" s="11"/>
      <c r="V539" s="12"/>
    </row>
    <row r="540" spans="1:22" x14ac:dyDescent="0.2">
      <c r="A540" s="8"/>
      <c r="B540" s="8"/>
      <c r="C540" s="8"/>
      <c r="D540" s="9"/>
      <c r="E540" s="8"/>
      <c r="N540" s="8"/>
      <c r="S540" s="10"/>
      <c r="T540" s="11"/>
      <c r="V540" s="12"/>
    </row>
    <row r="541" spans="1:22" x14ac:dyDescent="0.2">
      <c r="A541" s="8"/>
      <c r="B541" s="8"/>
      <c r="C541" s="8"/>
      <c r="D541" s="9"/>
      <c r="E541" s="8"/>
      <c r="N541" s="8"/>
      <c r="S541" s="10"/>
      <c r="T541" s="11"/>
      <c r="V541" s="12"/>
    </row>
    <row r="542" spans="1:22" x14ac:dyDescent="0.2">
      <c r="A542" s="8"/>
      <c r="B542" s="8"/>
      <c r="C542" s="8"/>
      <c r="D542" s="9"/>
      <c r="E542" s="8"/>
      <c r="N542" s="8"/>
      <c r="S542" s="10"/>
      <c r="T542" s="11"/>
      <c r="V542" s="12"/>
    </row>
    <row r="543" spans="1:22" x14ac:dyDescent="0.2">
      <c r="A543" s="8"/>
      <c r="B543" s="8"/>
      <c r="C543" s="8"/>
      <c r="D543" s="9"/>
      <c r="E543" s="8"/>
      <c r="N543" s="8"/>
      <c r="S543" s="10"/>
      <c r="T543" s="11"/>
      <c r="V543" s="12"/>
    </row>
    <row r="544" spans="1:22" x14ac:dyDescent="0.2">
      <c r="A544" s="8"/>
      <c r="B544" s="8"/>
      <c r="C544" s="8"/>
      <c r="D544" s="9"/>
      <c r="E544" s="8"/>
      <c r="M544" s="60"/>
      <c r="N544" s="8"/>
      <c r="S544" s="10"/>
      <c r="T544" s="11"/>
      <c r="V544" s="12"/>
    </row>
    <row r="545" spans="1:22" x14ac:dyDescent="0.2">
      <c r="A545" s="9"/>
      <c r="B545" s="51"/>
      <c r="C545" s="8"/>
      <c r="D545" s="9"/>
      <c r="E545" s="8"/>
      <c r="L545" s="57"/>
      <c r="N545" s="8"/>
      <c r="S545" s="10"/>
      <c r="T545" s="58"/>
      <c r="U545" s="154"/>
      <c r="V545" s="67"/>
    </row>
    <row r="546" spans="1:22" x14ac:dyDescent="0.2">
      <c r="A546" s="8"/>
      <c r="B546" s="8"/>
      <c r="C546" s="8"/>
      <c r="D546" s="9"/>
      <c r="E546" s="8"/>
      <c r="N546" s="8"/>
      <c r="S546" s="10"/>
      <c r="T546" s="11"/>
      <c r="V546" s="12"/>
    </row>
    <row r="547" spans="1:22" x14ac:dyDescent="0.2">
      <c r="A547" s="8"/>
      <c r="B547" s="8"/>
      <c r="C547" s="8"/>
      <c r="D547" s="9"/>
      <c r="E547" s="8"/>
      <c r="N547" s="8"/>
      <c r="S547" s="10"/>
      <c r="T547" s="11"/>
      <c r="V547" s="12"/>
    </row>
    <row r="548" spans="1:22" x14ac:dyDescent="0.2">
      <c r="A548" s="8"/>
      <c r="B548" s="8"/>
      <c r="C548" s="8"/>
      <c r="D548" s="9"/>
      <c r="E548" s="8"/>
      <c r="N548" s="8"/>
      <c r="S548" s="10"/>
      <c r="T548" s="11"/>
      <c r="V548" s="12"/>
    </row>
    <row r="549" spans="1:22" x14ac:dyDescent="0.2">
      <c r="A549" s="8"/>
      <c r="B549" s="8"/>
      <c r="C549" s="8"/>
      <c r="D549" s="9"/>
      <c r="E549" s="8"/>
      <c r="N549" s="8"/>
      <c r="S549" s="10"/>
      <c r="T549" s="11"/>
      <c r="V549" s="12"/>
    </row>
    <row r="550" spans="1:22" x14ac:dyDescent="0.2">
      <c r="A550" s="8"/>
      <c r="B550" s="8"/>
      <c r="C550" s="8"/>
      <c r="D550" s="54"/>
      <c r="E550" s="8"/>
      <c r="N550" s="8"/>
      <c r="S550" s="10"/>
      <c r="T550" s="11"/>
      <c r="V550" s="12"/>
    </row>
    <row r="551" spans="1:22" x14ac:dyDescent="0.2">
      <c r="A551" s="8"/>
      <c r="B551" s="8"/>
      <c r="C551" s="8"/>
      <c r="D551" s="54"/>
      <c r="E551" s="8"/>
      <c r="N551" s="8"/>
      <c r="S551" s="10"/>
      <c r="T551" s="11"/>
      <c r="V551" s="12"/>
    </row>
    <row r="552" spans="1:22" x14ac:dyDescent="0.2">
      <c r="A552" s="8"/>
      <c r="B552" s="8"/>
      <c r="C552" s="8"/>
      <c r="E552" s="8"/>
      <c r="N552" s="8"/>
      <c r="S552" s="10"/>
      <c r="T552" s="11"/>
      <c r="V552" s="12"/>
    </row>
    <row r="553" spans="1:22" x14ac:dyDescent="0.2">
      <c r="A553" s="8"/>
      <c r="B553" s="8"/>
      <c r="C553" s="8"/>
      <c r="D553" s="9"/>
      <c r="E553" s="8"/>
      <c r="N553" s="8"/>
      <c r="S553" s="10"/>
      <c r="T553" s="11"/>
      <c r="V553" s="12"/>
    </row>
    <row r="554" spans="1:22" x14ac:dyDescent="0.2">
      <c r="A554" s="8"/>
      <c r="B554" s="8"/>
      <c r="C554" s="8"/>
      <c r="D554" s="9"/>
      <c r="E554" s="8"/>
      <c r="N554" s="8"/>
      <c r="S554" s="10"/>
      <c r="T554" s="11"/>
      <c r="V554" s="12"/>
    </row>
    <row r="555" spans="1:22" x14ac:dyDescent="0.2">
      <c r="A555" s="8"/>
      <c r="B555" s="8"/>
      <c r="C555" s="8"/>
      <c r="D555" s="9"/>
      <c r="E555" s="8"/>
      <c r="N555" s="8"/>
      <c r="S555" s="10"/>
      <c r="T555" s="11"/>
      <c r="V555" s="12"/>
    </row>
    <row r="556" spans="1:22" x14ac:dyDescent="0.2">
      <c r="A556" s="8"/>
      <c r="B556" s="8"/>
      <c r="C556" s="8"/>
      <c r="D556" s="9"/>
      <c r="E556" s="8"/>
      <c r="N556" s="8"/>
      <c r="S556" s="10"/>
      <c r="T556" s="11"/>
      <c r="V556" s="12"/>
    </row>
    <row r="557" spans="1:22" x14ac:dyDescent="0.2">
      <c r="A557" s="9"/>
      <c r="B557" s="51"/>
      <c r="C557" s="8"/>
      <c r="D557" s="9"/>
      <c r="E557" s="8"/>
      <c r="L557" s="57"/>
      <c r="N557" s="8"/>
      <c r="S557" s="10"/>
      <c r="T557" s="58"/>
      <c r="U557" s="154"/>
      <c r="V557" s="67"/>
    </row>
    <row r="558" spans="1:22" x14ac:dyDescent="0.2">
      <c r="A558" s="8"/>
      <c r="B558" s="8"/>
      <c r="C558" s="8"/>
      <c r="D558" s="9"/>
      <c r="E558" s="8"/>
      <c r="N558" s="8"/>
      <c r="S558" s="10"/>
      <c r="T558" s="11"/>
      <c r="V558" s="12"/>
    </row>
    <row r="559" spans="1:22" x14ac:dyDescent="0.2">
      <c r="A559" s="8"/>
      <c r="B559" s="8"/>
      <c r="C559" s="8"/>
      <c r="D559" s="9"/>
      <c r="E559" s="8"/>
      <c r="N559" s="8"/>
      <c r="S559" s="10"/>
      <c r="T559" s="11"/>
      <c r="V559" s="12"/>
    </row>
    <row r="560" spans="1:22" x14ac:dyDescent="0.2">
      <c r="A560" s="8"/>
      <c r="B560" s="8"/>
      <c r="C560" s="8"/>
      <c r="D560" s="9"/>
      <c r="E560" s="8"/>
      <c r="N560" s="8"/>
      <c r="S560" s="10"/>
      <c r="T560" s="11"/>
      <c r="V560" s="12"/>
    </row>
    <row r="561" spans="1:22" x14ac:dyDescent="0.2">
      <c r="A561" s="8"/>
      <c r="B561" s="8"/>
      <c r="C561" s="8"/>
      <c r="D561" s="9"/>
      <c r="E561" s="8"/>
      <c r="M561" s="56"/>
      <c r="N561" s="8"/>
      <c r="S561" s="10"/>
      <c r="T561" s="11"/>
      <c r="V561" s="12"/>
    </row>
    <row r="562" spans="1:22" x14ac:dyDescent="0.2">
      <c r="A562" s="8"/>
      <c r="B562" s="8"/>
      <c r="C562" s="8"/>
      <c r="D562" s="9"/>
      <c r="E562" s="8"/>
      <c r="N562" s="8"/>
      <c r="S562" s="10"/>
      <c r="T562" s="11"/>
      <c r="V562" s="12"/>
    </row>
    <row r="563" spans="1:22" x14ac:dyDescent="0.2">
      <c r="A563" s="8"/>
      <c r="B563" s="8"/>
      <c r="C563" s="8"/>
      <c r="D563" s="9"/>
      <c r="E563" s="8"/>
      <c r="N563" s="8"/>
      <c r="S563" s="10"/>
      <c r="T563" s="11"/>
      <c r="V563" s="12"/>
    </row>
    <row r="564" spans="1:22" x14ac:dyDescent="0.2">
      <c r="A564" s="9"/>
      <c r="B564" s="51"/>
      <c r="C564" s="8"/>
      <c r="D564" s="9"/>
      <c r="E564" s="8"/>
      <c r="L564" s="57"/>
      <c r="N564" s="8"/>
      <c r="S564" s="10"/>
      <c r="T564" s="11"/>
      <c r="U564" s="154"/>
      <c r="V564" s="67"/>
    </row>
    <row r="565" spans="1:22" x14ac:dyDescent="0.2">
      <c r="A565" s="8"/>
      <c r="B565" s="8"/>
      <c r="C565" s="8"/>
      <c r="D565" s="9"/>
      <c r="E565" s="8"/>
      <c r="N565" s="8"/>
      <c r="S565" s="10"/>
      <c r="T565" s="11"/>
      <c r="V565" s="12"/>
    </row>
    <row r="566" spans="1:22" x14ac:dyDescent="0.2">
      <c r="A566" s="8"/>
      <c r="B566" s="8"/>
      <c r="C566" s="8"/>
      <c r="D566" s="9"/>
      <c r="E566" s="8"/>
      <c r="N566" s="8"/>
      <c r="S566" s="10"/>
      <c r="T566" s="11"/>
      <c r="V566" s="12"/>
    </row>
    <row r="567" spans="1:22" x14ac:dyDescent="0.2">
      <c r="A567" s="8"/>
      <c r="B567" s="8"/>
      <c r="C567" s="8"/>
      <c r="D567" s="9"/>
      <c r="E567" s="8"/>
      <c r="N567" s="8"/>
      <c r="S567" s="10"/>
      <c r="T567" s="11"/>
      <c r="V567" s="12"/>
    </row>
    <row r="568" spans="1:22" x14ac:dyDescent="0.2">
      <c r="A568" s="8"/>
      <c r="B568" s="8"/>
      <c r="C568" s="8"/>
      <c r="D568" s="9"/>
      <c r="E568" s="8"/>
      <c r="N568" s="8"/>
      <c r="S568" s="10"/>
      <c r="T568" s="11"/>
      <c r="V568" s="12"/>
    </row>
    <row r="569" spans="1:22" x14ac:dyDescent="0.2">
      <c r="A569" s="8"/>
      <c r="B569" s="8"/>
      <c r="C569" s="8"/>
      <c r="D569" s="9"/>
      <c r="E569" s="8"/>
      <c r="N569" s="8"/>
      <c r="S569" s="10"/>
      <c r="T569" s="11"/>
      <c r="V569" s="12"/>
    </row>
    <row r="570" spans="1:22" x14ac:dyDescent="0.2">
      <c r="A570" s="8"/>
      <c r="B570" s="8"/>
      <c r="C570" s="8"/>
      <c r="D570" s="9"/>
      <c r="E570" s="8"/>
      <c r="N570" s="8"/>
      <c r="S570" s="10"/>
      <c r="T570" s="11"/>
      <c r="V570" s="12"/>
    </row>
    <row r="571" spans="1:22" x14ac:dyDescent="0.2">
      <c r="A571" s="8"/>
      <c r="B571" s="8"/>
      <c r="C571" s="8"/>
      <c r="D571" s="9"/>
      <c r="E571" s="8"/>
      <c r="N571" s="8"/>
      <c r="S571" s="10"/>
      <c r="T571" s="11"/>
      <c r="V571" s="12"/>
    </row>
    <row r="572" spans="1:22" x14ac:dyDescent="0.2">
      <c r="A572" s="8"/>
      <c r="B572" s="8"/>
      <c r="C572" s="8"/>
      <c r="D572" s="9"/>
      <c r="E572" s="8"/>
      <c r="N572" s="8"/>
      <c r="S572" s="10"/>
      <c r="T572" s="11"/>
      <c r="V572" s="12"/>
    </row>
    <row r="573" spans="1:22" x14ac:dyDescent="0.2">
      <c r="A573" s="9"/>
      <c r="B573" s="9"/>
      <c r="C573" s="8"/>
      <c r="D573" s="9"/>
      <c r="E573" s="8"/>
      <c r="S573" s="10"/>
      <c r="T573" s="11"/>
    </row>
    <row r="574" spans="1:22" x14ac:dyDescent="0.2">
      <c r="A574" s="9"/>
      <c r="B574" s="9"/>
      <c r="C574" s="8"/>
      <c r="D574" s="9"/>
      <c r="E574" s="8"/>
      <c r="S574" s="10"/>
      <c r="T574" s="11"/>
    </row>
    <row r="575" spans="1:22" x14ac:dyDescent="0.2">
      <c r="A575" s="8"/>
      <c r="B575" s="8"/>
      <c r="C575" s="8"/>
      <c r="D575" s="9"/>
      <c r="E575" s="8"/>
      <c r="S575" s="10"/>
      <c r="T575" s="11"/>
      <c r="V575" s="12"/>
    </row>
    <row r="576" spans="1:22" x14ac:dyDescent="0.2">
      <c r="A576" s="8"/>
      <c r="B576" s="8"/>
      <c r="C576" s="8"/>
      <c r="D576" s="9"/>
      <c r="E576" s="8"/>
      <c r="S576" s="10"/>
      <c r="T576" s="11"/>
      <c r="V576" s="12"/>
    </row>
    <row r="577" spans="1:22" x14ac:dyDescent="0.2">
      <c r="A577" s="8"/>
      <c r="B577" s="8"/>
      <c r="C577" s="8"/>
      <c r="D577" s="54"/>
      <c r="E577" s="8"/>
      <c r="S577" s="10"/>
      <c r="T577" s="11"/>
      <c r="V577" s="12"/>
    </row>
    <row r="578" spans="1:22" x14ac:dyDescent="0.2">
      <c r="A578" s="8"/>
      <c r="B578" s="8"/>
      <c r="C578" s="8"/>
      <c r="D578" s="54"/>
      <c r="E578" s="8"/>
      <c r="N578" s="8"/>
      <c r="S578" s="10"/>
      <c r="T578" s="11"/>
      <c r="V578" s="12"/>
    </row>
    <row r="579" spans="1:22" x14ac:dyDescent="0.2">
      <c r="A579" s="8"/>
      <c r="B579" s="8"/>
      <c r="C579" s="8"/>
      <c r="D579" s="9"/>
      <c r="E579" s="8"/>
      <c r="M579" s="56"/>
      <c r="N579" s="8"/>
      <c r="S579" s="10"/>
      <c r="T579" s="11"/>
      <c r="V579" s="12"/>
    </row>
    <row r="580" spans="1:22" x14ac:dyDescent="0.2">
      <c r="A580" s="8"/>
      <c r="B580" s="8"/>
      <c r="C580" s="8"/>
      <c r="D580" s="54"/>
      <c r="E580" s="8"/>
      <c r="N580" s="8"/>
      <c r="S580" s="10"/>
      <c r="T580" s="11"/>
      <c r="V580" s="12"/>
    </row>
    <row r="581" spans="1:22" x14ac:dyDescent="0.2">
      <c r="A581" s="8"/>
      <c r="B581" s="8"/>
      <c r="C581" s="8"/>
      <c r="D581" s="9"/>
      <c r="E581" s="8"/>
      <c r="M581" s="56"/>
      <c r="N581" s="8"/>
      <c r="S581" s="10"/>
      <c r="T581" s="11"/>
      <c r="V581" s="12"/>
    </row>
    <row r="582" spans="1:22" x14ac:dyDescent="0.2">
      <c r="A582" s="8"/>
      <c r="B582" s="8"/>
      <c r="C582" s="8"/>
      <c r="D582" s="9"/>
      <c r="E582" s="8"/>
      <c r="M582" s="56"/>
      <c r="N582" s="8"/>
      <c r="S582" s="10"/>
      <c r="T582" s="11"/>
      <c r="V582" s="12"/>
    </row>
    <row r="583" spans="1:22" x14ac:dyDescent="0.2">
      <c r="A583" s="8"/>
      <c r="B583" s="8"/>
      <c r="C583" s="8"/>
      <c r="D583" s="9"/>
      <c r="E583" s="8"/>
      <c r="M583" s="56"/>
      <c r="N583" s="8"/>
      <c r="S583" s="10"/>
      <c r="T583" s="11"/>
      <c r="V583" s="12"/>
    </row>
    <row r="584" spans="1:22" x14ac:dyDescent="0.2">
      <c r="A584" s="9"/>
      <c r="B584" s="9"/>
      <c r="C584" s="8"/>
      <c r="D584" s="9"/>
      <c r="E584" s="8"/>
      <c r="N584" s="8"/>
      <c r="S584" s="10"/>
      <c r="T584" s="11"/>
    </row>
    <row r="585" spans="1:22" x14ac:dyDescent="0.2">
      <c r="A585" s="9"/>
      <c r="B585" s="9"/>
      <c r="C585" s="8"/>
      <c r="D585" s="9"/>
      <c r="E585" s="8"/>
      <c r="N585" s="8"/>
      <c r="S585" s="10"/>
      <c r="T585" s="11"/>
    </row>
    <row r="586" spans="1:22" x14ac:dyDescent="0.2">
      <c r="A586" s="9"/>
      <c r="B586" s="9"/>
      <c r="C586" s="8"/>
      <c r="D586" s="9"/>
      <c r="E586" s="8"/>
      <c r="N586" s="8"/>
      <c r="S586" s="10"/>
      <c r="T586" s="11"/>
    </row>
    <row r="587" spans="1:22" x14ac:dyDescent="0.2">
      <c r="A587" s="9"/>
      <c r="B587" s="9"/>
      <c r="C587" s="8"/>
      <c r="D587" s="9"/>
      <c r="E587" s="8"/>
      <c r="N587" s="8"/>
      <c r="S587" s="10"/>
      <c r="T587" s="11"/>
    </row>
    <row r="588" spans="1:22" x14ac:dyDescent="0.2">
      <c r="A588" s="9"/>
      <c r="B588" s="9"/>
      <c r="C588" s="8"/>
      <c r="D588" s="9"/>
      <c r="E588" s="8"/>
      <c r="N588" s="8"/>
      <c r="S588" s="10"/>
      <c r="T588" s="11"/>
    </row>
    <row r="589" spans="1:22" x14ac:dyDescent="0.2">
      <c r="A589" s="9"/>
      <c r="B589" s="9"/>
      <c r="C589" s="8"/>
      <c r="D589" s="9"/>
      <c r="E589" s="8"/>
      <c r="N589" s="8"/>
      <c r="S589" s="10"/>
      <c r="T589" s="11"/>
    </row>
    <row r="590" spans="1:22" x14ac:dyDescent="0.2">
      <c r="A590" s="9"/>
      <c r="B590" s="9"/>
      <c r="C590" s="8"/>
      <c r="D590" s="9"/>
      <c r="E590" s="8"/>
      <c r="N590" s="8"/>
      <c r="S590" s="10"/>
      <c r="T590" s="11"/>
    </row>
    <row r="591" spans="1:22" x14ac:dyDescent="0.2">
      <c r="A591" s="8"/>
      <c r="B591" s="8"/>
      <c r="C591" s="8"/>
      <c r="D591" s="9"/>
      <c r="E591" s="8"/>
      <c r="N591" s="8"/>
      <c r="S591" s="10"/>
      <c r="T591" s="11"/>
      <c r="V591" s="12"/>
    </row>
    <row r="592" spans="1:22" x14ac:dyDescent="0.2">
      <c r="A592" s="8"/>
      <c r="B592" s="8"/>
      <c r="C592" s="8"/>
      <c r="D592" s="9"/>
      <c r="E592" s="8"/>
      <c r="N592" s="8"/>
      <c r="S592" s="10"/>
      <c r="T592" s="11"/>
      <c r="V592" s="12"/>
    </row>
    <row r="593" spans="1:22" x14ac:dyDescent="0.2">
      <c r="A593" s="8"/>
      <c r="B593" s="8"/>
      <c r="C593" s="8"/>
      <c r="D593" s="9"/>
      <c r="E593" s="8"/>
      <c r="N593" s="8"/>
      <c r="S593" s="10"/>
      <c r="T593" s="11"/>
      <c r="V593" s="12"/>
    </row>
    <row r="594" spans="1:22" x14ac:dyDescent="0.2">
      <c r="A594" s="8"/>
      <c r="B594" s="8"/>
      <c r="C594" s="8"/>
      <c r="D594" s="9"/>
      <c r="E594" s="8"/>
      <c r="N594" s="8"/>
      <c r="S594" s="10"/>
      <c r="T594" s="11"/>
      <c r="V594" s="12"/>
    </row>
    <row r="595" spans="1:22" x14ac:dyDescent="0.2">
      <c r="A595" s="8"/>
      <c r="B595" s="8"/>
      <c r="C595" s="8"/>
      <c r="D595" s="9"/>
      <c r="E595" s="8"/>
      <c r="N595" s="8"/>
      <c r="S595" s="10"/>
      <c r="T595" s="11"/>
      <c r="V595" s="12"/>
    </row>
    <row r="596" spans="1:22" x14ac:dyDescent="0.2">
      <c r="A596" s="8"/>
      <c r="B596" s="8"/>
      <c r="C596" s="8"/>
      <c r="D596" s="9"/>
      <c r="E596" s="8"/>
      <c r="N596" s="8"/>
      <c r="S596" s="10"/>
      <c r="T596" s="11"/>
      <c r="V596" s="12"/>
    </row>
    <row r="597" spans="1:22" x14ac:dyDescent="0.2">
      <c r="A597" s="8"/>
      <c r="B597" s="8"/>
      <c r="C597" s="8"/>
      <c r="D597" s="9"/>
      <c r="E597" s="8"/>
      <c r="N597" s="8"/>
      <c r="S597" s="10"/>
      <c r="T597" s="11"/>
      <c r="V597" s="12"/>
    </row>
    <row r="598" spans="1:22" x14ac:dyDescent="0.2">
      <c r="A598" s="9"/>
      <c r="B598" s="9"/>
      <c r="C598" s="8"/>
      <c r="D598" s="9"/>
      <c r="E598" s="8"/>
      <c r="N598" s="8"/>
      <c r="S598" s="10"/>
      <c r="T598" s="11"/>
      <c r="V598" s="12"/>
    </row>
    <row r="599" spans="1:22" x14ac:dyDescent="0.2">
      <c r="A599" s="9"/>
      <c r="B599" s="9"/>
      <c r="C599" s="8"/>
      <c r="D599" s="9"/>
      <c r="E599" s="8"/>
      <c r="N599" s="8"/>
      <c r="S599" s="10"/>
      <c r="T599" s="11"/>
      <c r="V599" s="12"/>
    </row>
    <row r="600" spans="1:22" x14ac:dyDescent="0.2">
      <c r="A600" s="9"/>
      <c r="B600" s="9"/>
      <c r="C600" s="8"/>
      <c r="D600" s="9"/>
      <c r="E600" s="8"/>
      <c r="N600" s="8"/>
      <c r="S600" s="10"/>
      <c r="T600" s="11"/>
      <c r="V600" s="12"/>
    </row>
    <row r="601" spans="1:22" x14ac:dyDescent="0.2">
      <c r="A601" s="9"/>
      <c r="B601" s="9"/>
      <c r="C601" s="8"/>
      <c r="D601" s="9"/>
      <c r="E601" s="8"/>
      <c r="N601" s="8"/>
      <c r="S601" s="10"/>
      <c r="T601" s="11"/>
      <c r="V601" s="12"/>
    </row>
    <row r="602" spans="1:22" x14ac:dyDescent="0.2">
      <c r="A602" s="9"/>
      <c r="B602" s="9"/>
      <c r="C602" s="8"/>
      <c r="D602" s="9"/>
      <c r="E602" s="8"/>
      <c r="N602" s="8"/>
      <c r="S602" s="10"/>
      <c r="T602" s="11"/>
      <c r="V602" s="12"/>
    </row>
    <row r="603" spans="1:22" x14ac:dyDescent="0.2">
      <c r="A603" s="9"/>
      <c r="B603" s="9"/>
      <c r="C603" s="8"/>
      <c r="D603" s="9"/>
      <c r="E603" s="8"/>
      <c r="N603" s="8"/>
      <c r="S603" s="10"/>
      <c r="T603" s="11"/>
      <c r="V603" s="12"/>
    </row>
    <row r="604" spans="1:22" x14ac:dyDescent="0.2">
      <c r="A604" s="9"/>
      <c r="B604" s="9"/>
      <c r="C604" s="8"/>
      <c r="D604" s="9"/>
      <c r="E604" s="8"/>
      <c r="N604" s="8"/>
      <c r="S604" s="10"/>
      <c r="T604" s="11"/>
      <c r="V604" s="12"/>
    </row>
    <row r="605" spans="1:22" x14ac:dyDescent="0.2">
      <c r="A605" s="9"/>
      <c r="B605" s="9"/>
      <c r="C605" s="8"/>
      <c r="D605" s="9"/>
      <c r="E605" s="8"/>
      <c r="N605" s="8"/>
      <c r="S605" s="10"/>
      <c r="T605" s="11"/>
      <c r="V605" s="12"/>
    </row>
    <row r="606" spans="1:22" x14ac:dyDescent="0.2">
      <c r="A606" s="9"/>
      <c r="B606" s="9"/>
      <c r="C606" s="8"/>
      <c r="D606" s="9"/>
      <c r="E606" s="8"/>
      <c r="N606" s="8"/>
      <c r="S606" s="10"/>
      <c r="T606" s="11"/>
      <c r="V606" s="12"/>
    </row>
    <row r="607" spans="1:22" x14ac:dyDescent="0.2">
      <c r="A607" s="8"/>
      <c r="B607" s="8"/>
      <c r="C607" s="8"/>
      <c r="D607" s="9"/>
      <c r="E607" s="8"/>
      <c r="N607" s="8"/>
      <c r="S607" s="10"/>
      <c r="T607" s="11"/>
      <c r="V607" s="12"/>
    </row>
    <row r="608" spans="1:22" x14ac:dyDescent="0.2">
      <c r="A608" s="8"/>
      <c r="B608" s="8"/>
      <c r="C608" s="8"/>
      <c r="D608" s="9"/>
      <c r="E608" s="8"/>
      <c r="N608" s="8"/>
      <c r="S608" s="10"/>
      <c r="T608" s="11"/>
      <c r="V608" s="12"/>
    </row>
    <row r="609" spans="1:22" x14ac:dyDescent="0.2">
      <c r="A609" s="8"/>
      <c r="B609" s="8"/>
      <c r="C609" s="8"/>
      <c r="D609" s="9"/>
      <c r="E609" s="8"/>
      <c r="N609" s="8"/>
      <c r="S609" s="10"/>
      <c r="T609" s="11"/>
      <c r="V609" s="12"/>
    </row>
    <row r="610" spans="1:22" x14ac:dyDescent="0.2">
      <c r="A610" s="8"/>
      <c r="B610" s="8"/>
      <c r="C610" s="8"/>
      <c r="D610" s="54"/>
      <c r="E610" s="8"/>
      <c r="N610" s="8"/>
      <c r="S610" s="10"/>
      <c r="T610" s="11"/>
      <c r="V610" s="12"/>
    </row>
    <row r="611" spans="1:22" x14ac:dyDescent="0.2">
      <c r="A611" s="8"/>
      <c r="B611" s="8"/>
      <c r="C611" s="8"/>
      <c r="D611" s="54"/>
      <c r="E611" s="8"/>
      <c r="N611" s="8"/>
      <c r="S611" s="10"/>
      <c r="T611" s="11"/>
      <c r="V611" s="12"/>
    </row>
    <row r="612" spans="1:22" x14ac:dyDescent="0.2">
      <c r="A612" s="8"/>
      <c r="B612" s="8"/>
      <c r="C612" s="8"/>
      <c r="D612" s="9"/>
      <c r="E612" s="8"/>
      <c r="N612" s="8"/>
      <c r="S612" s="10"/>
      <c r="T612" s="11"/>
      <c r="V612" s="12"/>
    </row>
    <row r="613" spans="1:22" x14ac:dyDescent="0.2">
      <c r="A613" s="8"/>
      <c r="B613" s="8"/>
      <c r="C613" s="8"/>
      <c r="D613" s="9"/>
      <c r="E613" s="8"/>
      <c r="N613" s="8"/>
      <c r="S613" s="10"/>
      <c r="T613" s="11"/>
      <c r="V613" s="12"/>
    </row>
    <row r="614" spans="1:22" x14ac:dyDescent="0.2">
      <c r="A614" s="8"/>
      <c r="B614" s="8"/>
      <c r="C614" s="8"/>
      <c r="D614" s="9"/>
      <c r="E614" s="8"/>
      <c r="S614" s="10"/>
      <c r="T614" s="11"/>
      <c r="V614" s="12"/>
    </row>
    <row r="615" spans="1:22" x14ac:dyDescent="0.2">
      <c r="A615" s="8"/>
      <c r="B615" s="8"/>
      <c r="C615" s="8"/>
      <c r="D615" s="9"/>
      <c r="E615" s="8"/>
      <c r="N615" s="8"/>
      <c r="S615" s="10"/>
      <c r="T615" s="11"/>
      <c r="V615" s="12"/>
    </row>
    <row r="616" spans="1:22" x14ac:dyDescent="0.2">
      <c r="A616" s="8"/>
      <c r="B616" s="8"/>
      <c r="C616" s="8"/>
      <c r="D616" s="9"/>
      <c r="E616" s="8"/>
      <c r="N616" s="8"/>
      <c r="S616" s="10"/>
      <c r="T616" s="11"/>
      <c r="V616" s="12"/>
    </row>
    <row r="617" spans="1:22" x14ac:dyDescent="0.2">
      <c r="A617" s="8"/>
      <c r="B617" s="8"/>
      <c r="C617" s="8"/>
      <c r="D617" s="9"/>
      <c r="E617" s="8"/>
      <c r="N617" s="8"/>
      <c r="S617" s="10"/>
      <c r="T617" s="11"/>
      <c r="V617" s="12"/>
    </row>
    <row r="618" spans="1:22" x14ac:dyDescent="0.2">
      <c r="A618" s="8"/>
      <c r="B618" s="8"/>
      <c r="C618" s="8"/>
      <c r="D618" s="9"/>
      <c r="E618" s="8"/>
      <c r="N618" s="8"/>
      <c r="S618" s="10"/>
      <c r="T618" s="11"/>
      <c r="V618" s="12"/>
    </row>
    <row r="619" spans="1:22" x14ac:dyDescent="0.2">
      <c r="A619" s="8"/>
      <c r="B619" s="8"/>
      <c r="C619" s="8"/>
      <c r="D619" s="9"/>
      <c r="E619" s="8"/>
      <c r="N619" s="8"/>
      <c r="S619" s="10"/>
      <c r="T619" s="11"/>
      <c r="V619" s="12"/>
    </row>
    <row r="620" spans="1:22" x14ac:dyDescent="0.2">
      <c r="A620" s="8"/>
      <c r="B620" s="8"/>
      <c r="C620" s="8"/>
      <c r="D620" s="54"/>
      <c r="E620" s="8"/>
      <c r="N620" s="8"/>
      <c r="S620" s="10"/>
      <c r="T620" s="11"/>
      <c r="V620" s="12"/>
    </row>
    <row r="621" spans="1:22" x14ac:dyDescent="0.2">
      <c r="A621" s="8"/>
      <c r="B621" s="8"/>
      <c r="C621" s="8"/>
      <c r="D621" s="9"/>
      <c r="E621" s="8"/>
      <c r="N621" s="8"/>
      <c r="S621" s="10"/>
      <c r="T621" s="11"/>
      <c r="V621" s="12"/>
    </row>
    <row r="622" spans="1:22" x14ac:dyDescent="0.2">
      <c r="A622" s="8"/>
      <c r="B622" s="8"/>
      <c r="C622" s="8"/>
      <c r="D622" s="9"/>
      <c r="E622" s="8"/>
      <c r="N622" s="6"/>
      <c r="S622" s="10"/>
      <c r="T622" s="11"/>
      <c r="V622" s="12"/>
    </row>
    <row r="623" spans="1:22" x14ac:dyDescent="0.2">
      <c r="A623" s="8"/>
      <c r="B623" s="8"/>
      <c r="C623" s="8"/>
      <c r="D623" s="9"/>
      <c r="E623" s="8"/>
      <c r="S623" s="10"/>
      <c r="T623" s="11"/>
      <c r="V623" s="12"/>
    </row>
    <row r="624" spans="1:22" x14ac:dyDescent="0.2">
      <c r="A624" s="8"/>
      <c r="B624" s="8"/>
      <c r="C624" s="8"/>
      <c r="D624" s="9"/>
      <c r="E624" s="8"/>
      <c r="S624" s="10"/>
      <c r="T624" s="11"/>
      <c r="V624" s="12"/>
    </row>
    <row r="625" spans="1:22" x14ac:dyDescent="0.2">
      <c r="A625" s="9"/>
      <c r="B625" s="51"/>
      <c r="C625" s="8"/>
      <c r="D625" s="9"/>
      <c r="E625" s="8"/>
      <c r="L625" s="155"/>
      <c r="N625" s="8"/>
      <c r="S625" s="10"/>
      <c r="T625" s="11"/>
      <c r="U625" s="155"/>
    </row>
    <row r="626" spans="1:22" x14ac:dyDescent="0.2">
      <c r="A626" s="9"/>
      <c r="B626" s="51"/>
      <c r="C626" s="8"/>
      <c r="D626" s="9"/>
      <c r="E626" s="8"/>
      <c r="K626" s="58"/>
      <c r="L626" s="57"/>
      <c r="N626" s="8"/>
      <c r="S626" s="10"/>
      <c r="T626" s="58"/>
      <c r="U626" s="154"/>
      <c r="V626" s="67"/>
    </row>
    <row r="627" spans="1:22" x14ac:dyDescent="0.2">
      <c r="A627" s="8"/>
      <c r="B627" s="8"/>
      <c r="C627" s="8"/>
      <c r="D627" s="9"/>
      <c r="E627" s="8"/>
      <c r="F627" s="8"/>
      <c r="N627" s="8"/>
      <c r="S627" s="10"/>
      <c r="T627" s="11"/>
      <c r="V627" s="12"/>
    </row>
    <row r="628" spans="1:22" x14ac:dyDescent="0.2">
      <c r="A628" s="8"/>
      <c r="B628" s="8"/>
      <c r="C628" s="8"/>
      <c r="D628" s="9"/>
      <c r="E628" s="8"/>
      <c r="N628" s="8"/>
      <c r="S628" s="10"/>
      <c r="T628" s="11"/>
      <c r="V628" s="12"/>
    </row>
    <row r="629" spans="1:22" x14ac:dyDescent="0.2">
      <c r="A629" s="8"/>
      <c r="B629" s="8"/>
      <c r="C629" s="8"/>
      <c r="D629" s="9"/>
      <c r="E629" s="8"/>
      <c r="N629" s="8"/>
      <c r="S629" s="10"/>
      <c r="T629" s="11"/>
      <c r="V629" s="12"/>
    </row>
    <row r="630" spans="1:22" x14ac:dyDescent="0.2">
      <c r="A630" s="8"/>
      <c r="B630" s="8"/>
      <c r="C630" s="8"/>
      <c r="D630" s="9"/>
      <c r="E630" s="8"/>
      <c r="N630" s="8"/>
      <c r="S630" s="10"/>
      <c r="T630" s="11"/>
      <c r="V630" s="12"/>
    </row>
    <row r="631" spans="1:22" x14ac:dyDescent="0.2">
      <c r="A631" s="8"/>
      <c r="B631" s="8"/>
      <c r="C631" s="8"/>
      <c r="D631" s="9"/>
      <c r="E631" s="8"/>
      <c r="N631" s="8"/>
      <c r="S631" s="10"/>
      <c r="T631" s="11"/>
      <c r="V631" s="12"/>
    </row>
    <row r="632" spans="1:22" x14ac:dyDescent="0.2">
      <c r="A632" s="8"/>
      <c r="B632" s="8"/>
      <c r="C632" s="8"/>
      <c r="D632" s="9"/>
      <c r="E632" s="8"/>
      <c r="N632" s="8"/>
      <c r="S632" s="10"/>
      <c r="T632" s="11"/>
      <c r="V632" s="12"/>
    </row>
    <row r="633" spans="1:22" x14ac:dyDescent="0.2">
      <c r="A633" s="8"/>
      <c r="B633" s="8"/>
      <c r="C633" s="8"/>
      <c r="D633" s="9"/>
      <c r="E633" s="8"/>
      <c r="N633" s="8"/>
      <c r="S633" s="10"/>
      <c r="T633" s="11"/>
      <c r="V633" s="12"/>
    </row>
    <row r="634" spans="1:22" x14ac:dyDescent="0.2">
      <c r="A634" s="8"/>
      <c r="B634" s="8"/>
      <c r="C634" s="8"/>
      <c r="D634" s="9"/>
      <c r="E634" s="8"/>
      <c r="N634" s="8"/>
      <c r="S634" s="10"/>
      <c r="T634" s="11"/>
      <c r="V634" s="12"/>
    </row>
    <row r="635" spans="1:22" x14ac:dyDescent="0.2">
      <c r="A635" s="8"/>
      <c r="B635" s="8"/>
      <c r="C635" s="8"/>
      <c r="D635" s="9"/>
      <c r="E635" s="8"/>
      <c r="N635" s="8"/>
      <c r="S635" s="10"/>
      <c r="T635" s="11"/>
      <c r="V635" s="12"/>
    </row>
    <row r="636" spans="1:22" x14ac:dyDescent="0.2">
      <c r="A636" s="8"/>
      <c r="B636" s="8"/>
      <c r="C636" s="8"/>
      <c r="D636" s="9"/>
      <c r="E636" s="8"/>
      <c r="N636" s="8"/>
      <c r="S636" s="10"/>
      <c r="T636" s="11"/>
      <c r="V636" s="12"/>
    </row>
    <row r="637" spans="1:22" x14ac:dyDescent="0.2">
      <c r="A637" s="8"/>
      <c r="B637" s="8"/>
      <c r="C637" s="8"/>
      <c r="D637" s="9"/>
      <c r="E637" s="8"/>
      <c r="N637" s="8"/>
      <c r="S637" s="10"/>
      <c r="T637" s="11"/>
      <c r="V637" s="12"/>
    </row>
    <row r="638" spans="1:22" x14ac:dyDescent="0.2">
      <c r="A638" s="8"/>
      <c r="B638" s="8"/>
      <c r="C638" s="8"/>
      <c r="D638" s="9"/>
      <c r="E638" s="8"/>
      <c r="N638" s="8"/>
      <c r="S638" s="10"/>
      <c r="T638" s="11"/>
      <c r="V638" s="12"/>
    </row>
    <row r="639" spans="1:22" x14ac:dyDescent="0.2">
      <c r="A639" s="8"/>
      <c r="B639" s="8"/>
      <c r="C639" s="8"/>
      <c r="D639" s="9"/>
      <c r="E639" s="8"/>
      <c r="N639" s="8"/>
      <c r="S639" s="10"/>
      <c r="T639" s="11"/>
      <c r="V639" s="12"/>
    </row>
    <row r="640" spans="1:22" x14ac:dyDescent="0.2">
      <c r="A640" s="8"/>
      <c r="B640" s="8"/>
      <c r="C640" s="8"/>
      <c r="D640" s="9"/>
      <c r="E640" s="8"/>
      <c r="M640" s="56"/>
      <c r="N640" s="8"/>
      <c r="S640" s="10"/>
      <c r="T640" s="11"/>
      <c r="V640" s="12"/>
    </row>
    <row r="641" spans="1:22" x14ac:dyDescent="0.2">
      <c r="A641" s="8"/>
      <c r="B641" s="8"/>
      <c r="C641" s="8"/>
      <c r="D641" s="9"/>
      <c r="E641" s="8"/>
      <c r="N641" s="8"/>
      <c r="S641" s="10"/>
      <c r="T641" s="11"/>
      <c r="V641" s="12"/>
    </row>
    <row r="642" spans="1:22" x14ac:dyDescent="0.2">
      <c r="A642" s="8"/>
      <c r="B642" s="8"/>
      <c r="C642" s="8"/>
      <c r="D642" s="9"/>
      <c r="E642" s="8"/>
      <c r="N642" s="8"/>
      <c r="S642" s="10"/>
      <c r="T642" s="11"/>
      <c r="V642" s="12"/>
    </row>
    <row r="643" spans="1:22" x14ac:dyDescent="0.2">
      <c r="A643" s="8"/>
      <c r="B643" s="8"/>
      <c r="C643" s="8"/>
      <c r="D643" s="54"/>
      <c r="E643" s="8"/>
      <c r="M643" s="56"/>
      <c r="N643" s="8"/>
      <c r="S643" s="10"/>
      <c r="T643" s="11"/>
      <c r="V643" s="12"/>
    </row>
    <row r="644" spans="1:22" x14ac:dyDescent="0.2">
      <c r="A644" s="8"/>
      <c r="B644" s="8"/>
      <c r="C644" s="8"/>
      <c r="D644" s="9"/>
      <c r="E644" s="8"/>
      <c r="N644" s="8"/>
      <c r="S644" s="10"/>
      <c r="T644" s="11"/>
      <c r="V644" s="12"/>
    </row>
    <row r="645" spans="1:22" x14ac:dyDescent="0.2">
      <c r="A645" s="8"/>
      <c r="B645" s="8"/>
      <c r="C645" s="8"/>
      <c r="D645" s="9"/>
      <c r="E645" s="8"/>
      <c r="N645" s="8"/>
      <c r="S645" s="10"/>
      <c r="T645" s="11"/>
      <c r="V645" s="12"/>
    </row>
    <row r="646" spans="1:22" x14ac:dyDescent="0.2">
      <c r="A646" s="8"/>
      <c r="B646" s="8"/>
      <c r="C646" s="8"/>
      <c r="D646" s="9"/>
      <c r="E646" s="8"/>
      <c r="N646" s="8"/>
      <c r="S646" s="10"/>
      <c r="T646" s="11"/>
      <c r="V646" s="12"/>
    </row>
    <row r="647" spans="1:22" x14ac:dyDescent="0.2">
      <c r="A647" s="8"/>
      <c r="B647" s="8"/>
      <c r="C647" s="8"/>
      <c r="D647" s="9"/>
      <c r="E647" s="8"/>
      <c r="N647" s="8"/>
      <c r="S647" s="10"/>
      <c r="T647" s="11"/>
      <c r="V647" s="12"/>
    </row>
    <row r="648" spans="1:22" x14ac:dyDescent="0.2">
      <c r="A648" s="8"/>
      <c r="B648" s="8"/>
      <c r="C648" s="8"/>
      <c r="D648" s="54"/>
      <c r="E648" s="8"/>
      <c r="M648" s="56"/>
      <c r="N648" s="8"/>
      <c r="S648" s="10"/>
      <c r="T648" s="11"/>
      <c r="V648" s="12"/>
    </row>
    <row r="649" spans="1:22" x14ac:dyDescent="0.2">
      <c r="A649" s="8"/>
      <c r="B649" s="8"/>
      <c r="C649" s="8"/>
      <c r="D649" s="9"/>
      <c r="E649" s="8"/>
      <c r="N649" s="8"/>
      <c r="S649" s="10"/>
      <c r="T649" s="11"/>
      <c r="V649" s="12"/>
    </row>
    <row r="650" spans="1:22" x14ac:dyDescent="0.2">
      <c r="A650" s="8"/>
      <c r="B650" s="8"/>
      <c r="C650" s="8"/>
      <c r="D650" s="54"/>
      <c r="E650" s="8"/>
      <c r="M650" s="56"/>
      <c r="N650" s="8"/>
      <c r="S650" s="10"/>
      <c r="T650" s="11"/>
      <c r="V650" s="12"/>
    </row>
    <row r="651" spans="1:22" x14ac:dyDescent="0.2">
      <c r="A651" s="8"/>
      <c r="B651" s="8"/>
      <c r="C651" s="8"/>
      <c r="D651" s="9"/>
      <c r="E651" s="8"/>
      <c r="M651" s="56"/>
      <c r="N651" s="8"/>
      <c r="S651" s="10"/>
      <c r="T651" s="11"/>
      <c r="V651" s="12"/>
    </row>
    <row r="652" spans="1:22" x14ac:dyDescent="0.2">
      <c r="A652" s="8"/>
      <c r="B652" s="8"/>
      <c r="C652" s="8"/>
      <c r="D652" s="9"/>
      <c r="E652" s="8"/>
      <c r="N652" s="8"/>
      <c r="S652" s="10"/>
      <c r="T652" s="11"/>
      <c r="V652" s="12"/>
    </row>
    <row r="653" spans="1:22" x14ac:dyDescent="0.2">
      <c r="A653" s="8"/>
      <c r="B653" s="8"/>
      <c r="C653" s="8"/>
      <c r="D653" s="9"/>
      <c r="E653" s="8"/>
      <c r="N653" s="8"/>
      <c r="S653" s="10"/>
      <c r="T653" s="11"/>
      <c r="V653" s="12"/>
    </row>
    <row r="654" spans="1:22" x14ac:dyDescent="0.2">
      <c r="A654" s="8"/>
      <c r="B654" s="8"/>
      <c r="C654" s="8"/>
      <c r="D654" s="9"/>
      <c r="E654" s="8"/>
      <c r="N654" s="8"/>
      <c r="S654" s="10"/>
      <c r="T654" s="11"/>
      <c r="V654" s="12"/>
    </row>
    <row r="655" spans="1:22" x14ac:dyDescent="0.2">
      <c r="A655" s="8"/>
      <c r="B655" s="8"/>
      <c r="C655" s="8"/>
      <c r="D655" s="9"/>
      <c r="E655" s="8"/>
      <c r="N655" s="8"/>
      <c r="S655" s="10"/>
      <c r="T655" s="11"/>
      <c r="V655" s="12"/>
    </row>
    <row r="656" spans="1:22" x14ac:dyDescent="0.2">
      <c r="A656" s="8"/>
      <c r="B656" s="8"/>
      <c r="C656" s="8"/>
      <c r="D656" s="54"/>
      <c r="E656" s="8"/>
      <c r="N656" s="8"/>
      <c r="S656" s="10"/>
      <c r="T656" s="11"/>
      <c r="V656" s="12"/>
    </row>
    <row r="657" spans="1:22" x14ac:dyDescent="0.2">
      <c r="A657" s="8"/>
      <c r="B657" s="8"/>
      <c r="C657" s="8"/>
      <c r="D657" s="54"/>
      <c r="E657" s="8"/>
      <c r="N657" s="8"/>
      <c r="S657" s="10"/>
      <c r="T657" s="11"/>
      <c r="V657" s="12"/>
    </row>
    <row r="658" spans="1:22" x14ac:dyDescent="0.2">
      <c r="A658" s="8"/>
      <c r="B658" s="8"/>
      <c r="C658" s="8"/>
      <c r="D658" s="9"/>
      <c r="E658" s="8"/>
      <c r="N658" s="8"/>
      <c r="S658" s="10"/>
      <c r="T658" s="11"/>
      <c r="V658" s="12"/>
    </row>
    <row r="659" spans="1:22" x14ac:dyDescent="0.2">
      <c r="A659" s="9"/>
      <c r="B659" s="51"/>
      <c r="C659" s="8"/>
      <c r="D659" s="9"/>
      <c r="E659" s="8"/>
      <c r="L659" s="57"/>
      <c r="N659" s="8"/>
      <c r="S659" s="10"/>
      <c r="T659" s="11"/>
      <c r="U659" s="154"/>
      <c r="V659" s="67"/>
    </row>
    <row r="660" spans="1:22" x14ac:dyDescent="0.2">
      <c r="A660" s="8"/>
      <c r="B660" s="8"/>
      <c r="C660" s="8"/>
      <c r="D660" s="9"/>
      <c r="E660" s="8"/>
      <c r="N660" s="8"/>
      <c r="S660" s="10"/>
      <c r="T660" s="11"/>
      <c r="V660" s="12"/>
    </row>
    <row r="661" spans="1:22" x14ac:dyDescent="0.2">
      <c r="A661" s="8"/>
      <c r="B661" s="8"/>
      <c r="C661" s="8"/>
      <c r="D661" s="9"/>
      <c r="E661" s="8"/>
      <c r="N661" s="8"/>
      <c r="S661" s="10"/>
      <c r="T661" s="11"/>
      <c r="V661" s="12"/>
    </row>
    <row r="662" spans="1:22" x14ac:dyDescent="0.2">
      <c r="A662" s="8"/>
      <c r="B662" s="8"/>
      <c r="C662" s="8"/>
      <c r="D662" s="9"/>
      <c r="E662" s="8"/>
      <c r="N662" s="8"/>
      <c r="S662" s="10"/>
      <c r="T662" s="11"/>
      <c r="V662" s="12"/>
    </row>
    <row r="663" spans="1:22" x14ac:dyDescent="0.2">
      <c r="A663" s="8"/>
      <c r="B663" s="8"/>
      <c r="C663" s="8"/>
      <c r="D663" s="9"/>
      <c r="E663" s="8"/>
      <c r="N663" s="8"/>
      <c r="S663" s="10"/>
      <c r="T663" s="11"/>
      <c r="V663" s="12"/>
    </row>
    <row r="664" spans="1:22" x14ac:dyDescent="0.2">
      <c r="A664" s="8"/>
      <c r="B664" s="8"/>
      <c r="C664" s="8"/>
      <c r="D664" s="9"/>
      <c r="E664" s="8"/>
      <c r="N664" s="8"/>
      <c r="S664" s="10"/>
      <c r="T664" s="11"/>
      <c r="V664" s="12"/>
    </row>
    <row r="665" spans="1:22" x14ac:dyDescent="0.2">
      <c r="A665" s="8"/>
      <c r="B665" s="8"/>
      <c r="C665" s="8"/>
      <c r="D665" s="54"/>
      <c r="E665" s="8"/>
      <c r="N665" s="8"/>
      <c r="S665" s="10"/>
      <c r="T665" s="11"/>
      <c r="V665" s="12"/>
    </row>
    <row r="666" spans="1:22" x14ac:dyDescent="0.2">
      <c r="A666" s="8"/>
      <c r="B666" s="8"/>
      <c r="C666" s="8"/>
      <c r="D666" s="9"/>
      <c r="E666" s="8"/>
      <c r="N666" s="8"/>
      <c r="S666" s="10"/>
      <c r="T666" s="11"/>
      <c r="V666" s="12"/>
    </row>
    <row r="667" spans="1:22" x14ac:dyDescent="0.2">
      <c r="A667" s="8"/>
      <c r="B667" s="8"/>
      <c r="C667" s="8"/>
      <c r="D667" s="9"/>
      <c r="E667" s="8"/>
      <c r="N667" s="8"/>
      <c r="S667" s="10"/>
      <c r="T667" s="11"/>
      <c r="V667" s="12"/>
    </row>
    <row r="668" spans="1:22" x14ac:dyDescent="0.2">
      <c r="A668" s="9"/>
      <c r="B668" s="51"/>
      <c r="C668" s="8"/>
      <c r="D668" s="9"/>
      <c r="E668" s="8"/>
      <c r="L668" s="57"/>
      <c r="N668" s="8"/>
      <c r="S668" s="10"/>
      <c r="T668" s="58"/>
      <c r="U668" s="155"/>
      <c r="V668" s="67"/>
    </row>
    <row r="669" spans="1:22" x14ac:dyDescent="0.2">
      <c r="A669" s="8"/>
      <c r="B669" s="8"/>
      <c r="C669" s="8"/>
      <c r="D669" s="9"/>
      <c r="E669" s="8"/>
      <c r="N669" s="8"/>
      <c r="S669" s="10"/>
      <c r="T669" s="11"/>
      <c r="V669" s="12"/>
    </row>
    <row r="670" spans="1:22" x14ac:dyDescent="0.2">
      <c r="A670" s="8"/>
      <c r="B670" s="8"/>
      <c r="C670" s="8"/>
      <c r="D670" s="9"/>
      <c r="E670" s="8"/>
      <c r="N670" s="8"/>
      <c r="S670" s="10"/>
      <c r="T670" s="11"/>
      <c r="V670" s="12"/>
    </row>
    <row r="671" spans="1:22" x14ac:dyDescent="0.2">
      <c r="A671" s="8"/>
      <c r="B671" s="8"/>
      <c r="C671" s="8"/>
      <c r="D671" s="9"/>
      <c r="E671" s="8"/>
      <c r="N671" s="8"/>
      <c r="S671" s="10"/>
      <c r="T671" s="11"/>
      <c r="V671" s="12"/>
    </row>
    <row r="672" spans="1:22" x14ac:dyDescent="0.2">
      <c r="A672" s="8"/>
      <c r="B672" s="8"/>
      <c r="C672" s="8"/>
      <c r="D672" s="9"/>
      <c r="E672" s="8"/>
      <c r="N672" s="8"/>
      <c r="S672" s="10"/>
      <c r="T672" s="11"/>
      <c r="V672" s="12"/>
    </row>
    <row r="673" spans="1:22" x14ac:dyDescent="0.2">
      <c r="A673" s="8"/>
      <c r="B673" s="8"/>
      <c r="C673" s="8"/>
      <c r="D673" s="9"/>
      <c r="E673" s="8"/>
      <c r="S673" s="10"/>
      <c r="T673" s="11"/>
      <c r="V673" s="12"/>
    </row>
    <row r="674" spans="1:22" x14ac:dyDescent="0.2">
      <c r="A674" s="8"/>
      <c r="B674" s="8"/>
      <c r="C674" s="8"/>
      <c r="D674" s="54"/>
      <c r="E674" s="8"/>
      <c r="S674" s="10"/>
      <c r="T674" s="11"/>
      <c r="V674" s="12"/>
    </row>
    <row r="675" spans="1:22" x14ac:dyDescent="0.2">
      <c r="A675" s="8"/>
      <c r="B675" s="8"/>
      <c r="C675" s="8"/>
      <c r="D675" s="9"/>
      <c r="E675" s="8"/>
      <c r="S675" s="10"/>
      <c r="T675" s="11"/>
      <c r="V675" s="12"/>
    </row>
    <row r="676" spans="1:22" x14ac:dyDescent="0.2">
      <c r="A676" s="8"/>
      <c r="B676" s="8"/>
      <c r="C676" s="8"/>
      <c r="D676" s="54"/>
      <c r="E676" s="8"/>
      <c r="S676" s="10"/>
      <c r="T676" s="11"/>
      <c r="V676" s="12"/>
    </row>
    <row r="677" spans="1:22" x14ac:dyDescent="0.2">
      <c r="A677" s="8"/>
      <c r="B677" s="8"/>
      <c r="C677" s="8"/>
      <c r="D677" s="54"/>
      <c r="E677" s="8"/>
      <c r="S677" s="10"/>
      <c r="T677" s="11"/>
      <c r="V677" s="12"/>
    </row>
    <row r="678" spans="1:22" x14ac:dyDescent="0.2">
      <c r="A678" s="8"/>
      <c r="B678" s="8"/>
      <c r="C678" s="8"/>
      <c r="D678" s="9"/>
      <c r="E678" s="8"/>
      <c r="S678" s="10"/>
      <c r="T678" s="11"/>
      <c r="V678" s="12"/>
    </row>
    <row r="679" spans="1:22" x14ac:dyDescent="0.2">
      <c r="A679" s="8"/>
      <c r="B679" s="8"/>
      <c r="C679" s="8"/>
      <c r="D679" s="9"/>
      <c r="E679" s="8"/>
      <c r="N679" s="8"/>
      <c r="S679" s="10"/>
      <c r="T679" s="11"/>
      <c r="V679" s="12"/>
    </row>
    <row r="680" spans="1:22" x14ac:dyDescent="0.2">
      <c r="A680" s="8"/>
      <c r="B680" s="8"/>
      <c r="C680" s="8"/>
      <c r="D680" s="54"/>
      <c r="E680" s="8"/>
      <c r="N680" s="8"/>
      <c r="S680" s="10"/>
      <c r="T680" s="11"/>
      <c r="V680" s="12"/>
    </row>
    <row r="681" spans="1:22" x14ac:dyDescent="0.2">
      <c r="A681" s="8"/>
      <c r="B681" s="8"/>
      <c r="C681" s="8"/>
      <c r="D681" s="9"/>
      <c r="E681" s="8"/>
      <c r="N681" s="8"/>
      <c r="S681" s="10"/>
      <c r="T681" s="11"/>
      <c r="V681" s="12"/>
    </row>
    <row r="682" spans="1:22" x14ac:dyDescent="0.2">
      <c r="A682" s="8"/>
      <c r="B682" s="8"/>
      <c r="C682" s="8"/>
      <c r="D682" s="9"/>
      <c r="E682" s="8"/>
      <c r="N682" s="8"/>
      <c r="S682" s="10"/>
      <c r="T682" s="11"/>
      <c r="V682" s="12"/>
    </row>
    <row r="683" spans="1:22" x14ac:dyDescent="0.2">
      <c r="A683" s="8"/>
      <c r="B683" s="8"/>
      <c r="C683" s="8"/>
      <c r="D683" s="9"/>
      <c r="E683" s="8"/>
      <c r="N683" s="8"/>
      <c r="S683" s="10"/>
      <c r="T683" s="11"/>
      <c r="V683" s="12"/>
    </row>
    <row r="684" spans="1:22" x14ac:dyDescent="0.2">
      <c r="A684" s="8"/>
      <c r="B684" s="8"/>
      <c r="C684" s="8"/>
      <c r="D684" s="9"/>
      <c r="E684" s="8"/>
      <c r="N684" s="8"/>
      <c r="S684" s="10"/>
      <c r="T684" s="11"/>
      <c r="V684" s="12"/>
    </row>
    <row r="685" spans="1:22" x14ac:dyDescent="0.2">
      <c r="A685" s="8"/>
      <c r="B685" s="8"/>
      <c r="C685" s="8"/>
      <c r="D685" s="9"/>
      <c r="E685" s="8"/>
      <c r="S685" s="10"/>
      <c r="T685" s="11"/>
      <c r="V685" s="12"/>
    </row>
    <row r="686" spans="1:22" x14ac:dyDescent="0.2">
      <c r="A686" s="8"/>
      <c r="B686" s="8"/>
      <c r="C686" s="8"/>
      <c r="D686" s="9"/>
      <c r="E686" s="8"/>
      <c r="S686" s="10"/>
      <c r="T686" s="11"/>
      <c r="V686" s="12"/>
    </row>
    <row r="687" spans="1:22" x14ac:dyDescent="0.2">
      <c r="A687" s="8"/>
      <c r="B687" s="8"/>
      <c r="C687" s="8"/>
      <c r="D687" s="9"/>
      <c r="E687" s="8"/>
      <c r="S687" s="10"/>
      <c r="T687" s="11"/>
      <c r="V687" s="12"/>
    </row>
    <row r="688" spans="1:22" x14ac:dyDescent="0.2">
      <c r="A688" s="8"/>
      <c r="B688" s="8"/>
      <c r="C688" s="8"/>
      <c r="D688" s="9"/>
      <c r="E688" s="8"/>
      <c r="S688" s="10"/>
      <c r="T688" s="11"/>
      <c r="V688" s="12"/>
    </row>
    <row r="689" spans="1:22" x14ac:dyDescent="0.2">
      <c r="A689" s="8"/>
      <c r="B689" s="8"/>
      <c r="C689" s="8"/>
      <c r="D689" s="9"/>
      <c r="E689" s="8"/>
      <c r="S689" s="10"/>
      <c r="T689" s="11"/>
      <c r="V689" s="12"/>
    </row>
    <row r="690" spans="1:22" x14ac:dyDescent="0.2">
      <c r="A690" s="8"/>
      <c r="B690" s="8"/>
      <c r="C690" s="8"/>
      <c r="D690" s="9"/>
      <c r="E690" s="8"/>
      <c r="S690" s="10"/>
      <c r="T690" s="11"/>
      <c r="V690" s="12"/>
    </row>
    <row r="691" spans="1:22" x14ac:dyDescent="0.2">
      <c r="A691" s="8"/>
      <c r="B691" s="8"/>
      <c r="C691" s="8"/>
      <c r="D691" s="9"/>
      <c r="E691" s="8"/>
      <c r="S691" s="10"/>
      <c r="T691" s="11"/>
      <c r="V691" s="12"/>
    </row>
    <row r="692" spans="1:22" x14ac:dyDescent="0.2">
      <c r="A692" s="8"/>
      <c r="B692" s="8"/>
      <c r="C692" s="8"/>
      <c r="D692" s="9"/>
      <c r="E692" s="8"/>
      <c r="S692" s="10"/>
      <c r="T692" s="11"/>
      <c r="V692" s="12"/>
    </row>
    <row r="693" spans="1:22" x14ac:dyDescent="0.2">
      <c r="A693" s="8"/>
      <c r="B693" s="8"/>
      <c r="C693" s="8"/>
      <c r="D693" s="9"/>
      <c r="E693" s="8"/>
      <c r="S693" s="10"/>
      <c r="T693" s="11"/>
      <c r="V693" s="12"/>
    </row>
    <row r="694" spans="1:22" x14ac:dyDescent="0.2">
      <c r="A694" s="8"/>
      <c r="B694" s="8"/>
      <c r="C694" s="8"/>
      <c r="D694" s="9"/>
      <c r="E694" s="8"/>
      <c r="S694" s="10"/>
      <c r="T694" s="11"/>
      <c r="V694" s="12"/>
    </row>
    <row r="695" spans="1:22" x14ac:dyDescent="0.2">
      <c r="A695" s="8"/>
      <c r="B695" s="8"/>
      <c r="C695" s="8"/>
      <c r="D695" s="9"/>
      <c r="E695" s="8"/>
      <c r="S695" s="10"/>
      <c r="T695" s="11"/>
      <c r="V695" s="12"/>
    </row>
    <row r="696" spans="1:22" x14ac:dyDescent="0.2">
      <c r="A696" s="8"/>
      <c r="B696" s="8"/>
      <c r="C696" s="8"/>
      <c r="D696" s="9"/>
      <c r="E696" s="8"/>
      <c r="N696" s="8"/>
      <c r="S696" s="10"/>
      <c r="T696" s="11"/>
      <c r="V696" s="12"/>
    </row>
    <row r="697" spans="1:22" x14ac:dyDescent="0.2">
      <c r="A697" s="8"/>
      <c r="B697" s="8"/>
      <c r="C697" s="8"/>
      <c r="D697" s="9"/>
      <c r="E697" s="8"/>
      <c r="N697" s="8"/>
      <c r="S697" s="10"/>
      <c r="T697" s="11"/>
      <c r="V697" s="12"/>
    </row>
    <row r="698" spans="1:22" x14ac:dyDescent="0.2">
      <c r="A698" s="8"/>
      <c r="B698" s="8"/>
      <c r="C698" s="8"/>
      <c r="D698" s="9"/>
      <c r="E698" s="8"/>
      <c r="N698" s="8"/>
      <c r="S698" s="10"/>
      <c r="T698" s="11"/>
      <c r="V698" s="12"/>
    </row>
    <row r="699" spans="1:22" x14ac:dyDescent="0.2">
      <c r="A699" s="8"/>
      <c r="B699" s="8"/>
      <c r="C699" s="8"/>
      <c r="D699" s="9"/>
      <c r="E699" s="8"/>
      <c r="M699" s="56"/>
      <c r="N699" s="8"/>
      <c r="S699" s="10"/>
      <c r="T699" s="11"/>
      <c r="V699" s="12"/>
    </row>
    <row r="700" spans="1:22" x14ac:dyDescent="0.2">
      <c r="A700" s="8"/>
      <c r="B700" s="8"/>
      <c r="C700" s="8"/>
      <c r="D700" s="9"/>
      <c r="E700" s="8"/>
      <c r="N700" s="8"/>
      <c r="S700" s="10"/>
      <c r="T700" s="11"/>
      <c r="V700" s="12"/>
    </row>
    <row r="701" spans="1:22" x14ac:dyDescent="0.2">
      <c r="A701" s="8"/>
      <c r="B701" s="8"/>
      <c r="C701" s="8"/>
      <c r="D701" s="9"/>
      <c r="E701" s="8"/>
      <c r="N701" s="8"/>
      <c r="S701" s="10"/>
      <c r="T701" s="11"/>
      <c r="V701" s="12"/>
    </row>
    <row r="702" spans="1:22" x14ac:dyDescent="0.2">
      <c r="A702" s="8"/>
      <c r="B702" s="8"/>
      <c r="C702" s="8"/>
      <c r="D702" s="9"/>
      <c r="E702" s="8"/>
      <c r="N702" s="8"/>
      <c r="S702" s="10"/>
      <c r="T702" s="11"/>
      <c r="V702" s="12"/>
    </row>
    <row r="703" spans="1:22" x14ac:dyDescent="0.2">
      <c r="A703" s="8"/>
      <c r="B703" s="8"/>
      <c r="C703" s="8"/>
      <c r="D703" s="54"/>
      <c r="E703" s="8"/>
      <c r="N703" s="8"/>
      <c r="S703" s="10"/>
      <c r="T703" s="11"/>
      <c r="V703" s="12"/>
    </row>
    <row r="704" spans="1:22" x14ac:dyDescent="0.2">
      <c r="A704" s="8"/>
      <c r="B704" s="8"/>
      <c r="C704" s="8"/>
      <c r="D704" s="54"/>
      <c r="E704" s="8"/>
      <c r="N704" s="8"/>
      <c r="S704" s="10"/>
      <c r="T704" s="11"/>
      <c r="V704" s="12"/>
    </row>
    <row r="705" spans="1:22" x14ac:dyDescent="0.2">
      <c r="A705" s="8"/>
      <c r="B705" s="8"/>
      <c r="C705" s="8"/>
      <c r="D705" s="9"/>
      <c r="E705" s="8"/>
      <c r="N705" s="8"/>
      <c r="S705" s="10"/>
      <c r="T705" s="11"/>
      <c r="V705" s="12"/>
    </row>
    <row r="706" spans="1:22" x14ac:dyDescent="0.2">
      <c r="A706" s="8"/>
      <c r="B706" s="8"/>
      <c r="C706" s="8"/>
      <c r="D706" s="9"/>
      <c r="E706" s="8"/>
      <c r="N706" s="8"/>
      <c r="S706" s="10"/>
      <c r="T706" s="11"/>
      <c r="V706" s="12"/>
    </row>
    <row r="707" spans="1:22" x14ac:dyDescent="0.2">
      <c r="A707" s="8"/>
      <c r="B707" s="8"/>
      <c r="C707" s="8"/>
      <c r="D707" s="9"/>
      <c r="E707" s="8"/>
      <c r="N707" s="8"/>
      <c r="S707" s="10"/>
      <c r="T707" s="11"/>
      <c r="V707" s="12"/>
    </row>
    <row r="708" spans="1:22" x14ac:dyDescent="0.2">
      <c r="A708" s="8"/>
      <c r="B708" s="8"/>
      <c r="C708" s="8"/>
      <c r="D708" s="54"/>
      <c r="E708" s="8"/>
      <c r="S708" s="10"/>
      <c r="T708" s="11"/>
      <c r="V708" s="12"/>
    </row>
    <row r="709" spans="1:22" x14ac:dyDescent="0.2">
      <c r="A709" s="8"/>
      <c r="B709" s="8"/>
      <c r="C709" s="8"/>
      <c r="D709" s="9"/>
      <c r="E709" s="8"/>
      <c r="S709" s="10"/>
      <c r="T709" s="11"/>
      <c r="V709" s="12"/>
    </row>
    <row r="710" spans="1:22" x14ac:dyDescent="0.2">
      <c r="A710" s="8"/>
      <c r="B710" s="8"/>
      <c r="C710" s="8"/>
      <c r="D710" s="9"/>
      <c r="E710" s="8"/>
      <c r="S710" s="10"/>
      <c r="T710" s="11"/>
      <c r="V710" s="12"/>
    </row>
    <row r="711" spans="1:22" x14ac:dyDescent="0.2">
      <c r="A711" s="8"/>
      <c r="B711" s="8"/>
      <c r="C711" s="8"/>
      <c r="D711" s="9"/>
      <c r="E711" s="8"/>
      <c r="S711" s="10"/>
      <c r="T711" s="11"/>
      <c r="V711" s="12"/>
    </row>
    <row r="712" spans="1:22" x14ac:dyDescent="0.2">
      <c r="A712" s="8"/>
      <c r="B712" s="8"/>
      <c r="C712" s="8"/>
      <c r="D712" s="54"/>
      <c r="E712" s="8"/>
      <c r="S712" s="10"/>
      <c r="T712" s="11"/>
      <c r="V712" s="12"/>
    </row>
    <row r="713" spans="1:22" x14ac:dyDescent="0.2">
      <c r="A713" s="8"/>
      <c r="B713" s="8"/>
      <c r="C713" s="8"/>
      <c r="D713" s="9"/>
      <c r="E713" s="8"/>
      <c r="S713" s="10"/>
      <c r="T713" s="11"/>
      <c r="V713" s="12"/>
    </row>
    <row r="714" spans="1:22" x14ac:dyDescent="0.2">
      <c r="A714" s="8"/>
      <c r="B714" s="8"/>
      <c r="C714" s="8"/>
      <c r="D714" s="54"/>
      <c r="E714" s="8"/>
      <c r="M714" s="56"/>
      <c r="N714" s="8"/>
      <c r="S714" s="10"/>
      <c r="T714" s="11"/>
      <c r="V714" s="12"/>
    </row>
    <row r="715" spans="1:22" x14ac:dyDescent="0.2">
      <c r="A715" s="8"/>
      <c r="B715" s="8"/>
      <c r="C715" s="8"/>
      <c r="D715" s="54"/>
      <c r="E715" s="8"/>
      <c r="M715" s="56"/>
      <c r="N715" s="8"/>
      <c r="S715" s="10"/>
      <c r="T715" s="11"/>
      <c r="V715" s="12"/>
    </row>
    <row r="716" spans="1:22" x14ac:dyDescent="0.2">
      <c r="A716" s="8"/>
      <c r="B716" s="8"/>
      <c r="C716" s="8"/>
      <c r="D716" s="54"/>
      <c r="E716" s="8"/>
      <c r="M716" s="56"/>
      <c r="N716" s="8"/>
      <c r="S716" s="10"/>
      <c r="T716" s="11"/>
      <c r="V716" s="12"/>
    </row>
    <row r="717" spans="1:22" x14ac:dyDescent="0.2">
      <c r="A717" s="8"/>
      <c r="B717" s="8"/>
      <c r="C717" s="8"/>
      <c r="D717" s="54"/>
      <c r="E717" s="8"/>
      <c r="M717" s="56"/>
      <c r="N717" s="8"/>
      <c r="S717" s="10"/>
      <c r="T717" s="11"/>
      <c r="V717" s="12"/>
    </row>
    <row r="718" spans="1:22" x14ac:dyDescent="0.2">
      <c r="A718" s="8"/>
      <c r="B718" s="8"/>
      <c r="C718" s="8"/>
      <c r="D718" s="54"/>
      <c r="E718" s="8"/>
      <c r="M718" s="56"/>
      <c r="N718" s="8"/>
      <c r="S718" s="10"/>
      <c r="T718" s="11"/>
      <c r="V718" s="12"/>
    </row>
    <row r="719" spans="1:22" x14ac:dyDescent="0.2">
      <c r="A719" s="8"/>
      <c r="B719" s="8"/>
      <c r="C719" s="8"/>
      <c r="D719" s="54"/>
      <c r="E719" s="8"/>
      <c r="M719" s="56"/>
      <c r="N719" s="8"/>
      <c r="S719" s="10"/>
      <c r="T719" s="11"/>
      <c r="V719" s="12"/>
    </row>
    <row r="720" spans="1:22" x14ac:dyDescent="0.2">
      <c r="A720" s="8"/>
      <c r="B720" s="8"/>
      <c r="C720" s="8"/>
      <c r="D720" s="54"/>
      <c r="E720" s="8"/>
      <c r="M720" s="56"/>
      <c r="N720" s="8"/>
      <c r="S720" s="10"/>
      <c r="T720" s="11"/>
      <c r="V720" s="12"/>
    </row>
    <row r="721" spans="1:22" x14ac:dyDescent="0.2">
      <c r="A721" s="8"/>
      <c r="B721" s="8"/>
      <c r="C721" s="8"/>
      <c r="D721" s="54"/>
      <c r="E721" s="8"/>
      <c r="M721" s="56"/>
      <c r="N721" s="8"/>
      <c r="S721" s="10"/>
      <c r="T721" s="11"/>
      <c r="V721" s="12"/>
    </row>
    <row r="722" spans="1:22" x14ac:dyDescent="0.2">
      <c r="A722" s="8"/>
      <c r="B722" s="8"/>
      <c r="C722" s="8"/>
      <c r="D722" s="54"/>
      <c r="E722" s="8"/>
      <c r="M722" s="56"/>
      <c r="N722" s="8"/>
      <c r="S722" s="10"/>
      <c r="T722" s="11"/>
      <c r="V722" s="12"/>
    </row>
    <row r="723" spans="1:22" x14ac:dyDescent="0.2">
      <c r="A723" s="8"/>
      <c r="B723" s="8"/>
      <c r="C723" s="8"/>
      <c r="D723" s="54"/>
      <c r="E723" s="8"/>
      <c r="M723" s="56"/>
      <c r="N723" s="8"/>
      <c r="S723" s="10"/>
      <c r="T723" s="11"/>
      <c r="V723" s="12"/>
    </row>
    <row r="724" spans="1:22" x14ac:dyDescent="0.2">
      <c r="A724" s="8"/>
      <c r="B724" s="8"/>
      <c r="C724" s="8"/>
      <c r="D724" s="9"/>
      <c r="E724" s="8"/>
      <c r="M724" s="56"/>
      <c r="N724" s="8"/>
      <c r="S724" s="10"/>
      <c r="T724" s="11"/>
      <c r="V724" s="12"/>
    </row>
    <row r="725" spans="1:22" x14ac:dyDescent="0.2">
      <c r="A725" s="8"/>
      <c r="B725" s="8"/>
      <c r="C725" s="8"/>
      <c r="D725" s="9"/>
      <c r="E725" s="8"/>
      <c r="N725" s="8"/>
      <c r="S725" s="10"/>
      <c r="T725" s="11"/>
      <c r="V725" s="12"/>
    </row>
    <row r="726" spans="1:22" x14ac:dyDescent="0.2">
      <c r="A726" s="8"/>
      <c r="B726" s="8"/>
      <c r="C726" s="8"/>
      <c r="D726" s="9"/>
      <c r="E726" s="8"/>
      <c r="N726" s="8"/>
      <c r="S726" s="10"/>
      <c r="T726" s="11"/>
      <c r="V726" s="12"/>
    </row>
    <row r="727" spans="1:22" x14ac:dyDescent="0.2">
      <c r="A727" s="8"/>
      <c r="B727" s="8"/>
      <c r="C727" s="8"/>
      <c r="D727" s="9"/>
      <c r="E727" s="8"/>
      <c r="N727" s="8"/>
      <c r="S727" s="10"/>
      <c r="T727" s="11"/>
      <c r="V727" s="12"/>
    </row>
    <row r="728" spans="1:22" x14ac:dyDescent="0.2">
      <c r="A728" s="9"/>
      <c r="B728" s="9"/>
      <c r="C728" s="8"/>
      <c r="D728" s="9"/>
      <c r="E728" s="8"/>
      <c r="L728" s="7"/>
      <c r="N728" s="8"/>
      <c r="S728" s="10"/>
      <c r="T728" s="11"/>
    </row>
    <row r="729" spans="1:22" x14ac:dyDescent="0.2">
      <c r="A729" s="9"/>
      <c r="B729" s="9"/>
      <c r="C729" s="8"/>
      <c r="D729" s="9"/>
      <c r="E729" s="8"/>
      <c r="L729" s="7"/>
      <c r="N729" s="8"/>
      <c r="S729" s="10"/>
      <c r="T729" s="11"/>
    </row>
    <row r="730" spans="1:22" x14ac:dyDescent="0.2">
      <c r="A730" s="9"/>
      <c r="B730" s="9"/>
      <c r="C730" s="8"/>
      <c r="D730" s="9"/>
      <c r="E730" s="8"/>
      <c r="L730" s="7"/>
      <c r="N730" s="8"/>
      <c r="S730" s="10"/>
      <c r="T730" s="11"/>
    </row>
    <row r="731" spans="1:22" x14ac:dyDescent="0.2">
      <c r="A731" s="8"/>
      <c r="B731" s="8"/>
      <c r="C731" s="8"/>
      <c r="D731" s="9"/>
      <c r="E731" s="8"/>
      <c r="N731" s="8"/>
      <c r="S731" s="10"/>
      <c r="T731" s="11"/>
      <c r="V731" s="12"/>
    </row>
    <row r="732" spans="1:22" x14ac:dyDescent="0.2">
      <c r="A732" s="8"/>
      <c r="B732" s="8"/>
      <c r="C732" s="8"/>
      <c r="D732" s="9"/>
      <c r="E732" s="8"/>
      <c r="N732" s="8"/>
      <c r="S732" s="10"/>
      <c r="T732" s="11"/>
      <c r="V732" s="12"/>
    </row>
    <row r="733" spans="1:22" x14ac:dyDescent="0.2">
      <c r="A733" s="8"/>
      <c r="B733" s="8"/>
      <c r="C733" s="8"/>
      <c r="D733" s="9"/>
      <c r="E733" s="8"/>
      <c r="N733" s="8"/>
      <c r="S733" s="10"/>
      <c r="T733" s="11"/>
      <c r="V733" s="12"/>
    </row>
    <row r="734" spans="1:22" x14ac:dyDescent="0.2">
      <c r="A734" s="8"/>
      <c r="B734" s="8"/>
      <c r="C734" s="8"/>
      <c r="D734" s="9"/>
      <c r="E734" s="8"/>
      <c r="N734" s="8"/>
      <c r="S734" s="10"/>
      <c r="T734" s="11"/>
      <c r="V734" s="12"/>
    </row>
    <row r="735" spans="1:22" x14ac:dyDescent="0.2">
      <c r="A735" s="8"/>
      <c r="B735" s="8"/>
      <c r="C735" s="8"/>
      <c r="D735" s="9"/>
      <c r="E735" s="8"/>
      <c r="N735" s="8"/>
      <c r="S735" s="10"/>
      <c r="T735" s="11"/>
      <c r="V735" s="12"/>
    </row>
    <row r="736" spans="1:22" x14ac:dyDescent="0.2">
      <c r="A736" s="8"/>
      <c r="B736" s="8"/>
      <c r="C736" s="8"/>
      <c r="D736" s="9"/>
      <c r="E736" s="8"/>
      <c r="N736" s="8"/>
      <c r="S736" s="10"/>
      <c r="T736" s="11"/>
      <c r="V736" s="12"/>
    </row>
    <row r="737" spans="1:22" x14ac:dyDescent="0.2">
      <c r="A737" s="8"/>
      <c r="B737" s="8"/>
      <c r="C737" s="8"/>
      <c r="D737" s="9"/>
      <c r="E737" s="8"/>
      <c r="N737" s="8"/>
      <c r="S737" s="10"/>
      <c r="T737" s="11"/>
      <c r="V737" s="12"/>
    </row>
    <row r="738" spans="1:22" x14ac:dyDescent="0.2">
      <c r="A738" s="8"/>
      <c r="B738" s="8"/>
      <c r="C738" s="8"/>
      <c r="D738" s="9"/>
      <c r="E738" s="8"/>
      <c r="N738" s="8"/>
      <c r="S738" s="10"/>
      <c r="T738" s="11"/>
      <c r="V738" s="12"/>
    </row>
    <row r="739" spans="1:22" x14ac:dyDescent="0.2">
      <c r="A739" s="8"/>
      <c r="B739" s="8"/>
      <c r="C739" s="8"/>
      <c r="D739" s="9"/>
      <c r="E739" s="8"/>
      <c r="N739" s="8"/>
      <c r="S739" s="10"/>
      <c r="T739" s="11"/>
      <c r="V739" s="12"/>
    </row>
    <row r="740" spans="1:22" x14ac:dyDescent="0.2">
      <c r="A740" s="8"/>
      <c r="B740" s="8"/>
      <c r="C740" s="8"/>
      <c r="D740" s="9"/>
      <c r="E740" s="8"/>
      <c r="N740" s="8"/>
      <c r="S740" s="10"/>
      <c r="T740" s="11"/>
      <c r="V740" s="12"/>
    </row>
    <row r="741" spans="1:22" x14ac:dyDescent="0.2">
      <c r="A741" s="8"/>
      <c r="B741" s="8"/>
      <c r="C741" s="8"/>
      <c r="D741" s="9"/>
      <c r="E741" s="8"/>
      <c r="N741" s="8"/>
      <c r="S741" s="10"/>
      <c r="T741" s="11"/>
      <c r="V741" s="12"/>
    </row>
    <row r="742" spans="1:22" x14ac:dyDescent="0.2">
      <c r="A742" s="8"/>
      <c r="B742" s="8"/>
      <c r="C742" s="8"/>
      <c r="D742" s="54"/>
      <c r="E742" s="8"/>
      <c r="M742" s="56"/>
      <c r="N742" s="8"/>
      <c r="S742" s="10"/>
      <c r="T742" s="11"/>
      <c r="V742" s="12"/>
    </row>
    <row r="743" spans="1:22" x14ac:dyDescent="0.2">
      <c r="A743" s="8"/>
      <c r="B743" s="8"/>
      <c r="C743" s="8"/>
      <c r="D743" s="9"/>
      <c r="E743" s="8"/>
      <c r="N743" s="8"/>
      <c r="S743" s="10"/>
      <c r="T743" s="11"/>
      <c r="V743" s="12"/>
    </row>
    <row r="744" spans="1:22" x14ac:dyDescent="0.2">
      <c r="A744" s="8"/>
      <c r="B744" s="8"/>
      <c r="C744" s="8"/>
      <c r="D744" s="9"/>
      <c r="E744" s="8"/>
      <c r="N744" s="8"/>
      <c r="S744" s="10"/>
      <c r="T744" s="11"/>
      <c r="V744" s="12"/>
    </row>
    <row r="745" spans="1:22" x14ac:dyDescent="0.2">
      <c r="A745" s="8"/>
      <c r="B745" s="8"/>
      <c r="C745" s="8"/>
      <c r="D745" s="9"/>
      <c r="E745" s="8"/>
      <c r="N745" s="8"/>
      <c r="S745" s="10"/>
      <c r="T745" s="11"/>
      <c r="V745" s="12"/>
    </row>
    <row r="746" spans="1:22" x14ac:dyDescent="0.2">
      <c r="A746" s="8"/>
      <c r="B746" s="8"/>
      <c r="C746" s="8"/>
      <c r="D746" s="9"/>
      <c r="E746" s="8"/>
      <c r="N746" s="8"/>
      <c r="S746" s="10"/>
      <c r="T746" s="11"/>
      <c r="V746" s="12"/>
    </row>
    <row r="747" spans="1:22" x14ac:dyDescent="0.2">
      <c r="A747" s="8"/>
      <c r="B747" s="8"/>
      <c r="C747" s="8"/>
      <c r="D747" s="9"/>
      <c r="E747" s="8"/>
      <c r="N747" s="8"/>
      <c r="S747" s="10"/>
      <c r="T747" s="11"/>
      <c r="V747" s="12"/>
    </row>
    <row r="748" spans="1:22" x14ac:dyDescent="0.2">
      <c r="A748" s="9"/>
      <c r="B748" s="51"/>
      <c r="C748" s="8"/>
      <c r="D748" s="9"/>
      <c r="E748" s="8"/>
      <c r="L748" s="155"/>
      <c r="N748" s="8"/>
      <c r="S748" s="10"/>
      <c r="T748" s="58"/>
      <c r="U748" s="155"/>
    </row>
    <row r="749" spans="1:22" x14ac:dyDescent="0.2">
      <c r="A749" s="8"/>
      <c r="B749" s="8"/>
      <c r="C749" s="8"/>
      <c r="D749" s="9"/>
      <c r="E749" s="8"/>
      <c r="M749" s="56"/>
      <c r="N749" s="8"/>
      <c r="S749" s="10"/>
      <c r="T749" s="11"/>
      <c r="V749" s="12"/>
    </row>
    <row r="750" spans="1:22" x14ac:dyDescent="0.2">
      <c r="A750" s="8"/>
      <c r="B750" s="8"/>
      <c r="C750" s="8"/>
      <c r="D750" s="9"/>
      <c r="E750" s="8"/>
      <c r="N750" s="8"/>
      <c r="S750" s="10"/>
      <c r="T750" s="11"/>
      <c r="V750" s="12"/>
    </row>
    <row r="751" spans="1:22" x14ac:dyDescent="0.2">
      <c r="A751" s="8"/>
      <c r="B751" s="8"/>
      <c r="C751" s="8"/>
      <c r="D751" s="9"/>
      <c r="E751" s="8"/>
      <c r="N751" s="8"/>
      <c r="S751" s="10"/>
      <c r="T751" s="11"/>
      <c r="V751" s="12"/>
    </row>
    <row r="752" spans="1:22" x14ac:dyDescent="0.2">
      <c r="A752" s="8"/>
      <c r="B752" s="8"/>
      <c r="C752" s="8"/>
      <c r="D752" s="9"/>
      <c r="E752" s="8"/>
      <c r="N752" s="8"/>
      <c r="S752" s="10"/>
      <c r="T752" s="11"/>
      <c r="V752" s="12"/>
    </row>
    <row r="753" spans="1:22" x14ac:dyDescent="0.2">
      <c r="A753" s="8"/>
      <c r="B753" s="8"/>
      <c r="C753" s="8"/>
      <c r="D753" s="9"/>
      <c r="E753" s="8"/>
      <c r="N753" s="8"/>
      <c r="S753" s="10"/>
      <c r="T753" s="11"/>
      <c r="V753" s="12"/>
    </row>
    <row r="754" spans="1:22" x14ac:dyDescent="0.2">
      <c r="A754" s="8"/>
      <c r="B754" s="8"/>
      <c r="C754" s="8"/>
      <c r="D754" s="9"/>
      <c r="E754" s="8"/>
      <c r="N754" s="8"/>
      <c r="S754" s="10"/>
      <c r="T754" s="11"/>
      <c r="V754" s="12"/>
    </row>
    <row r="755" spans="1:22" x14ac:dyDescent="0.2">
      <c r="A755" s="8"/>
      <c r="B755" s="8"/>
      <c r="C755" s="8"/>
      <c r="D755" s="9"/>
      <c r="E755" s="8"/>
      <c r="N755" s="8"/>
      <c r="S755" s="10"/>
      <c r="T755" s="11"/>
      <c r="V755" s="12"/>
    </row>
    <row r="756" spans="1:22" x14ac:dyDescent="0.2">
      <c r="A756" s="8"/>
      <c r="B756" s="8"/>
      <c r="C756" s="8"/>
      <c r="D756" s="9"/>
      <c r="E756" s="8"/>
      <c r="N756" s="8"/>
      <c r="S756" s="10"/>
      <c r="T756" s="11"/>
      <c r="V756" s="12"/>
    </row>
    <row r="757" spans="1:22" x14ac:dyDescent="0.2">
      <c r="A757" s="8"/>
      <c r="B757" s="8"/>
      <c r="C757" s="8"/>
      <c r="D757" s="9"/>
      <c r="E757" s="8"/>
      <c r="N757" s="8"/>
      <c r="S757" s="10"/>
      <c r="T757" s="11"/>
      <c r="V757" s="12"/>
    </row>
    <row r="758" spans="1:22" x14ac:dyDescent="0.2">
      <c r="A758" s="8"/>
      <c r="B758" s="8"/>
      <c r="C758" s="8"/>
      <c r="D758" s="9"/>
      <c r="E758" s="8"/>
      <c r="N758" s="8"/>
      <c r="S758" s="10"/>
      <c r="T758" s="11"/>
      <c r="V758" s="12"/>
    </row>
    <row r="759" spans="1:22" x14ac:dyDescent="0.2">
      <c r="A759" s="8"/>
      <c r="B759" s="8"/>
      <c r="C759" s="8"/>
      <c r="D759" s="9"/>
      <c r="E759" s="8"/>
      <c r="N759" s="8"/>
      <c r="S759" s="10"/>
      <c r="T759" s="11"/>
      <c r="V759" s="12"/>
    </row>
    <row r="760" spans="1:22" x14ac:dyDescent="0.2">
      <c r="A760" s="8"/>
      <c r="B760" s="8"/>
      <c r="C760" s="8"/>
      <c r="D760" s="9"/>
      <c r="E760" s="8"/>
      <c r="N760" s="8"/>
      <c r="S760" s="10"/>
      <c r="T760" s="11"/>
      <c r="V760" s="12"/>
    </row>
    <row r="761" spans="1:22" x14ac:dyDescent="0.2">
      <c r="A761" s="8"/>
      <c r="B761" s="8"/>
      <c r="C761" s="8"/>
      <c r="D761" s="9"/>
      <c r="E761" s="8"/>
      <c r="N761" s="8"/>
      <c r="S761" s="10"/>
      <c r="T761" s="11"/>
      <c r="V761" s="12"/>
    </row>
    <row r="762" spans="1:22" x14ac:dyDescent="0.2">
      <c r="A762" s="8"/>
      <c r="B762" s="8"/>
      <c r="C762" s="8"/>
      <c r="D762" s="9"/>
      <c r="E762" s="8"/>
      <c r="N762" s="8"/>
      <c r="S762" s="10"/>
      <c r="T762" s="11"/>
      <c r="V762" s="12"/>
    </row>
    <row r="763" spans="1:22" x14ac:dyDescent="0.2">
      <c r="A763" s="8"/>
      <c r="B763" s="8"/>
      <c r="C763" s="8"/>
      <c r="D763" s="9"/>
      <c r="E763" s="8"/>
      <c r="N763" s="8"/>
      <c r="S763" s="10"/>
      <c r="T763" s="11"/>
      <c r="V763" s="12"/>
    </row>
    <row r="764" spans="1:22" x14ac:dyDescent="0.2">
      <c r="A764" s="9"/>
      <c r="B764" s="51"/>
      <c r="C764" s="8"/>
      <c r="D764" s="9"/>
      <c r="E764" s="8"/>
      <c r="K764" s="58"/>
      <c r="L764" s="155"/>
      <c r="S764" s="10"/>
      <c r="T764" s="11"/>
      <c r="U764" s="155"/>
      <c r="V764" s="67"/>
    </row>
    <row r="765" spans="1:22" x14ac:dyDescent="0.2">
      <c r="A765" s="8"/>
      <c r="B765" s="8"/>
      <c r="C765" s="8"/>
      <c r="D765" s="9"/>
      <c r="E765" s="8"/>
      <c r="S765" s="10"/>
      <c r="T765" s="11"/>
      <c r="V765" s="12"/>
    </row>
    <row r="766" spans="1:22" x14ac:dyDescent="0.2">
      <c r="A766" s="8"/>
      <c r="B766" s="8"/>
      <c r="C766" s="8"/>
      <c r="D766" s="9"/>
      <c r="E766" s="8"/>
      <c r="S766" s="10"/>
      <c r="T766" s="11"/>
      <c r="V766" s="12"/>
    </row>
    <row r="767" spans="1:22" x14ac:dyDescent="0.2">
      <c r="A767" s="8"/>
      <c r="B767" s="8"/>
      <c r="C767" s="8"/>
      <c r="D767" s="54"/>
      <c r="E767" s="8"/>
      <c r="S767" s="10"/>
      <c r="T767" s="11"/>
      <c r="V767" s="12"/>
    </row>
    <row r="768" spans="1:22" x14ac:dyDescent="0.2">
      <c r="A768" s="8"/>
      <c r="B768" s="8"/>
      <c r="C768" s="8"/>
      <c r="D768" s="9"/>
      <c r="E768" s="8"/>
      <c r="S768" s="10"/>
      <c r="T768" s="11"/>
      <c r="V768" s="12"/>
    </row>
    <row r="769" spans="1:22" x14ac:dyDescent="0.2">
      <c r="A769" s="8"/>
      <c r="B769" s="8"/>
      <c r="C769" s="8"/>
      <c r="D769" s="9"/>
      <c r="E769" s="8"/>
      <c r="S769" s="10"/>
      <c r="T769" s="11"/>
      <c r="V769" s="12"/>
    </row>
    <row r="770" spans="1:22" x14ac:dyDescent="0.2">
      <c r="A770" s="8"/>
      <c r="B770" s="8"/>
      <c r="C770" s="8"/>
      <c r="D770" s="9"/>
      <c r="E770" s="8"/>
      <c r="S770" s="10"/>
      <c r="T770" s="11"/>
      <c r="V770" s="12"/>
    </row>
    <row r="771" spans="1:22" x14ac:dyDescent="0.2">
      <c r="A771" s="8"/>
      <c r="B771" s="8"/>
      <c r="C771" s="8"/>
      <c r="D771" s="61"/>
      <c r="E771" s="8"/>
      <c r="S771" s="10"/>
      <c r="T771" s="11"/>
      <c r="V771" s="12"/>
    </row>
    <row r="772" spans="1:22" x14ac:dyDescent="0.2">
      <c r="A772" s="8"/>
      <c r="B772" s="8"/>
      <c r="C772" s="8"/>
      <c r="D772" s="54"/>
      <c r="E772" s="8"/>
      <c r="S772" s="10"/>
      <c r="T772" s="11"/>
      <c r="V772" s="12"/>
    </row>
    <row r="773" spans="1:22" x14ac:dyDescent="0.2">
      <c r="A773" s="8"/>
      <c r="B773" s="8"/>
      <c r="C773" s="8"/>
      <c r="D773" s="9"/>
      <c r="E773" s="8"/>
      <c r="S773" s="10"/>
      <c r="T773" s="11"/>
      <c r="V773" s="12"/>
    </row>
    <row r="774" spans="1:22" x14ac:dyDescent="0.2">
      <c r="A774" s="8"/>
      <c r="B774" s="8"/>
      <c r="C774" s="8"/>
      <c r="D774" s="9"/>
      <c r="E774" s="8"/>
      <c r="S774" s="10"/>
      <c r="T774" s="11"/>
      <c r="V774" s="12"/>
    </row>
    <row r="775" spans="1:22" x14ac:dyDescent="0.2">
      <c r="A775" s="8"/>
      <c r="B775" s="8"/>
      <c r="C775" s="8"/>
      <c r="D775" s="9"/>
      <c r="E775" s="8"/>
      <c r="S775" s="10"/>
      <c r="T775" s="11"/>
      <c r="V775" s="12"/>
    </row>
    <row r="776" spans="1:22" x14ac:dyDescent="0.2">
      <c r="A776" s="8"/>
      <c r="B776" s="8"/>
      <c r="C776" s="8"/>
      <c r="D776" s="9"/>
      <c r="E776" s="8"/>
      <c r="S776" s="10"/>
      <c r="T776" s="11"/>
      <c r="V776" s="12"/>
    </row>
    <row r="777" spans="1:22" x14ac:dyDescent="0.2">
      <c r="A777" s="8"/>
      <c r="B777" s="8"/>
      <c r="C777" s="8"/>
      <c r="D777" s="9"/>
      <c r="E777" s="8"/>
      <c r="S777" s="10"/>
      <c r="T777" s="11"/>
      <c r="V777" s="12"/>
    </row>
    <row r="778" spans="1:22" x14ac:dyDescent="0.2">
      <c r="A778" s="8"/>
      <c r="B778" s="8"/>
      <c r="C778" s="8"/>
      <c r="D778" s="9"/>
      <c r="E778" s="8"/>
      <c r="S778" s="10"/>
      <c r="T778" s="11"/>
      <c r="V778" s="12"/>
    </row>
    <row r="779" spans="1:22" x14ac:dyDescent="0.2">
      <c r="A779" s="8"/>
      <c r="B779" s="8"/>
      <c r="C779" s="8"/>
      <c r="D779" s="9"/>
      <c r="E779" s="8"/>
      <c r="S779" s="10"/>
      <c r="T779" s="11"/>
      <c r="V779" s="12"/>
    </row>
    <row r="780" spans="1:22" x14ac:dyDescent="0.2">
      <c r="A780" s="8"/>
      <c r="B780" s="8"/>
      <c r="C780" s="8"/>
      <c r="D780" s="9"/>
      <c r="E780" s="8"/>
      <c r="S780" s="10"/>
      <c r="T780" s="11"/>
      <c r="V780" s="12"/>
    </row>
    <row r="781" spans="1:22" x14ac:dyDescent="0.2">
      <c r="A781" s="8"/>
      <c r="B781" s="8"/>
      <c r="C781" s="8"/>
      <c r="D781" s="9"/>
      <c r="E781" s="8"/>
      <c r="S781" s="10"/>
      <c r="T781" s="11"/>
      <c r="V781" s="12"/>
    </row>
    <row r="782" spans="1:22" x14ac:dyDescent="0.2">
      <c r="A782" s="9"/>
      <c r="B782" s="51"/>
      <c r="C782" s="8"/>
      <c r="D782" s="9"/>
      <c r="E782" s="8"/>
      <c r="K782" s="58"/>
      <c r="L782" s="155"/>
      <c r="M782" s="9"/>
      <c r="N782" s="8"/>
      <c r="S782" s="10"/>
      <c r="T782" s="11"/>
      <c r="U782" s="155"/>
    </row>
    <row r="783" spans="1:22" x14ac:dyDescent="0.2">
      <c r="A783" s="8"/>
      <c r="B783" s="8"/>
      <c r="C783" s="8"/>
      <c r="D783" s="9"/>
      <c r="E783" s="8"/>
      <c r="M783" s="9"/>
      <c r="N783" s="8"/>
      <c r="S783" s="10"/>
      <c r="T783" s="11"/>
      <c r="V783" s="12"/>
    </row>
    <row r="784" spans="1:22" x14ac:dyDescent="0.2">
      <c r="A784" s="8"/>
      <c r="B784" s="8"/>
      <c r="C784" s="8"/>
      <c r="D784" s="9"/>
      <c r="E784" s="8"/>
      <c r="M784" s="9"/>
      <c r="N784" s="8"/>
      <c r="S784" s="10"/>
      <c r="T784" s="11"/>
      <c r="V784" s="12"/>
    </row>
    <row r="785" spans="1:22" x14ac:dyDescent="0.2">
      <c r="A785" s="8"/>
      <c r="B785" s="8"/>
      <c r="C785" s="8"/>
      <c r="D785" s="9"/>
      <c r="E785" s="8"/>
      <c r="M785" s="9"/>
      <c r="N785" s="8"/>
      <c r="S785" s="10"/>
      <c r="T785" s="11"/>
      <c r="V785" s="12"/>
    </row>
    <row r="786" spans="1:22" x14ac:dyDescent="0.2">
      <c r="A786" s="8"/>
      <c r="B786" s="8"/>
      <c r="C786" s="8"/>
      <c r="D786" s="9"/>
      <c r="E786" s="8"/>
      <c r="M786" s="9"/>
      <c r="N786" s="8"/>
      <c r="S786" s="10"/>
      <c r="T786" s="11"/>
      <c r="V786" s="12"/>
    </row>
    <row r="787" spans="1:22" x14ac:dyDescent="0.2">
      <c r="A787" s="8"/>
      <c r="B787" s="8"/>
      <c r="C787" s="8"/>
      <c r="D787" s="9"/>
      <c r="E787" s="8"/>
      <c r="M787" s="9"/>
      <c r="N787" s="8"/>
      <c r="S787" s="10"/>
      <c r="T787" s="11"/>
      <c r="V787" s="12"/>
    </row>
    <row r="788" spans="1:22" x14ac:dyDescent="0.2">
      <c r="A788" s="8"/>
      <c r="B788" s="8"/>
      <c r="C788" s="8"/>
      <c r="D788" s="9"/>
      <c r="E788" s="8"/>
      <c r="N788" s="8"/>
      <c r="S788" s="10"/>
      <c r="T788" s="11"/>
      <c r="V788" s="12"/>
    </row>
    <row r="789" spans="1:22" x14ac:dyDescent="0.2">
      <c r="A789" s="8"/>
      <c r="B789" s="8"/>
      <c r="C789" s="8"/>
      <c r="D789" s="9"/>
      <c r="E789" s="8"/>
      <c r="N789" s="8"/>
      <c r="S789" s="10"/>
      <c r="T789" s="11"/>
      <c r="V789" s="12"/>
    </row>
    <row r="790" spans="1:22" x14ac:dyDescent="0.2">
      <c r="A790" s="8"/>
      <c r="B790" s="8"/>
      <c r="C790" s="8"/>
      <c r="D790" s="9"/>
      <c r="E790" s="8"/>
      <c r="N790" s="8"/>
      <c r="S790" s="10"/>
      <c r="T790" s="11"/>
      <c r="V790" s="12"/>
    </row>
    <row r="791" spans="1:22" x14ac:dyDescent="0.2">
      <c r="A791" s="8"/>
      <c r="B791" s="8"/>
      <c r="C791" s="8"/>
      <c r="D791" s="9"/>
      <c r="E791" s="8"/>
      <c r="N791" s="8"/>
      <c r="S791" s="10"/>
      <c r="T791" s="11"/>
      <c r="V791" s="12"/>
    </row>
    <row r="792" spans="1:22" x14ac:dyDescent="0.2">
      <c r="A792" s="8"/>
      <c r="B792" s="8"/>
      <c r="C792" s="8"/>
      <c r="D792" s="9"/>
      <c r="E792" s="8"/>
      <c r="N792" s="8"/>
      <c r="S792" s="10"/>
      <c r="T792" s="11"/>
      <c r="V792" s="12"/>
    </row>
    <row r="793" spans="1:22" x14ac:dyDescent="0.2">
      <c r="A793" s="8"/>
      <c r="B793" s="8"/>
      <c r="C793" s="8"/>
      <c r="D793" s="54"/>
      <c r="E793" s="8"/>
      <c r="N793" s="8"/>
      <c r="S793" s="10"/>
      <c r="T793" s="11"/>
      <c r="V793" s="12"/>
    </row>
    <row r="794" spans="1:22" x14ac:dyDescent="0.2">
      <c r="A794" s="8"/>
      <c r="B794" s="8"/>
      <c r="C794" s="8"/>
      <c r="D794" s="9"/>
      <c r="E794" s="8"/>
      <c r="N794" s="8"/>
      <c r="S794" s="10"/>
      <c r="T794" s="11"/>
      <c r="V794" s="12"/>
    </row>
    <row r="795" spans="1:22" x14ac:dyDescent="0.2">
      <c r="A795" s="8"/>
      <c r="B795" s="8"/>
      <c r="C795" s="8"/>
      <c r="D795" s="9"/>
      <c r="E795" s="8"/>
      <c r="N795" s="8"/>
      <c r="S795" s="10"/>
      <c r="T795" s="11"/>
      <c r="V795" s="12"/>
    </row>
    <row r="796" spans="1:22" x14ac:dyDescent="0.2">
      <c r="A796" s="8"/>
      <c r="B796" s="8"/>
      <c r="C796" s="8"/>
      <c r="D796" s="54"/>
      <c r="E796" s="8"/>
      <c r="N796" s="8"/>
      <c r="S796" s="10"/>
      <c r="T796" s="11"/>
      <c r="V796" s="12"/>
    </row>
    <row r="797" spans="1:22" x14ac:dyDescent="0.2">
      <c r="A797" s="8"/>
      <c r="B797" s="8"/>
      <c r="C797" s="8"/>
      <c r="D797" s="54"/>
      <c r="E797" s="8"/>
      <c r="N797" s="8"/>
      <c r="S797" s="10"/>
      <c r="T797" s="11"/>
      <c r="V797" s="12"/>
    </row>
    <row r="798" spans="1:22" x14ac:dyDescent="0.2">
      <c r="A798" s="8"/>
      <c r="B798" s="8"/>
      <c r="C798" s="8"/>
      <c r="D798" s="9"/>
      <c r="E798" s="8"/>
      <c r="N798" s="8"/>
      <c r="S798" s="10"/>
      <c r="T798" s="11"/>
      <c r="V798" s="12"/>
    </row>
    <row r="799" spans="1:22" x14ac:dyDescent="0.2">
      <c r="A799" s="8"/>
      <c r="B799" s="8"/>
      <c r="C799" s="8"/>
      <c r="D799" s="9"/>
      <c r="E799" s="8"/>
      <c r="N799" s="8"/>
      <c r="S799" s="10"/>
      <c r="T799" s="11"/>
      <c r="V799" s="12"/>
    </row>
    <row r="800" spans="1:22" x14ac:dyDescent="0.2">
      <c r="A800" s="8"/>
      <c r="B800" s="8"/>
      <c r="C800" s="8"/>
      <c r="D800" s="9"/>
      <c r="E800" s="8"/>
      <c r="N800" s="8"/>
      <c r="S800" s="10"/>
      <c r="T800" s="11"/>
      <c r="V800" s="12"/>
    </row>
    <row r="801" spans="1:22" x14ac:dyDescent="0.2">
      <c r="A801" s="8"/>
      <c r="B801" s="8"/>
      <c r="C801" s="8"/>
      <c r="D801" s="9"/>
      <c r="E801" s="8"/>
      <c r="N801" s="8"/>
      <c r="S801" s="10"/>
      <c r="T801" s="11"/>
      <c r="V801" s="12"/>
    </row>
    <row r="802" spans="1:22" x14ac:dyDescent="0.2">
      <c r="A802" s="8"/>
      <c r="B802" s="8"/>
      <c r="C802" s="8"/>
      <c r="D802" s="9"/>
      <c r="E802" s="8"/>
      <c r="N802" s="8"/>
      <c r="S802" s="10"/>
      <c r="T802" s="11"/>
      <c r="V802" s="12"/>
    </row>
    <row r="803" spans="1:22" x14ac:dyDescent="0.2">
      <c r="A803" s="9"/>
      <c r="B803" s="51"/>
      <c r="C803" s="8"/>
      <c r="D803" s="9"/>
      <c r="E803" s="8"/>
      <c r="L803" s="57"/>
      <c r="N803" s="8"/>
      <c r="S803" s="10"/>
      <c r="T803" s="11"/>
      <c r="U803" s="154"/>
      <c r="V803" s="67"/>
    </row>
    <row r="804" spans="1:22" x14ac:dyDescent="0.2">
      <c r="A804" s="8"/>
      <c r="B804" s="8"/>
      <c r="C804" s="8"/>
      <c r="D804" s="9"/>
      <c r="E804" s="8"/>
      <c r="N804" s="8"/>
      <c r="S804" s="10"/>
      <c r="T804" s="11"/>
      <c r="V804" s="12"/>
    </row>
    <row r="805" spans="1:22" x14ac:dyDescent="0.2">
      <c r="A805" s="8"/>
      <c r="B805" s="8"/>
      <c r="C805" s="8"/>
      <c r="D805" s="9"/>
      <c r="E805" s="8"/>
      <c r="N805" s="8"/>
      <c r="S805" s="10"/>
      <c r="T805" s="11"/>
      <c r="V805" s="12"/>
    </row>
    <row r="806" spans="1:22" x14ac:dyDescent="0.2">
      <c r="A806" s="8"/>
      <c r="B806" s="8"/>
      <c r="C806" s="8"/>
      <c r="D806" s="9"/>
      <c r="E806" s="8"/>
      <c r="N806" s="8"/>
      <c r="S806" s="10"/>
      <c r="T806" s="11"/>
      <c r="V806" s="12"/>
    </row>
    <row r="807" spans="1:22" x14ac:dyDescent="0.2">
      <c r="A807" s="8"/>
      <c r="B807" s="8"/>
      <c r="C807" s="8"/>
      <c r="D807" s="9"/>
      <c r="E807" s="8"/>
      <c r="N807" s="8"/>
      <c r="S807" s="10"/>
      <c r="T807" s="11"/>
      <c r="V807" s="12"/>
    </row>
    <row r="808" spans="1:22" x14ac:dyDescent="0.2">
      <c r="A808" s="8"/>
      <c r="B808" s="8"/>
      <c r="C808" s="8"/>
      <c r="D808" s="54"/>
      <c r="E808" s="8"/>
      <c r="N808" s="8"/>
      <c r="S808" s="10"/>
      <c r="T808" s="11"/>
      <c r="V808" s="12"/>
    </row>
    <row r="809" spans="1:22" x14ac:dyDescent="0.2">
      <c r="A809" s="8"/>
      <c r="B809" s="8"/>
      <c r="C809" s="8"/>
      <c r="D809" s="54"/>
      <c r="E809" s="8"/>
      <c r="N809" s="8"/>
      <c r="S809" s="10"/>
      <c r="T809" s="11"/>
      <c r="V809" s="12"/>
    </row>
    <row r="810" spans="1:22" x14ac:dyDescent="0.2">
      <c r="A810" s="9"/>
      <c r="B810" s="51"/>
      <c r="C810" s="8"/>
      <c r="D810" s="9"/>
      <c r="E810" s="8"/>
      <c r="K810" s="58"/>
      <c r="L810" s="155"/>
      <c r="N810" s="8"/>
      <c r="S810" s="10"/>
      <c r="T810" s="11"/>
      <c r="U810" s="155"/>
      <c r="V810" s="67"/>
    </row>
    <row r="811" spans="1:22" x14ac:dyDescent="0.2">
      <c r="A811" s="9"/>
      <c r="B811" s="51"/>
      <c r="C811" s="8"/>
      <c r="D811" s="9"/>
      <c r="E811" s="8"/>
      <c r="K811" s="58"/>
      <c r="L811" s="57"/>
      <c r="N811" s="8"/>
      <c r="S811" s="10"/>
      <c r="T811" s="58"/>
      <c r="U811" s="154"/>
      <c r="V811" s="67"/>
    </row>
    <row r="812" spans="1:22" x14ac:dyDescent="0.2">
      <c r="A812" s="8"/>
      <c r="B812" s="8"/>
      <c r="C812" s="8"/>
      <c r="D812" s="9"/>
      <c r="E812" s="8"/>
      <c r="N812" s="8"/>
      <c r="S812" s="10"/>
      <c r="T812" s="11"/>
      <c r="V812" s="12"/>
    </row>
    <row r="813" spans="1:22" x14ac:dyDescent="0.2">
      <c r="A813" s="8"/>
      <c r="B813" s="8"/>
      <c r="C813" s="8"/>
      <c r="D813" s="9"/>
      <c r="E813" s="8"/>
      <c r="N813" s="8"/>
      <c r="S813" s="10"/>
      <c r="T813" s="11"/>
      <c r="V813" s="12"/>
    </row>
    <row r="814" spans="1:22" x14ac:dyDescent="0.2">
      <c r="A814" s="8"/>
      <c r="B814" s="8"/>
      <c r="C814" s="8"/>
      <c r="D814" s="9"/>
      <c r="E814" s="8"/>
      <c r="M814" s="56"/>
      <c r="N814" s="8"/>
      <c r="S814" s="10"/>
      <c r="T814" s="11"/>
      <c r="V814" s="12"/>
    </row>
    <row r="815" spans="1:22" x14ac:dyDescent="0.2">
      <c r="A815" s="8"/>
      <c r="B815" s="8"/>
      <c r="C815" s="8"/>
      <c r="D815" s="9"/>
      <c r="E815" s="8"/>
      <c r="N815" s="8"/>
      <c r="S815" s="10"/>
      <c r="T815" s="11"/>
      <c r="V815" s="12"/>
    </row>
    <row r="816" spans="1:22" x14ac:dyDescent="0.2">
      <c r="A816" s="8"/>
      <c r="B816" s="8"/>
      <c r="C816" s="8"/>
      <c r="D816" s="9"/>
      <c r="E816" s="8"/>
      <c r="M816" s="56"/>
      <c r="N816" s="8"/>
      <c r="S816" s="10"/>
      <c r="T816" s="11"/>
      <c r="V816" s="12"/>
    </row>
    <row r="817" spans="1:22" x14ac:dyDescent="0.2">
      <c r="A817" s="8"/>
      <c r="B817" s="8"/>
      <c r="C817" s="8"/>
      <c r="D817" s="9"/>
      <c r="E817" s="8"/>
      <c r="N817" s="8"/>
      <c r="S817" s="10"/>
      <c r="T817" s="11"/>
      <c r="V817" s="12"/>
    </row>
    <row r="818" spans="1:22" x14ac:dyDescent="0.2">
      <c r="A818" s="8"/>
      <c r="B818" s="8"/>
      <c r="C818" s="8"/>
      <c r="D818" s="54"/>
      <c r="E818" s="8"/>
      <c r="N818" s="8"/>
      <c r="S818" s="10"/>
      <c r="T818" s="11"/>
      <c r="V818" s="12"/>
    </row>
    <row r="819" spans="1:22" x14ac:dyDescent="0.2">
      <c r="A819" s="8"/>
      <c r="B819" s="8"/>
      <c r="C819" s="8"/>
      <c r="D819" s="9"/>
      <c r="E819" s="8"/>
      <c r="N819" s="8"/>
      <c r="S819" s="10"/>
      <c r="T819" s="11"/>
      <c r="V819" s="12"/>
    </row>
    <row r="820" spans="1:22" x14ac:dyDescent="0.2">
      <c r="A820" s="8"/>
      <c r="B820" s="8"/>
      <c r="C820" s="8"/>
      <c r="D820" s="9"/>
      <c r="E820" s="8"/>
      <c r="N820" s="8"/>
      <c r="S820" s="10"/>
      <c r="T820" s="11"/>
      <c r="V820" s="12"/>
    </row>
    <row r="821" spans="1:22" x14ac:dyDescent="0.2">
      <c r="A821" s="8"/>
      <c r="B821" s="8"/>
      <c r="C821" s="8"/>
      <c r="D821" s="9"/>
      <c r="E821" s="8"/>
      <c r="N821" s="8"/>
      <c r="S821" s="10"/>
      <c r="T821" s="11"/>
      <c r="V821" s="12"/>
    </row>
    <row r="822" spans="1:22" x14ac:dyDescent="0.2">
      <c r="A822" s="8"/>
      <c r="B822" s="8"/>
      <c r="C822" s="8"/>
      <c r="D822" s="9"/>
      <c r="E822" s="8"/>
      <c r="N822" s="8"/>
      <c r="S822" s="10"/>
      <c r="T822" s="11"/>
      <c r="V822" s="12"/>
    </row>
    <row r="823" spans="1:22" x14ac:dyDescent="0.2">
      <c r="A823" s="8"/>
      <c r="B823" s="8"/>
      <c r="C823" s="8"/>
      <c r="D823" s="9"/>
      <c r="E823" s="8"/>
      <c r="N823" s="8"/>
      <c r="S823" s="10"/>
      <c r="T823" s="11"/>
      <c r="V823" s="12"/>
    </row>
    <row r="824" spans="1:22" x14ac:dyDescent="0.2">
      <c r="A824" s="8"/>
      <c r="B824" s="8"/>
      <c r="C824" s="8"/>
      <c r="D824" s="9"/>
      <c r="E824" s="8"/>
      <c r="N824" s="8"/>
      <c r="S824" s="10"/>
      <c r="T824" s="11"/>
      <c r="V824" s="12"/>
    </row>
    <row r="825" spans="1:22" x14ac:dyDescent="0.2">
      <c r="A825" s="8"/>
      <c r="B825" s="8"/>
      <c r="C825" s="8"/>
      <c r="D825" s="9"/>
      <c r="E825" s="8"/>
      <c r="N825" s="8"/>
      <c r="S825" s="10"/>
      <c r="T825" s="11"/>
      <c r="V825" s="12"/>
    </row>
    <row r="826" spans="1:22" x14ac:dyDescent="0.2">
      <c r="A826" s="9"/>
      <c r="B826" s="51"/>
      <c r="C826" s="8"/>
      <c r="D826" s="9"/>
      <c r="E826" s="8"/>
      <c r="L826" s="57"/>
      <c r="N826" s="8"/>
      <c r="S826" s="10"/>
      <c r="T826" s="11"/>
      <c r="U826" s="154"/>
    </row>
    <row r="827" spans="1:22" x14ac:dyDescent="0.2">
      <c r="A827" s="8"/>
      <c r="B827" s="8"/>
      <c r="C827" s="8"/>
      <c r="D827" s="9"/>
      <c r="E827" s="8"/>
      <c r="N827" s="8"/>
      <c r="S827" s="10"/>
      <c r="T827" s="11"/>
      <c r="V827" s="12"/>
    </row>
    <row r="828" spans="1:22" x14ac:dyDescent="0.2">
      <c r="A828" s="8"/>
      <c r="B828" s="8"/>
      <c r="C828" s="8"/>
      <c r="D828" s="54"/>
      <c r="E828" s="8"/>
      <c r="N828" s="8"/>
      <c r="S828" s="10"/>
      <c r="T828" s="11"/>
      <c r="V828" s="12"/>
    </row>
    <row r="829" spans="1:22" x14ac:dyDescent="0.2">
      <c r="A829" s="8"/>
      <c r="B829" s="8"/>
      <c r="C829" s="8"/>
      <c r="D829" s="9"/>
      <c r="E829" s="8"/>
      <c r="N829" s="8"/>
      <c r="S829" s="10"/>
      <c r="T829" s="11"/>
      <c r="V829" s="12"/>
    </row>
    <row r="830" spans="1:22" x14ac:dyDescent="0.2">
      <c r="A830" s="8"/>
      <c r="B830" s="8"/>
      <c r="C830" s="8"/>
      <c r="D830" s="9"/>
      <c r="E830" s="8"/>
      <c r="N830" s="8"/>
      <c r="S830" s="10"/>
      <c r="T830" s="11"/>
      <c r="V830" s="12"/>
    </row>
    <row r="831" spans="1:22" x14ac:dyDescent="0.2">
      <c r="A831" s="8"/>
      <c r="B831" s="8"/>
      <c r="C831" s="8"/>
      <c r="D831" s="9"/>
      <c r="E831" s="8"/>
      <c r="N831" s="8"/>
      <c r="S831" s="10"/>
      <c r="T831" s="11"/>
      <c r="V831" s="12"/>
    </row>
    <row r="832" spans="1:22" x14ac:dyDescent="0.2">
      <c r="A832" s="8"/>
      <c r="B832" s="8"/>
      <c r="C832" s="8"/>
      <c r="D832" s="9"/>
      <c r="E832" s="8"/>
      <c r="N832" s="8"/>
      <c r="S832" s="10"/>
      <c r="T832" s="11"/>
      <c r="V832" s="12"/>
    </row>
    <row r="833" spans="1:22" x14ac:dyDescent="0.2">
      <c r="A833" s="8"/>
      <c r="B833" s="8"/>
      <c r="C833" s="8"/>
      <c r="D833" s="9"/>
      <c r="E833" s="8"/>
      <c r="N833" s="8"/>
      <c r="S833" s="10"/>
      <c r="T833" s="11"/>
      <c r="V833" s="12"/>
    </row>
    <row r="834" spans="1:22" x14ac:dyDescent="0.2">
      <c r="A834" s="9"/>
      <c r="B834" s="51"/>
      <c r="C834" s="8"/>
      <c r="D834" s="9"/>
      <c r="E834" s="8"/>
      <c r="K834" s="58"/>
      <c r="L834" s="155"/>
      <c r="S834" s="10"/>
      <c r="T834" s="11"/>
      <c r="U834" s="155"/>
      <c r="V834" s="67"/>
    </row>
    <row r="835" spans="1:22" x14ac:dyDescent="0.2">
      <c r="A835" s="8"/>
      <c r="B835" s="8"/>
      <c r="C835" s="8"/>
      <c r="D835" s="54"/>
      <c r="E835" s="8"/>
      <c r="I835" s="55"/>
      <c r="S835" s="10"/>
      <c r="T835" s="11"/>
      <c r="V835" s="12"/>
    </row>
    <row r="836" spans="1:22" x14ac:dyDescent="0.2">
      <c r="A836" s="8"/>
      <c r="B836" s="8"/>
      <c r="C836" s="8"/>
      <c r="D836" s="9"/>
      <c r="E836" s="8"/>
      <c r="I836" s="55"/>
      <c r="S836" s="10"/>
      <c r="T836" s="11"/>
      <c r="V836" s="12"/>
    </row>
    <row r="837" spans="1:22" x14ac:dyDescent="0.2">
      <c r="A837" s="8"/>
      <c r="B837" s="8"/>
      <c r="C837" s="8"/>
      <c r="D837" s="9"/>
      <c r="E837" s="8"/>
      <c r="I837" s="55"/>
      <c r="S837" s="10"/>
      <c r="T837" s="11"/>
      <c r="V837" s="12"/>
    </row>
    <row r="838" spans="1:22" x14ac:dyDescent="0.2">
      <c r="A838" s="8"/>
      <c r="B838" s="8"/>
      <c r="C838" s="8"/>
      <c r="D838" s="9"/>
      <c r="E838" s="8"/>
      <c r="I838" s="55"/>
      <c r="S838" s="10"/>
      <c r="T838" s="11"/>
      <c r="V838" s="12"/>
    </row>
    <row r="839" spans="1:22" x14ac:dyDescent="0.2">
      <c r="A839" s="8"/>
      <c r="B839" s="8"/>
      <c r="C839" s="8"/>
      <c r="D839" s="9"/>
      <c r="E839" s="8"/>
      <c r="I839" s="55"/>
      <c r="S839" s="10"/>
      <c r="T839" s="11"/>
      <c r="V839" s="12"/>
    </row>
    <row r="840" spans="1:22" x14ac:dyDescent="0.2">
      <c r="A840" s="8"/>
      <c r="B840" s="8"/>
      <c r="C840" s="8"/>
      <c r="D840" s="9"/>
      <c r="E840" s="8"/>
      <c r="I840" s="55"/>
      <c r="S840" s="10"/>
      <c r="T840" s="11"/>
      <c r="V840" s="12"/>
    </row>
    <row r="841" spans="1:22" x14ac:dyDescent="0.2">
      <c r="A841" s="8"/>
      <c r="B841" s="8"/>
      <c r="C841" s="8"/>
      <c r="D841" s="54"/>
      <c r="E841" s="8"/>
      <c r="L841" s="8"/>
      <c r="M841" s="54"/>
      <c r="N841" s="8"/>
      <c r="S841" s="10"/>
      <c r="T841" s="11"/>
      <c r="V841" s="12"/>
    </row>
    <row r="842" spans="1:22" x14ac:dyDescent="0.2">
      <c r="A842" s="8"/>
      <c r="B842" s="8"/>
      <c r="C842" s="8"/>
      <c r="D842" s="54"/>
      <c r="E842" s="8"/>
      <c r="L842" s="8"/>
      <c r="M842" s="54"/>
      <c r="N842" s="8"/>
      <c r="S842" s="10"/>
      <c r="T842" s="11"/>
      <c r="V842" s="12"/>
    </row>
    <row r="843" spans="1:22" x14ac:dyDescent="0.2">
      <c r="A843" s="8"/>
      <c r="B843" s="8"/>
      <c r="C843" s="8"/>
      <c r="D843" s="54"/>
      <c r="E843" s="8"/>
      <c r="L843" s="8"/>
      <c r="M843" s="54"/>
      <c r="N843" s="8"/>
      <c r="S843" s="10"/>
      <c r="T843" s="11"/>
      <c r="V843" s="12"/>
    </row>
    <row r="844" spans="1:22" x14ac:dyDescent="0.2">
      <c r="A844" s="8"/>
      <c r="B844" s="8"/>
      <c r="C844" s="8"/>
      <c r="D844" s="54"/>
      <c r="E844" s="8"/>
      <c r="L844" s="8"/>
      <c r="M844" s="54"/>
      <c r="N844" s="8"/>
      <c r="S844" s="10"/>
      <c r="T844" s="11"/>
      <c r="V844" s="12"/>
    </row>
    <row r="845" spans="1:22" x14ac:dyDescent="0.2">
      <c r="A845" s="8"/>
      <c r="B845" s="8"/>
      <c r="C845" s="8"/>
      <c r="D845" s="54"/>
      <c r="E845" s="8"/>
      <c r="L845" s="8"/>
      <c r="M845" s="54"/>
      <c r="N845" s="8"/>
      <c r="S845" s="10"/>
      <c r="T845" s="11"/>
      <c r="V845" s="12"/>
    </row>
    <row r="846" spans="1:22" x14ac:dyDescent="0.2">
      <c r="A846" s="8"/>
      <c r="B846" s="8"/>
      <c r="C846" s="8"/>
      <c r="D846" s="9"/>
      <c r="E846" s="8"/>
      <c r="N846" s="8"/>
      <c r="S846" s="10"/>
      <c r="T846" s="11"/>
      <c r="V846" s="12"/>
    </row>
    <row r="847" spans="1:22" x14ac:dyDescent="0.2">
      <c r="A847" s="8"/>
      <c r="B847" s="8"/>
      <c r="C847" s="8"/>
      <c r="D847" s="9"/>
      <c r="E847" s="8"/>
      <c r="N847" s="8"/>
      <c r="S847" s="10"/>
      <c r="T847" s="11"/>
      <c r="V847" s="12"/>
    </row>
    <row r="848" spans="1:22" x14ac:dyDescent="0.2">
      <c r="A848" s="8"/>
      <c r="B848" s="8"/>
      <c r="C848" s="8"/>
      <c r="D848" s="9"/>
      <c r="E848" s="8"/>
      <c r="N848" s="8"/>
      <c r="S848" s="10"/>
      <c r="T848" s="11"/>
      <c r="V848" s="12"/>
    </row>
    <row r="849" spans="1:22" x14ac:dyDescent="0.2">
      <c r="A849" s="8"/>
      <c r="B849" s="8"/>
      <c r="C849" s="8"/>
      <c r="D849" s="9"/>
      <c r="E849" s="8"/>
      <c r="N849" s="8"/>
      <c r="S849" s="10"/>
      <c r="T849" s="11"/>
      <c r="V849" s="12"/>
    </row>
    <row r="850" spans="1:22" x14ac:dyDescent="0.2">
      <c r="A850" s="8"/>
      <c r="B850" s="8"/>
      <c r="C850" s="8"/>
      <c r="D850" s="9"/>
      <c r="E850" s="8"/>
      <c r="N850" s="8"/>
      <c r="S850" s="10"/>
      <c r="T850" s="11"/>
      <c r="V850" s="12"/>
    </row>
    <row r="851" spans="1:22" x14ac:dyDescent="0.2">
      <c r="A851" s="8"/>
      <c r="B851" s="8"/>
      <c r="C851" s="8"/>
      <c r="D851" s="9"/>
      <c r="E851" s="8"/>
      <c r="N851" s="8"/>
      <c r="S851" s="10"/>
      <c r="T851" s="11"/>
      <c r="V851" s="12"/>
    </row>
    <row r="852" spans="1:22" x14ac:dyDescent="0.2">
      <c r="A852" s="8"/>
      <c r="B852" s="8"/>
      <c r="C852" s="8"/>
      <c r="D852" s="54"/>
      <c r="E852" s="8"/>
      <c r="N852" s="8"/>
      <c r="S852" s="10"/>
      <c r="T852" s="11"/>
      <c r="V852" s="12"/>
    </row>
    <row r="853" spans="1:22" x14ac:dyDescent="0.2">
      <c r="A853" s="8"/>
      <c r="B853" s="8"/>
      <c r="C853" s="8"/>
      <c r="D853" s="9"/>
      <c r="E853" s="8"/>
      <c r="M853" s="56"/>
      <c r="N853" s="8"/>
      <c r="S853" s="10"/>
      <c r="T853" s="11"/>
      <c r="V853" s="12"/>
    </row>
    <row r="854" spans="1:22" x14ac:dyDescent="0.2">
      <c r="A854" s="8"/>
      <c r="B854" s="8"/>
      <c r="C854" s="8"/>
      <c r="D854" s="54"/>
      <c r="E854" s="8"/>
      <c r="N854" s="8"/>
      <c r="S854" s="10"/>
      <c r="T854" s="11"/>
      <c r="V854" s="12"/>
    </row>
    <row r="855" spans="1:22" x14ac:dyDescent="0.2">
      <c r="A855" s="8"/>
      <c r="B855" s="8"/>
      <c r="C855" s="8"/>
      <c r="D855" s="9"/>
      <c r="E855" s="8"/>
      <c r="N855" s="8"/>
      <c r="S855" s="10"/>
      <c r="T855" s="11"/>
      <c r="V855" s="12"/>
    </row>
    <row r="856" spans="1:22" x14ac:dyDescent="0.2">
      <c r="A856" s="8"/>
      <c r="B856" s="8"/>
      <c r="C856" s="8"/>
      <c r="D856" s="54"/>
      <c r="E856" s="8"/>
      <c r="N856" s="8"/>
      <c r="S856" s="10"/>
      <c r="T856" s="11"/>
      <c r="V856" s="12"/>
    </row>
    <row r="857" spans="1:22" x14ac:dyDescent="0.2">
      <c r="A857" s="8"/>
      <c r="B857" s="8"/>
      <c r="C857" s="8"/>
      <c r="D857" s="54"/>
      <c r="E857" s="8"/>
      <c r="N857" s="8"/>
      <c r="S857" s="10"/>
      <c r="T857" s="11"/>
      <c r="V857" s="12"/>
    </row>
    <row r="858" spans="1:22" x14ac:dyDescent="0.2">
      <c r="A858" s="8"/>
      <c r="B858" s="8"/>
      <c r="C858" s="8"/>
      <c r="D858" s="9"/>
      <c r="E858" s="8"/>
      <c r="N858" s="8"/>
      <c r="S858" s="10"/>
      <c r="T858" s="11"/>
      <c r="V858" s="12"/>
    </row>
    <row r="859" spans="1:22" x14ac:dyDescent="0.2">
      <c r="A859" s="8"/>
      <c r="B859" s="8"/>
      <c r="C859" s="8"/>
      <c r="D859" s="9"/>
      <c r="E859" s="8"/>
      <c r="S859" s="10"/>
      <c r="T859" s="11"/>
      <c r="V859" s="12"/>
    </row>
    <row r="860" spans="1:22" x14ac:dyDescent="0.2">
      <c r="A860" s="8"/>
      <c r="B860" s="8"/>
      <c r="C860" s="8"/>
      <c r="D860" s="54"/>
      <c r="E860" s="8"/>
      <c r="S860" s="10"/>
      <c r="T860" s="11"/>
      <c r="V860" s="12"/>
    </row>
    <row r="861" spans="1:22" x14ac:dyDescent="0.2">
      <c r="A861" s="8"/>
      <c r="B861" s="8"/>
      <c r="C861" s="8"/>
      <c r="D861" s="54"/>
      <c r="E861" s="8"/>
      <c r="S861" s="10"/>
      <c r="T861" s="11"/>
      <c r="V861" s="12"/>
    </row>
    <row r="862" spans="1:22" x14ac:dyDescent="0.2">
      <c r="A862" s="8"/>
      <c r="B862" s="8"/>
      <c r="C862" s="8"/>
      <c r="D862" s="54"/>
      <c r="E862" s="8"/>
      <c r="S862" s="10"/>
      <c r="T862" s="11"/>
      <c r="V862" s="12"/>
    </row>
    <row r="863" spans="1:22" x14ac:dyDescent="0.2">
      <c r="A863" s="8"/>
      <c r="B863" s="8"/>
      <c r="C863" s="8"/>
      <c r="D863" s="54"/>
      <c r="E863" s="8"/>
      <c r="S863" s="10"/>
      <c r="T863" s="11"/>
      <c r="V863" s="12"/>
    </row>
    <row r="864" spans="1:22" x14ac:dyDescent="0.2">
      <c r="A864" s="8"/>
      <c r="B864" s="8"/>
      <c r="C864" s="8"/>
      <c r="D864" s="9"/>
      <c r="E864" s="8"/>
      <c r="S864" s="10"/>
      <c r="T864" s="11"/>
      <c r="V864" s="12"/>
    </row>
    <row r="865" spans="1:22" x14ac:dyDescent="0.2">
      <c r="A865" s="8"/>
      <c r="B865" s="8"/>
      <c r="C865" s="8"/>
      <c r="D865" s="54"/>
      <c r="E865" s="8"/>
      <c r="S865" s="10"/>
      <c r="T865" s="11"/>
      <c r="V865" s="12"/>
    </row>
    <row r="866" spans="1:22" x14ac:dyDescent="0.2">
      <c r="A866" s="8"/>
      <c r="B866" s="8"/>
      <c r="C866" s="8"/>
      <c r="D866" s="54"/>
      <c r="E866" s="8"/>
      <c r="S866" s="10"/>
      <c r="T866" s="11"/>
      <c r="V866" s="12"/>
    </row>
    <row r="867" spans="1:22" x14ac:dyDescent="0.2">
      <c r="A867" s="8"/>
      <c r="B867" s="8"/>
      <c r="C867" s="8"/>
      <c r="D867" s="9"/>
      <c r="E867" s="8"/>
      <c r="S867" s="10"/>
      <c r="T867" s="11"/>
      <c r="V867" s="12"/>
    </row>
    <row r="868" spans="1:22" x14ac:dyDescent="0.2">
      <c r="A868" s="8"/>
      <c r="B868" s="8"/>
      <c r="C868" s="8"/>
      <c r="D868" s="9"/>
      <c r="E868" s="8"/>
      <c r="S868" s="10"/>
      <c r="T868" s="11"/>
      <c r="V868" s="12"/>
    </row>
    <row r="869" spans="1:22" x14ac:dyDescent="0.2">
      <c r="A869" s="8"/>
      <c r="B869" s="8"/>
      <c r="C869" s="8"/>
      <c r="D869" s="9"/>
      <c r="E869" s="8"/>
      <c r="S869" s="10"/>
      <c r="T869" s="11"/>
      <c r="V869" s="12"/>
    </row>
    <row r="870" spans="1:22" x14ac:dyDescent="0.2">
      <c r="A870" s="8"/>
      <c r="B870" s="8"/>
      <c r="C870" s="8"/>
      <c r="D870" s="9"/>
      <c r="E870" s="8"/>
      <c r="S870" s="10"/>
      <c r="T870" s="11"/>
      <c r="V870" s="12"/>
    </row>
    <row r="871" spans="1:22" x14ac:dyDescent="0.2">
      <c r="A871" s="8"/>
      <c r="B871" s="8"/>
      <c r="C871" s="8"/>
      <c r="D871" s="9"/>
      <c r="E871" s="8"/>
      <c r="S871" s="10"/>
      <c r="T871" s="11"/>
      <c r="V871" s="12"/>
    </row>
    <row r="872" spans="1:22" x14ac:dyDescent="0.2">
      <c r="A872" s="8"/>
      <c r="B872" s="8"/>
      <c r="C872" s="8"/>
      <c r="D872" s="9"/>
      <c r="E872" s="8"/>
      <c r="S872" s="10"/>
      <c r="T872" s="11"/>
      <c r="V872" s="12"/>
    </row>
    <row r="873" spans="1:22" x14ac:dyDescent="0.2">
      <c r="A873" s="8"/>
      <c r="B873" s="8"/>
      <c r="C873" s="8"/>
      <c r="D873" s="9"/>
      <c r="E873" s="8"/>
      <c r="S873" s="10"/>
      <c r="T873" s="11"/>
      <c r="V873" s="12"/>
    </row>
    <row r="874" spans="1:22" x14ac:dyDescent="0.2">
      <c r="A874" s="8"/>
      <c r="B874" s="8"/>
      <c r="C874" s="8"/>
      <c r="D874" s="9"/>
      <c r="E874" s="8"/>
      <c r="S874" s="10"/>
      <c r="T874" s="11"/>
      <c r="V874" s="12"/>
    </row>
    <row r="875" spans="1:22" x14ac:dyDescent="0.2">
      <c r="A875" s="9"/>
      <c r="B875" s="51"/>
      <c r="C875" s="8"/>
      <c r="D875" s="9"/>
      <c r="E875" s="8"/>
      <c r="L875" s="57"/>
      <c r="N875" s="8"/>
      <c r="S875" s="10"/>
      <c r="T875" s="11"/>
      <c r="U875" s="154"/>
      <c r="V875" s="67"/>
    </row>
    <row r="876" spans="1:22" x14ac:dyDescent="0.2">
      <c r="A876" s="8"/>
      <c r="B876" s="8"/>
      <c r="C876" s="8"/>
      <c r="D876" s="54"/>
      <c r="E876" s="8"/>
      <c r="L876" s="54"/>
      <c r="M876" s="8"/>
      <c r="N876" s="6"/>
      <c r="R876" s="10"/>
      <c r="S876" s="11"/>
      <c r="T876" s="11"/>
      <c r="V876" s="12"/>
    </row>
    <row r="877" spans="1:22" x14ac:dyDescent="0.2">
      <c r="A877" s="8"/>
      <c r="B877" s="8"/>
      <c r="C877" s="8"/>
      <c r="D877" s="9"/>
      <c r="E877" s="8"/>
      <c r="L877" s="9"/>
      <c r="M877" s="8"/>
      <c r="N877" s="6"/>
      <c r="R877" s="10"/>
      <c r="S877" s="11"/>
      <c r="T877" s="11"/>
      <c r="V877" s="12"/>
    </row>
    <row r="878" spans="1:22" x14ac:dyDescent="0.2">
      <c r="A878" s="8"/>
      <c r="B878" s="8"/>
      <c r="C878" s="8"/>
      <c r="D878" s="9"/>
      <c r="E878" s="8"/>
      <c r="L878" s="9"/>
      <c r="M878" s="8"/>
      <c r="N878" s="6"/>
      <c r="R878" s="10"/>
      <c r="S878" s="11"/>
      <c r="T878" s="11"/>
      <c r="V878" s="12"/>
    </row>
    <row r="879" spans="1:22" x14ac:dyDescent="0.2">
      <c r="A879" s="8"/>
      <c r="B879" s="8"/>
      <c r="C879" s="8"/>
      <c r="D879" s="9"/>
      <c r="E879" s="8"/>
      <c r="L879" s="9"/>
      <c r="M879" s="8"/>
      <c r="N879" s="6"/>
      <c r="R879" s="10"/>
      <c r="S879" s="11"/>
      <c r="T879" s="11"/>
      <c r="V879" s="12"/>
    </row>
    <row r="880" spans="1:22" x14ac:dyDescent="0.2">
      <c r="A880" s="8"/>
      <c r="B880" s="8"/>
      <c r="C880" s="8"/>
      <c r="D880" s="9"/>
      <c r="E880" s="8"/>
      <c r="L880" s="9"/>
      <c r="M880" s="8"/>
      <c r="N880" s="6"/>
      <c r="R880" s="10"/>
      <c r="S880" s="11"/>
      <c r="T880" s="11"/>
      <c r="V880" s="12"/>
    </row>
    <row r="881" spans="1:22" x14ac:dyDescent="0.2">
      <c r="A881" s="8"/>
      <c r="B881" s="8"/>
      <c r="C881" s="8"/>
      <c r="D881" s="9"/>
      <c r="E881" s="8"/>
      <c r="L881" s="9"/>
      <c r="M881" s="8"/>
      <c r="N881" s="6"/>
      <c r="R881" s="10"/>
      <c r="S881" s="11"/>
      <c r="T881" s="11"/>
      <c r="V881" s="12"/>
    </row>
    <row r="882" spans="1:22" x14ac:dyDescent="0.2">
      <c r="A882" s="8"/>
      <c r="B882" s="8"/>
      <c r="C882" s="8"/>
      <c r="D882" s="9"/>
      <c r="E882" s="8"/>
      <c r="L882" s="9"/>
      <c r="M882" s="8"/>
      <c r="N882" s="6"/>
      <c r="R882" s="10"/>
      <c r="S882" s="11"/>
      <c r="T882" s="11"/>
      <c r="V882" s="12"/>
    </row>
    <row r="883" spans="1:22" x14ac:dyDescent="0.2">
      <c r="A883" s="8"/>
      <c r="B883" s="8"/>
      <c r="C883" s="8"/>
      <c r="D883" s="9"/>
      <c r="E883" s="8"/>
      <c r="L883" s="9"/>
      <c r="M883" s="8"/>
      <c r="N883" s="6"/>
      <c r="R883" s="10"/>
      <c r="S883" s="11"/>
      <c r="T883" s="11"/>
      <c r="V883" s="12"/>
    </row>
    <row r="884" spans="1:22" x14ac:dyDescent="0.2">
      <c r="A884" s="8"/>
      <c r="B884" s="8"/>
      <c r="C884" s="8"/>
      <c r="D884" s="9"/>
      <c r="E884" s="8"/>
      <c r="L884" s="9"/>
      <c r="M884" s="8"/>
      <c r="N884" s="6"/>
      <c r="R884" s="10"/>
      <c r="S884" s="11"/>
      <c r="T884" s="11"/>
      <c r="V884" s="12"/>
    </row>
    <row r="885" spans="1:22" x14ac:dyDescent="0.2">
      <c r="A885" s="8"/>
      <c r="B885" s="8"/>
      <c r="C885" s="8"/>
      <c r="D885" s="9"/>
      <c r="E885" s="8"/>
      <c r="S885" s="10"/>
      <c r="T885" s="11"/>
      <c r="V885" s="12"/>
    </row>
    <row r="886" spans="1:22" x14ac:dyDescent="0.2">
      <c r="A886" s="8"/>
      <c r="B886" s="8"/>
      <c r="C886" s="8"/>
      <c r="D886" s="9"/>
      <c r="E886" s="8"/>
      <c r="S886" s="10"/>
      <c r="T886" s="11"/>
      <c r="V886" s="12"/>
    </row>
    <row r="887" spans="1:22" x14ac:dyDescent="0.2">
      <c r="A887" s="8"/>
      <c r="B887" s="8"/>
      <c r="C887" s="8"/>
      <c r="D887" s="9"/>
      <c r="E887" s="8"/>
      <c r="S887" s="10"/>
      <c r="T887" s="11"/>
      <c r="V887" s="12"/>
    </row>
    <row r="888" spans="1:22" x14ac:dyDescent="0.2">
      <c r="A888" s="8"/>
      <c r="B888" s="8"/>
      <c r="C888" s="8"/>
      <c r="D888" s="9"/>
      <c r="E888" s="8"/>
      <c r="S888" s="10"/>
      <c r="T888" s="11"/>
      <c r="V888" s="12"/>
    </row>
    <row r="889" spans="1:22" x14ac:dyDescent="0.2">
      <c r="A889" s="8"/>
      <c r="B889" s="8"/>
      <c r="C889" s="8"/>
      <c r="D889" s="9"/>
      <c r="E889" s="8"/>
      <c r="S889" s="10"/>
      <c r="T889" s="11"/>
      <c r="V889" s="12"/>
    </row>
    <row r="890" spans="1:22" x14ac:dyDescent="0.2">
      <c r="A890" s="8"/>
      <c r="B890" s="8"/>
      <c r="C890" s="8"/>
      <c r="D890" s="9"/>
      <c r="E890" s="8"/>
      <c r="S890" s="10"/>
      <c r="T890" s="11"/>
      <c r="V890" s="12"/>
    </row>
    <row r="891" spans="1:22" x14ac:dyDescent="0.2">
      <c r="A891" s="8"/>
      <c r="B891" s="8"/>
      <c r="C891" s="8"/>
      <c r="D891" s="9"/>
      <c r="E891" s="8"/>
      <c r="S891" s="10"/>
      <c r="T891" s="11"/>
      <c r="V891" s="12"/>
    </row>
    <row r="892" spans="1:22" x14ac:dyDescent="0.2">
      <c r="A892" s="8"/>
      <c r="B892" s="8"/>
      <c r="C892" s="8"/>
      <c r="D892" s="9"/>
      <c r="E892" s="8"/>
      <c r="S892" s="10"/>
      <c r="T892" s="11"/>
      <c r="V892" s="12"/>
    </row>
    <row r="893" spans="1:22" x14ac:dyDescent="0.2">
      <c r="A893" s="8"/>
      <c r="B893" s="8"/>
      <c r="C893" s="8"/>
      <c r="D893" s="9"/>
      <c r="E893" s="8"/>
      <c r="S893" s="10"/>
      <c r="T893" s="11"/>
      <c r="V893" s="12"/>
    </row>
    <row r="894" spans="1:22" x14ac:dyDescent="0.2">
      <c r="A894" s="8"/>
      <c r="B894" s="8"/>
      <c r="C894" s="8"/>
      <c r="D894" s="54"/>
      <c r="E894" s="8"/>
      <c r="S894" s="10"/>
      <c r="T894" s="11"/>
      <c r="V894" s="12"/>
    </row>
    <row r="895" spans="1:22" x14ac:dyDescent="0.2">
      <c r="A895" s="8"/>
      <c r="B895" s="8"/>
      <c r="C895" s="8"/>
      <c r="D895" s="9"/>
      <c r="E895" s="8"/>
      <c r="S895" s="10"/>
      <c r="T895" s="11"/>
      <c r="V895" s="12"/>
    </row>
    <row r="896" spans="1:22" x14ac:dyDescent="0.2">
      <c r="A896" s="8"/>
      <c r="B896" s="8"/>
      <c r="C896" s="8"/>
      <c r="D896" s="9"/>
      <c r="E896" s="8"/>
      <c r="S896" s="10"/>
      <c r="T896" s="11"/>
      <c r="V896" s="12"/>
    </row>
    <row r="897" spans="1:22" x14ac:dyDescent="0.2">
      <c r="A897" s="8"/>
      <c r="B897" s="8"/>
      <c r="C897" s="8"/>
      <c r="D897" s="9"/>
      <c r="E897" s="8"/>
      <c r="N897" s="8"/>
      <c r="S897" s="10"/>
      <c r="T897" s="11"/>
      <c r="V897" s="12"/>
    </row>
    <row r="898" spans="1:22" x14ac:dyDescent="0.2">
      <c r="A898" s="8"/>
      <c r="B898" s="8"/>
      <c r="C898" s="8"/>
      <c r="D898" s="9"/>
      <c r="E898" s="8"/>
      <c r="N898" s="8"/>
      <c r="S898" s="10"/>
      <c r="T898" s="11"/>
      <c r="V898" s="12"/>
    </row>
    <row r="899" spans="1:22" x14ac:dyDescent="0.2">
      <c r="A899" s="8"/>
      <c r="B899" s="8"/>
      <c r="C899" s="8"/>
      <c r="D899" s="9"/>
      <c r="E899" s="8"/>
      <c r="N899" s="8"/>
      <c r="S899" s="10"/>
      <c r="T899" s="11"/>
      <c r="V899" s="12"/>
    </row>
    <row r="900" spans="1:22" x14ac:dyDescent="0.2">
      <c r="A900" s="8"/>
      <c r="B900" s="8"/>
      <c r="C900" s="8"/>
      <c r="D900" s="9"/>
      <c r="E900" s="8"/>
      <c r="N900" s="8"/>
      <c r="S900" s="10"/>
      <c r="T900" s="11"/>
      <c r="V900" s="12"/>
    </row>
    <row r="901" spans="1:22" x14ac:dyDescent="0.2">
      <c r="A901" s="8"/>
      <c r="B901" s="8"/>
      <c r="C901" s="8"/>
      <c r="D901" s="9"/>
      <c r="E901" s="8"/>
      <c r="N901" s="8"/>
      <c r="S901" s="10"/>
      <c r="T901" s="11"/>
      <c r="V901" s="12"/>
    </row>
    <row r="902" spans="1:22" x14ac:dyDescent="0.2">
      <c r="A902" s="8"/>
      <c r="B902" s="8"/>
      <c r="C902" s="8"/>
      <c r="D902" s="9"/>
      <c r="E902" s="8"/>
      <c r="N902" s="8"/>
      <c r="S902" s="10"/>
      <c r="T902" s="11"/>
      <c r="V902" s="12"/>
    </row>
    <row r="903" spans="1:22" x14ac:dyDescent="0.2">
      <c r="A903" s="8"/>
      <c r="B903" s="8"/>
      <c r="C903" s="8"/>
      <c r="D903" s="54"/>
      <c r="E903" s="8"/>
      <c r="N903" s="8"/>
      <c r="S903" s="10"/>
      <c r="T903" s="11"/>
      <c r="V903" s="12"/>
    </row>
    <row r="904" spans="1:22" x14ac:dyDescent="0.2">
      <c r="A904" s="8"/>
      <c r="B904" s="8"/>
      <c r="C904" s="8"/>
      <c r="D904" s="9"/>
      <c r="E904" s="8"/>
      <c r="N904" s="8"/>
      <c r="S904" s="10"/>
      <c r="T904" s="11"/>
      <c r="V904" s="12"/>
    </row>
    <row r="905" spans="1:22" x14ac:dyDescent="0.2">
      <c r="A905" s="8"/>
      <c r="B905" s="8"/>
      <c r="C905" s="8"/>
      <c r="D905" s="54"/>
      <c r="E905" s="8"/>
      <c r="N905" s="8"/>
      <c r="S905" s="10"/>
      <c r="T905" s="11"/>
      <c r="V905" s="12"/>
    </row>
    <row r="906" spans="1:22" x14ac:dyDescent="0.2">
      <c r="A906" s="8"/>
      <c r="B906" s="8"/>
      <c r="C906" s="8"/>
      <c r="D906" s="54"/>
      <c r="E906" s="8"/>
      <c r="N906" s="8"/>
      <c r="S906" s="10"/>
      <c r="T906" s="11"/>
      <c r="V906" s="12"/>
    </row>
    <row r="907" spans="1:22" x14ac:dyDescent="0.2">
      <c r="A907" s="8"/>
      <c r="B907" s="8"/>
      <c r="C907" s="8"/>
      <c r="D907" s="9"/>
      <c r="E907" s="8"/>
      <c r="N907" s="8"/>
      <c r="S907" s="10"/>
      <c r="T907" s="11"/>
      <c r="V907" s="12"/>
    </row>
    <row r="908" spans="1:22" x14ac:dyDescent="0.2">
      <c r="A908" s="8"/>
      <c r="B908" s="8"/>
      <c r="C908" s="8"/>
      <c r="D908" s="62"/>
      <c r="E908" s="8"/>
      <c r="N908" s="8"/>
      <c r="S908" s="10"/>
      <c r="T908" s="11"/>
      <c r="V908" s="12"/>
    </row>
    <row r="909" spans="1:22" x14ac:dyDescent="0.2">
      <c r="A909" s="8"/>
      <c r="B909" s="8"/>
      <c r="C909" s="8"/>
      <c r="D909" s="62"/>
      <c r="E909" s="8"/>
      <c r="N909" s="8"/>
      <c r="S909" s="10"/>
      <c r="T909" s="11"/>
      <c r="V909" s="12"/>
    </row>
    <row r="910" spans="1:22" x14ac:dyDescent="0.2">
      <c r="A910" s="8"/>
      <c r="B910" s="8"/>
      <c r="C910" s="8"/>
      <c r="D910" s="62"/>
      <c r="E910" s="8"/>
      <c r="N910" s="8"/>
      <c r="S910" s="10"/>
      <c r="T910" s="11"/>
      <c r="V910" s="12"/>
    </row>
    <row r="911" spans="1:22" x14ac:dyDescent="0.2">
      <c r="A911" s="8"/>
      <c r="B911" s="8"/>
      <c r="C911" s="8"/>
      <c r="D911" s="62"/>
      <c r="E911" s="8"/>
      <c r="N911" s="8"/>
      <c r="S911" s="10"/>
      <c r="T911" s="11"/>
      <c r="V911" s="12"/>
    </row>
    <row r="912" spans="1:22" x14ac:dyDescent="0.2">
      <c r="A912" s="8"/>
      <c r="B912" s="8"/>
      <c r="C912" s="8"/>
      <c r="D912" s="62"/>
      <c r="E912" s="8"/>
      <c r="N912" s="8"/>
      <c r="S912" s="10"/>
      <c r="T912" s="11"/>
      <c r="V912" s="12"/>
    </row>
    <row r="913" spans="1:22" x14ac:dyDescent="0.2">
      <c r="A913" s="8"/>
      <c r="B913" s="8"/>
      <c r="C913" s="8"/>
      <c r="D913" s="62"/>
      <c r="E913" s="8"/>
      <c r="N913" s="8"/>
      <c r="S913" s="10"/>
      <c r="T913" s="11"/>
      <c r="V913" s="12"/>
    </row>
    <row r="914" spans="1:22" x14ac:dyDescent="0.2">
      <c r="A914" s="8"/>
      <c r="B914" s="8"/>
      <c r="C914" s="8"/>
      <c r="D914" s="62"/>
      <c r="E914" s="8"/>
      <c r="N914" s="8"/>
      <c r="S914" s="10"/>
      <c r="T914" s="11"/>
      <c r="V914" s="12"/>
    </row>
    <row r="915" spans="1:22" x14ac:dyDescent="0.2">
      <c r="A915" s="8"/>
      <c r="B915" s="8"/>
      <c r="C915" s="8"/>
      <c r="D915" s="9"/>
      <c r="E915" s="8"/>
      <c r="S915" s="10"/>
      <c r="T915" s="11"/>
      <c r="V915" s="12"/>
    </row>
    <row r="916" spans="1:22" x14ac:dyDescent="0.2">
      <c r="A916" s="8"/>
      <c r="B916" s="8"/>
      <c r="C916" s="8"/>
      <c r="D916" s="9"/>
      <c r="E916" s="8"/>
      <c r="S916" s="10"/>
      <c r="T916" s="11"/>
      <c r="V916" s="12"/>
    </row>
    <row r="917" spans="1:22" x14ac:dyDescent="0.2">
      <c r="A917" s="8"/>
      <c r="B917" s="8"/>
      <c r="C917" s="8"/>
      <c r="D917" s="9"/>
      <c r="E917" s="8"/>
      <c r="S917" s="10"/>
      <c r="T917" s="11"/>
      <c r="V917" s="12"/>
    </row>
    <row r="918" spans="1:22" x14ac:dyDescent="0.2">
      <c r="A918" s="8"/>
      <c r="B918" s="8"/>
      <c r="C918" s="8"/>
      <c r="D918" s="9"/>
      <c r="E918" s="8"/>
      <c r="S918" s="10"/>
      <c r="T918" s="11"/>
      <c r="V918" s="12"/>
    </row>
    <row r="919" spans="1:22" x14ac:dyDescent="0.2">
      <c r="A919" s="8"/>
      <c r="B919" s="8"/>
      <c r="C919" s="8"/>
      <c r="D919" s="54"/>
      <c r="E919" s="8"/>
      <c r="S919" s="10"/>
      <c r="T919" s="11"/>
      <c r="V919" s="12"/>
    </row>
    <row r="920" spans="1:22" x14ac:dyDescent="0.2">
      <c r="A920" s="8"/>
      <c r="B920" s="8"/>
      <c r="C920" s="8"/>
      <c r="D920" s="9"/>
      <c r="E920" s="8"/>
      <c r="S920" s="10"/>
      <c r="T920" s="11"/>
      <c r="V920" s="12"/>
    </row>
    <row r="921" spans="1:22" x14ac:dyDescent="0.2">
      <c r="A921" s="8"/>
      <c r="B921" s="8"/>
      <c r="C921" s="8"/>
      <c r="D921" s="9"/>
      <c r="E921" s="8"/>
      <c r="S921" s="10"/>
      <c r="T921" s="11"/>
      <c r="V921" s="12"/>
    </row>
    <row r="922" spans="1:22" x14ac:dyDescent="0.2">
      <c r="A922" s="8"/>
      <c r="B922" s="8"/>
      <c r="C922" s="8"/>
      <c r="D922" s="9"/>
      <c r="E922" s="8"/>
      <c r="S922" s="10"/>
      <c r="T922" s="11"/>
      <c r="V922" s="12"/>
    </row>
    <row r="923" spans="1:22" x14ac:dyDescent="0.2">
      <c r="A923" s="8"/>
      <c r="B923" s="8"/>
      <c r="C923" s="8"/>
      <c r="D923" s="9"/>
      <c r="E923" s="8"/>
      <c r="S923" s="10"/>
      <c r="T923" s="11"/>
      <c r="V923" s="12"/>
    </row>
    <row r="924" spans="1:22" x14ac:dyDescent="0.2">
      <c r="A924" s="8"/>
      <c r="B924" s="8"/>
      <c r="C924" s="8"/>
      <c r="D924" s="9"/>
      <c r="E924" s="8"/>
      <c r="S924" s="10"/>
      <c r="T924" s="11"/>
      <c r="V924" s="12"/>
    </row>
    <row r="925" spans="1:22" x14ac:dyDescent="0.2">
      <c r="A925" s="8"/>
      <c r="B925" s="8"/>
      <c r="C925" s="8"/>
      <c r="D925" s="9"/>
      <c r="E925" s="8"/>
      <c r="S925" s="10"/>
      <c r="T925" s="11"/>
      <c r="V925" s="12"/>
    </row>
    <row r="926" spans="1:22" x14ac:dyDescent="0.2">
      <c r="A926" s="8"/>
      <c r="B926" s="8"/>
      <c r="C926" s="8"/>
      <c r="D926" s="9"/>
      <c r="E926" s="8"/>
      <c r="S926" s="10"/>
      <c r="T926" s="11"/>
      <c r="V926" s="12"/>
    </row>
    <row r="927" spans="1:22" x14ac:dyDescent="0.2">
      <c r="A927" s="8"/>
      <c r="B927" s="8"/>
      <c r="C927" s="8"/>
      <c r="D927" s="9"/>
      <c r="E927" s="8"/>
      <c r="S927" s="10"/>
      <c r="T927" s="11"/>
      <c r="V927" s="12"/>
    </row>
    <row r="928" spans="1:22" x14ac:dyDescent="0.2">
      <c r="A928" s="8"/>
      <c r="B928" s="8"/>
      <c r="C928" s="8"/>
      <c r="D928" s="9"/>
      <c r="E928" s="8"/>
      <c r="S928" s="10"/>
      <c r="T928" s="11"/>
      <c r="V928" s="12"/>
    </row>
    <row r="929" spans="1:22" x14ac:dyDescent="0.2">
      <c r="A929" s="8"/>
      <c r="B929" s="8"/>
      <c r="C929" s="8"/>
      <c r="D929" s="9"/>
      <c r="E929" s="8"/>
      <c r="S929" s="10"/>
      <c r="T929" s="11"/>
      <c r="V929" s="12"/>
    </row>
    <row r="930" spans="1:22" x14ac:dyDescent="0.2">
      <c r="A930" s="9"/>
      <c r="B930" s="51"/>
      <c r="C930" s="8"/>
      <c r="D930" s="9"/>
      <c r="E930" s="8"/>
      <c r="K930" s="58"/>
      <c r="L930" s="57"/>
      <c r="N930" s="8"/>
      <c r="S930" s="10"/>
      <c r="T930" s="11"/>
      <c r="U930" s="154"/>
      <c r="V930" s="67"/>
    </row>
    <row r="931" spans="1:22" x14ac:dyDescent="0.2">
      <c r="A931" s="8"/>
      <c r="B931" s="8"/>
      <c r="C931" s="8"/>
      <c r="D931" s="9"/>
      <c r="E931" s="8"/>
      <c r="N931" s="8"/>
      <c r="S931" s="10"/>
      <c r="T931" s="11"/>
      <c r="V931" s="12"/>
    </row>
    <row r="932" spans="1:22" x14ac:dyDescent="0.2">
      <c r="A932" s="8"/>
      <c r="B932" s="8"/>
      <c r="C932" s="8"/>
      <c r="D932" s="54"/>
      <c r="E932" s="8"/>
      <c r="N932" s="8"/>
      <c r="S932" s="10"/>
      <c r="T932" s="11"/>
      <c r="V932" s="12"/>
    </row>
    <row r="933" spans="1:22" x14ac:dyDescent="0.2">
      <c r="A933" s="8"/>
      <c r="B933" s="8"/>
      <c r="C933" s="8"/>
      <c r="D933" s="9"/>
      <c r="E933" s="8"/>
      <c r="N933" s="8"/>
      <c r="S933" s="10"/>
      <c r="T933" s="11"/>
      <c r="V933" s="12"/>
    </row>
    <row r="934" spans="1:22" x14ac:dyDescent="0.2">
      <c r="A934" s="8"/>
      <c r="B934" s="8"/>
      <c r="C934" s="8"/>
      <c r="D934" s="9"/>
      <c r="E934" s="8"/>
      <c r="N934" s="8"/>
      <c r="S934" s="10"/>
      <c r="T934" s="11"/>
      <c r="V934" s="12"/>
    </row>
    <row r="935" spans="1:22" x14ac:dyDescent="0.2">
      <c r="A935" s="8"/>
      <c r="B935" s="8"/>
      <c r="C935" s="8"/>
      <c r="D935" s="9"/>
      <c r="E935" s="8"/>
      <c r="N935" s="8"/>
      <c r="S935" s="10"/>
      <c r="T935" s="11"/>
      <c r="V935" s="12"/>
    </row>
    <row r="936" spans="1:22" x14ac:dyDescent="0.2">
      <c r="A936" s="8"/>
      <c r="B936" s="8"/>
      <c r="C936" s="8"/>
      <c r="D936" s="9"/>
      <c r="E936" s="8"/>
      <c r="N936" s="8"/>
      <c r="S936" s="10"/>
      <c r="T936" s="11"/>
      <c r="V936" s="12"/>
    </row>
    <row r="937" spans="1:22" x14ac:dyDescent="0.2">
      <c r="A937" s="8"/>
      <c r="B937" s="8"/>
      <c r="C937" s="8"/>
      <c r="D937" s="9"/>
      <c r="E937" s="8"/>
      <c r="N937" s="8"/>
      <c r="S937" s="10"/>
      <c r="T937" s="11"/>
      <c r="V937" s="12"/>
    </row>
    <row r="938" spans="1:22" x14ac:dyDescent="0.2">
      <c r="A938" s="8"/>
      <c r="B938" s="8"/>
      <c r="C938" s="8"/>
      <c r="D938" s="9"/>
      <c r="E938" s="8"/>
      <c r="N938" s="8"/>
      <c r="S938" s="10"/>
      <c r="T938" s="11"/>
      <c r="V938" s="12"/>
    </row>
    <row r="939" spans="1:22" x14ac:dyDescent="0.2">
      <c r="A939" s="8"/>
      <c r="B939" s="8"/>
      <c r="C939" s="8"/>
      <c r="D939" s="9"/>
      <c r="E939" s="8"/>
      <c r="S939" s="10"/>
      <c r="T939" s="11"/>
      <c r="V939" s="12"/>
    </row>
    <row r="940" spans="1:22" x14ac:dyDescent="0.2">
      <c r="A940" s="8"/>
      <c r="B940" s="8"/>
      <c r="C940" s="8"/>
      <c r="D940" s="9"/>
      <c r="E940" s="8"/>
      <c r="S940" s="10"/>
      <c r="T940" s="11"/>
      <c r="V940" s="12"/>
    </row>
    <row r="941" spans="1:22" x14ac:dyDescent="0.2">
      <c r="A941" s="8"/>
      <c r="B941" s="8"/>
      <c r="C941" s="8"/>
      <c r="D941" s="9"/>
      <c r="E941" s="8"/>
      <c r="S941" s="10"/>
      <c r="T941" s="11"/>
      <c r="V941" s="12"/>
    </row>
    <row r="942" spans="1:22" x14ac:dyDescent="0.2">
      <c r="A942" s="8"/>
      <c r="B942" s="8"/>
      <c r="C942" s="8"/>
      <c r="D942" s="9"/>
      <c r="E942" s="8"/>
      <c r="S942" s="10"/>
      <c r="T942" s="11"/>
      <c r="V942" s="12"/>
    </row>
    <row r="943" spans="1:22" x14ac:dyDescent="0.2">
      <c r="A943" s="8"/>
      <c r="B943" s="8"/>
      <c r="C943" s="8"/>
      <c r="D943" s="9"/>
      <c r="E943" s="8"/>
      <c r="S943" s="10"/>
      <c r="T943" s="11"/>
      <c r="V943" s="12"/>
    </row>
    <row r="944" spans="1:22" x14ac:dyDescent="0.2">
      <c r="A944" s="8"/>
      <c r="B944" s="8"/>
      <c r="C944" s="8"/>
      <c r="D944" s="9"/>
      <c r="E944" s="8"/>
      <c r="S944" s="10"/>
      <c r="T944" s="11"/>
      <c r="V944" s="12"/>
    </row>
    <row r="945" spans="1:22" x14ac:dyDescent="0.2">
      <c r="A945" s="8"/>
      <c r="B945" s="8"/>
      <c r="C945" s="8"/>
      <c r="D945" s="9"/>
      <c r="E945" s="8"/>
      <c r="S945" s="10"/>
      <c r="T945" s="11"/>
      <c r="V945" s="12"/>
    </row>
    <row r="946" spans="1:22" x14ac:dyDescent="0.2">
      <c r="A946" s="8"/>
      <c r="B946" s="8"/>
      <c r="C946" s="8"/>
      <c r="D946" s="9"/>
      <c r="E946" s="8"/>
      <c r="S946" s="10"/>
      <c r="T946" s="11"/>
      <c r="V946" s="12"/>
    </row>
    <row r="947" spans="1:22" x14ac:dyDescent="0.2">
      <c r="A947" s="8"/>
      <c r="B947" s="8"/>
      <c r="C947" s="8"/>
      <c r="D947" s="9"/>
      <c r="E947" s="8"/>
      <c r="S947" s="10"/>
      <c r="T947" s="11"/>
      <c r="V947" s="12"/>
    </row>
    <row r="948" spans="1:22" x14ac:dyDescent="0.2">
      <c r="A948" s="8"/>
      <c r="B948" s="8"/>
      <c r="C948" s="8"/>
      <c r="D948" s="9"/>
      <c r="E948" s="8"/>
      <c r="S948" s="10"/>
      <c r="T948" s="11"/>
      <c r="V948" s="12"/>
    </row>
    <row r="949" spans="1:22" x14ac:dyDescent="0.2">
      <c r="A949" s="8"/>
      <c r="B949" s="8"/>
      <c r="C949" s="8"/>
      <c r="D949" s="9"/>
      <c r="E949" s="8"/>
      <c r="S949" s="10"/>
      <c r="T949" s="11"/>
      <c r="V949" s="12"/>
    </row>
    <row r="950" spans="1:22" x14ac:dyDescent="0.2">
      <c r="A950" s="8"/>
      <c r="B950" s="8"/>
      <c r="C950" s="8"/>
      <c r="D950" s="54"/>
      <c r="E950" s="8"/>
      <c r="S950" s="10"/>
      <c r="T950" s="11"/>
      <c r="V950" s="12"/>
    </row>
    <row r="951" spans="1:22" x14ac:dyDescent="0.2">
      <c r="A951" s="8"/>
      <c r="B951" s="8"/>
      <c r="C951" s="8"/>
      <c r="D951" s="9"/>
      <c r="E951" s="8"/>
      <c r="S951" s="10"/>
      <c r="T951" s="11"/>
      <c r="V951" s="12"/>
    </row>
    <row r="952" spans="1:22" x14ac:dyDescent="0.2">
      <c r="A952" s="8"/>
      <c r="B952" s="8"/>
      <c r="C952" s="8"/>
      <c r="D952" s="9"/>
      <c r="E952" s="8"/>
      <c r="S952" s="10"/>
      <c r="T952" s="11"/>
      <c r="V952" s="12"/>
    </row>
    <row r="953" spans="1:22" x14ac:dyDescent="0.2">
      <c r="A953" s="8"/>
      <c r="B953" s="8"/>
      <c r="C953" s="8"/>
      <c r="D953" s="9"/>
      <c r="E953" s="8"/>
      <c r="F953" s="10"/>
      <c r="S953" s="10"/>
      <c r="T953" s="11"/>
      <c r="V953" s="12"/>
    </row>
    <row r="954" spans="1:22" x14ac:dyDescent="0.2">
      <c r="A954" s="8"/>
      <c r="B954" s="8"/>
      <c r="C954" s="8"/>
      <c r="D954" s="9"/>
      <c r="E954" s="8"/>
      <c r="S954" s="10"/>
      <c r="T954" s="11"/>
      <c r="V954" s="12"/>
    </row>
    <row r="955" spans="1:22" x14ac:dyDescent="0.2">
      <c r="A955" s="8"/>
      <c r="B955" s="8"/>
      <c r="C955" s="8"/>
      <c r="D955" s="9"/>
      <c r="E955" s="8"/>
      <c r="S955" s="10"/>
      <c r="T955" s="11"/>
      <c r="V955" s="12"/>
    </row>
    <row r="956" spans="1:22" x14ac:dyDescent="0.2">
      <c r="A956" s="8"/>
      <c r="B956" s="8"/>
      <c r="C956" s="8"/>
      <c r="D956" s="54"/>
      <c r="E956" s="8"/>
      <c r="S956" s="10"/>
      <c r="T956" s="11"/>
      <c r="V956" s="12"/>
    </row>
    <row r="957" spans="1:22" x14ac:dyDescent="0.2">
      <c r="A957" s="8"/>
      <c r="B957" s="8"/>
      <c r="C957" s="8"/>
      <c r="D957" s="54"/>
      <c r="E957" s="8"/>
      <c r="S957" s="10"/>
      <c r="T957" s="11"/>
      <c r="V957" s="12"/>
    </row>
    <row r="958" spans="1:22" x14ac:dyDescent="0.2">
      <c r="A958" s="8"/>
      <c r="B958" s="8"/>
      <c r="C958" s="8"/>
      <c r="D958" s="54"/>
      <c r="E958" s="8"/>
      <c r="S958" s="10"/>
      <c r="T958" s="11"/>
      <c r="V958" s="12"/>
    </row>
    <row r="959" spans="1:22" x14ac:dyDescent="0.2">
      <c r="A959" s="8"/>
      <c r="B959" s="8"/>
      <c r="C959" s="8"/>
      <c r="D959" s="9"/>
      <c r="E959" s="8"/>
      <c r="S959" s="10"/>
      <c r="T959" s="11"/>
      <c r="V959" s="12"/>
    </row>
    <row r="960" spans="1:22" x14ac:dyDescent="0.2">
      <c r="A960" s="9"/>
      <c r="B960" s="9"/>
      <c r="C960" s="8"/>
      <c r="D960" s="9"/>
      <c r="E960" s="8"/>
      <c r="L960" s="57"/>
      <c r="S960" s="10"/>
      <c r="T960" s="11"/>
    </row>
    <row r="961" spans="1:22" x14ac:dyDescent="0.2">
      <c r="A961" s="9"/>
      <c r="B961" s="9"/>
      <c r="C961" s="8"/>
      <c r="D961" s="9"/>
      <c r="E961" s="8"/>
      <c r="L961" s="57"/>
      <c r="S961" s="10"/>
      <c r="T961" s="11"/>
    </row>
    <row r="962" spans="1:22" x14ac:dyDescent="0.2">
      <c r="A962" s="9"/>
      <c r="B962" s="9"/>
      <c r="C962" s="8"/>
      <c r="D962" s="9"/>
      <c r="E962" s="8"/>
      <c r="L962" s="57"/>
      <c r="S962" s="10"/>
      <c r="T962" s="11"/>
    </row>
    <row r="963" spans="1:22" x14ac:dyDescent="0.2">
      <c r="A963" s="9"/>
      <c r="B963" s="9"/>
      <c r="C963" s="8"/>
      <c r="D963" s="9"/>
      <c r="E963" s="8"/>
      <c r="L963" s="57"/>
      <c r="S963" s="10"/>
      <c r="T963" s="11"/>
    </row>
    <row r="964" spans="1:22" x14ac:dyDescent="0.2">
      <c r="A964" s="9"/>
      <c r="B964" s="9"/>
      <c r="C964" s="8"/>
      <c r="D964" s="9"/>
      <c r="E964" s="8"/>
      <c r="L964" s="57"/>
      <c r="S964" s="10"/>
      <c r="T964" s="11"/>
    </row>
    <row r="965" spans="1:22" x14ac:dyDescent="0.2">
      <c r="A965" s="9"/>
      <c r="B965" s="9"/>
      <c r="C965" s="8"/>
      <c r="D965" s="9"/>
      <c r="E965" s="8"/>
      <c r="L965" s="57"/>
      <c r="S965" s="10"/>
      <c r="T965" s="11"/>
    </row>
    <row r="966" spans="1:22" x14ac:dyDescent="0.2">
      <c r="A966" s="8"/>
      <c r="B966" s="8"/>
      <c r="C966" s="8"/>
      <c r="D966" s="9"/>
      <c r="E966" s="8"/>
      <c r="N966" s="8"/>
      <c r="S966" s="10"/>
      <c r="T966" s="11"/>
      <c r="V966" s="12"/>
    </row>
    <row r="967" spans="1:22" x14ac:dyDescent="0.2">
      <c r="A967" s="8"/>
      <c r="B967" s="8"/>
      <c r="C967" s="8"/>
      <c r="D967" s="9"/>
      <c r="E967" s="8"/>
      <c r="N967" s="8"/>
      <c r="S967" s="10"/>
      <c r="T967" s="11"/>
      <c r="V967" s="12"/>
    </row>
    <row r="968" spans="1:22" x14ac:dyDescent="0.2">
      <c r="A968" s="8"/>
      <c r="B968" s="8"/>
      <c r="C968" s="8"/>
      <c r="D968" s="9"/>
      <c r="E968" s="8"/>
      <c r="N968" s="8"/>
      <c r="S968" s="10"/>
      <c r="T968" s="11"/>
      <c r="V968" s="12"/>
    </row>
    <row r="969" spans="1:22" x14ac:dyDescent="0.2">
      <c r="A969" s="8"/>
      <c r="B969" s="8"/>
      <c r="C969" s="8"/>
      <c r="D969" s="9"/>
      <c r="E969" s="8"/>
      <c r="N969" s="8"/>
      <c r="S969" s="10"/>
      <c r="T969" s="11"/>
      <c r="V969" s="12"/>
    </row>
    <row r="970" spans="1:22" x14ac:dyDescent="0.2">
      <c r="A970" s="8"/>
      <c r="B970" s="8"/>
      <c r="C970" s="8"/>
      <c r="D970" s="9"/>
      <c r="E970" s="8"/>
      <c r="N970" s="8"/>
      <c r="S970" s="10"/>
      <c r="T970" s="11"/>
      <c r="V970" s="12"/>
    </row>
    <row r="971" spans="1:22" x14ac:dyDescent="0.2">
      <c r="A971" s="8"/>
      <c r="B971" s="8"/>
      <c r="C971" s="8"/>
      <c r="D971" s="9"/>
      <c r="E971" s="8"/>
      <c r="N971" s="8"/>
      <c r="S971" s="10"/>
      <c r="T971" s="11"/>
      <c r="V971" s="12"/>
    </row>
    <row r="972" spans="1:22" x14ac:dyDescent="0.2">
      <c r="A972" s="8"/>
      <c r="B972" s="8"/>
      <c r="C972" s="8"/>
      <c r="D972" s="9"/>
      <c r="E972" s="8"/>
      <c r="N972" s="8"/>
      <c r="O972" s="10"/>
      <c r="S972" s="10"/>
      <c r="T972" s="11"/>
      <c r="V972" s="12"/>
    </row>
    <row r="973" spans="1:22" x14ac:dyDescent="0.2">
      <c r="A973" s="8"/>
      <c r="B973" s="8"/>
      <c r="C973" s="8"/>
      <c r="D973" s="9"/>
      <c r="E973" s="8"/>
      <c r="N973" s="8"/>
      <c r="O973" s="10"/>
      <c r="S973" s="10"/>
      <c r="T973" s="11"/>
      <c r="V973" s="12"/>
    </row>
    <row r="974" spans="1:22" x14ac:dyDescent="0.2">
      <c r="A974" s="8"/>
      <c r="B974" s="8"/>
      <c r="C974" s="8"/>
      <c r="D974" s="9"/>
      <c r="E974" s="8"/>
      <c r="N974" s="8"/>
      <c r="O974" s="10"/>
      <c r="S974" s="10"/>
      <c r="T974" s="11"/>
      <c r="V974" s="12"/>
    </row>
    <row r="975" spans="1:22" x14ac:dyDescent="0.2">
      <c r="A975" s="8"/>
      <c r="B975" s="8"/>
      <c r="C975" s="8"/>
      <c r="D975" s="9"/>
      <c r="E975" s="8"/>
      <c r="N975" s="8"/>
      <c r="O975" s="10"/>
      <c r="S975" s="10"/>
      <c r="T975" s="11"/>
      <c r="V975" s="12"/>
    </row>
    <row r="976" spans="1:22" x14ac:dyDescent="0.2">
      <c r="A976" s="8"/>
      <c r="B976" s="8"/>
      <c r="C976" s="8"/>
      <c r="D976" s="54"/>
      <c r="E976" s="8"/>
      <c r="N976" s="8"/>
      <c r="O976" s="10"/>
      <c r="S976" s="10"/>
      <c r="T976" s="11"/>
      <c r="V976" s="12"/>
    </row>
    <row r="977" spans="1:22" x14ac:dyDescent="0.2">
      <c r="A977" s="8"/>
      <c r="B977" s="8"/>
      <c r="C977" s="8"/>
      <c r="D977" s="9"/>
      <c r="E977" s="8"/>
      <c r="N977" s="8"/>
      <c r="O977" s="10"/>
      <c r="S977" s="10"/>
      <c r="T977" s="11"/>
      <c r="V977" s="12"/>
    </row>
    <row r="978" spans="1:22" x14ac:dyDescent="0.2">
      <c r="A978" s="8"/>
      <c r="B978" s="8"/>
      <c r="C978" s="8"/>
      <c r="D978" s="9"/>
      <c r="E978" s="8"/>
      <c r="N978" s="8"/>
      <c r="O978" s="10"/>
      <c r="S978" s="10"/>
      <c r="T978" s="11"/>
      <c r="V978" s="12"/>
    </row>
    <row r="979" spans="1:22" x14ac:dyDescent="0.2">
      <c r="A979" s="8"/>
      <c r="B979" s="8"/>
      <c r="C979" s="8"/>
      <c r="D979" s="9"/>
      <c r="E979" s="8"/>
      <c r="N979" s="8"/>
      <c r="O979" s="10"/>
      <c r="S979" s="10"/>
      <c r="T979" s="11"/>
      <c r="V979" s="12"/>
    </row>
    <row r="980" spans="1:22" x14ac:dyDescent="0.2">
      <c r="A980" s="8"/>
      <c r="B980" s="8"/>
      <c r="C980" s="8"/>
      <c r="D980" s="9"/>
      <c r="E980" s="8"/>
      <c r="N980" s="8"/>
      <c r="O980" s="10"/>
      <c r="S980" s="10"/>
      <c r="T980" s="11"/>
      <c r="V980" s="12"/>
    </row>
    <row r="981" spans="1:22" x14ac:dyDescent="0.2">
      <c r="A981" s="8"/>
      <c r="B981" s="8"/>
      <c r="C981" s="8"/>
      <c r="D981" s="9"/>
      <c r="E981" s="8"/>
      <c r="N981" s="8"/>
      <c r="O981" s="10"/>
      <c r="S981" s="10"/>
      <c r="T981" s="11"/>
      <c r="V981" s="12"/>
    </row>
    <row r="982" spans="1:22" x14ac:dyDescent="0.2">
      <c r="A982" s="8"/>
      <c r="B982" s="8"/>
      <c r="C982" s="8"/>
      <c r="D982" s="63"/>
      <c r="E982" s="8"/>
      <c r="S982" s="10"/>
      <c r="T982" s="11"/>
      <c r="V982" s="12"/>
    </row>
    <row r="983" spans="1:22" x14ac:dyDescent="0.2">
      <c r="A983" s="8"/>
      <c r="B983" s="8"/>
      <c r="C983" s="8"/>
      <c r="D983" s="8"/>
      <c r="E983" s="8"/>
      <c r="S983" s="10"/>
      <c r="T983" s="11"/>
      <c r="V983" s="12"/>
    </row>
    <row r="984" spans="1:22" x14ac:dyDescent="0.2">
      <c r="A984" s="8"/>
      <c r="B984" s="8"/>
      <c r="C984" s="8"/>
      <c r="D984" s="54"/>
      <c r="E984" s="8"/>
      <c r="I984" s="7"/>
      <c r="S984" s="10"/>
      <c r="T984" s="11"/>
      <c r="V984" s="12"/>
    </row>
    <row r="985" spans="1:22" x14ac:dyDescent="0.2">
      <c r="A985" s="8"/>
      <c r="B985" s="8"/>
      <c r="C985" s="8"/>
      <c r="D985" s="9"/>
      <c r="E985" s="8"/>
      <c r="S985" s="10"/>
      <c r="T985" s="11"/>
      <c r="V985" s="12"/>
    </row>
    <row r="986" spans="1:22" x14ac:dyDescent="0.2">
      <c r="A986" s="8"/>
      <c r="B986" s="8"/>
      <c r="C986" s="8"/>
      <c r="D986" s="9"/>
      <c r="E986" s="8"/>
      <c r="S986" s="10"/>
      <c r="T986" s="11"/>
      <c r="V986" s="12"/>
    </row>
    <row r="987" spans="1:22" x14ac:dyDescent="0.2">
      <c r="A987" s="8"/>
      <c r="B987" s="8"/>
      <c r="C987" s="8"/>
      <c r="D987" s="9"/>
      <c r="E987" s="8"/>
      <c r="S987" s="10"/>
      <c r="T987" s="11"/>
      <c r="V987" s="12"/>
    </row>
    <row r="988" spans="1:22" x14ac:dyDescent="0.2">
      <c r="A988" s="8"/>
      <c r="B988" s="8"/>
      <c r="C988" s="8"/>
      <c r="D988" s="9"/>
      <c r="E988" s="8"/>
      <c r="S988" s="10"/>
      <c r="T988" s="11"/>
      <c r="V988" s="12"/>
    </row>
    <row r="989" spans="1:22" x14ac:dyDescent="0.2">
      <c r="A989" s="8"/>
      <c r="B989" s="8"/>
      <c r="C989" s="8"/>
      <c r="D989" s="9"/>
      <c r="E989" s="8"/>
      <c r="S989" s="10"/>
      <c r="T989" s="11"/>
      <c r="V989" s="12"/>
    </row>
    <row r="990" spans="1:22" x14ac:dyDescent="0.2">
      <c r="A990" s="8"/>
      <c r="B990" s="8"/>
      <c r="C990" s="8"/>
      <c r="D990" s="54"/>
      <c r="E990" s="8"/>
      <c r="S990" s="10"/>
      <c r="T990" s="11"/>
      <c r="V990" s="12"/>
    </row>
    <row r="991" spans="1:22" x14ac:dyDescent="0.2">
      <c r="A991" s="8"/>
      <c r="B991" s="8"/>
      <c r="C991" s="8"/>
      <c r="D991" s="9"/>
      <c r="E991" s="8"/>
      <c r="S991" s="10"/>
      <c r="T991" s="11"/>
      <c r="V991" s="12"/>
    </row>
    <row r="992" spans="1:22" x14ac:dyDescent="0.2">
      <c r="A992" s="8"/>
      <c r="B992" s="8"/>
      <c r="C992" s="8"/>
      <c r="D992" s="9"/>
      <c r="E992" s="8"/>
      <c r="S992" s="10"/>
      <c r="T992" s="11"/>
      <c r="V992" s="12"/>
    </row>
    <row r="993" spans="1:22" x14ac:dyDescent="0.2">
      <c r="A993" s="8"/>
      <c r="B993" s="8"/>
      <c r="C993" s="8"/>
      <c r="D993" s="9"/>
      <c r="E993" s="8"/>
      <c r="S993" s="10"/>
      <c r="T993" s="11"/>
      <c r="V993" s="12"/>
    </row>
    <row r="994" spans="1:22" x14ac:dyDescent="0.2">
      <c r="A994" s="8"/>
      <c r="B994" s="8"/>
      <c r="C994" s="8"/>
      <c r="D994" s="54"/>
      <c r="E994" s="8"/>
      <c r="S994" s="10"/>
      <c r="T994" s="11"/>
      <c r="V994" s="12"/>
    </row>
    <row r="995" spans="1:22" x14ac:dyDescent="0.2">
      <c r="A995" s="8"/>
      <c r="B995" s="8"/>
      <c r="C995" s="8"/>
      <c r="D995" s="9"/>
      <c r="E995" s="8"/>
      <c r="S995" s="10"/>
      <c r="T995" s="11"/>
      <c r="V995" s="12"/>
    </row>
    <row r="996" spans="1:22" x14ac:dyDescent="0.2">
      <c r="A996" s="8"/>
      <c r="B996" s="8"/>
      <c r="C996" s="8"/>
      <c r="D996" s="9"/>
      <c r="E996" s="8"/>
      <c r="S996" s="10"/>
      <c r="T996" s="11"/>
      <c r="V996" s="12"/>
    </row>
    <row r="997" spans="1:22" x14ac:dyDescent="0.2">
      <c r="A997" s="8"/>
      <c r="B997" s="8"/>
      <c r="C997" s="8"/>
      <c r="D997" s="9"/>
      <c r="E997" s="8"/>
      <c r="S997" s="10"/>
      <c r="T997" s="11"/>
      <c r="V997" s="12"/>
    </row>
    <row r="998" spans="1:22" x14ac:dyDescent="0.2">
      <c r="A998" s="8"/>
      <c r="B998" s="8"/>
      <c r="C998" s="8"/>
      <c r="D998" s="9"/>
      <c r="E998" s="8"/>
      <c r="S998" s="10"/>
      <c r="T998" s="11"/>
      <c r="V998" s="12"/>
    </row>
    <row r="999" spans="1:22" x14ac:dyDescent="0.2">
      <c r="A999" s="8"/>
      <c r="B999" s="8"/>
      <c r="C999" s="8"/>
      <c r="D999" s="9"/>
      <c r="E999" s="8"/>
      <c r="S999" s="10"/>
      <c r="T999" s="11"/>
      <c r="V999" s="12"/>
    </row>
    <row r="1000" spans="1:22" x14ac:dyDescent="0.2">
      <c r="A1000" s="8"/>
      <c r="B1000" s="8"/>
      <c r="C1000" s="8"/>
      <c r="D1000" s="9"/>
      <c r="E1000" s="8"/>
      <c r="S1000" s="10"/>
      <c r="T1000" s="11"/>
      <c r="V1000" s="12"/>
    </row>
    <row r="1001" spans="1:22" x14ac:dyDescent="0.2">
      <c r="A1001" s="8"/>
      <c r="B1001" s="8"/>
      <c r="C1001" s="8"/>
      <c r="D1001" s="9"/>
      <c r="E1001" s="8"/>
      <c r="S1001" s="10"/>
      <c r="T1001" s="11"/>
      <c r="V1001" s="12"/>
    </row>
    <row r="1002" spans="1:22" x14ac:dyDescent="0.2">
      <c r="A1002" s="9"/>
      <c r="B1002" s="9"/>
      <c r="C1002" s="8"/>
      <c r="D1002" s="9"/>
      <c r="E1002" s="8"/>
      <c r="S1002" s="10"/>
      <c r="T1002" s="11"/>
      <c r="V1002" s="12"/>
    </row>
    <row r="1003" spans="1:22" x14ac:dyDescent="0.2">
      <c r="A1003" s="9"/>
      <c r="B1003" s="9"/>
      <c r="C1003" s="8"/>
      <c r="D1003" s="9"/>
      <c r="E1003" s="8"/>
      <c r="S1003" s="10"/>
      <c r="T1003" s="11"/>
      <c r="V1003" s="12"/>
    </row>
    <row r="1004" spans="1:22" x14ac:dyDescent="0.2">
      <c r="A1004" s="9"/>
      <c r="B1004" s="9"/>
      <c r="C1004" s="8"/>
      <c r="D1004" s="9"/>
      <c r="E1004" s="8"/>
      <c r="S1004" s="10"/>
      <c r="T1004" s="11"/>
      <c r="V1004" s="12"/>
    </row>
    <row r="1005" spans="1:22" x14ac:dyDescent="0.2">
      <c r="A1005" s="8"/>
      <c r="B1005" s="8"/>
      <c r="C1005" s="8"/>
      <c r="D1005" s="54"/>
      <c r="E1005" s="8"/>
      <c r="M1005" s="56"/>
      <c r="S1005" s="10"/>
      <c r="T1005" s="11"/>
      <c r="V1005" s="12"/>
    </row>
    <row r="1006" spans="1:22" x14ac:dyDescent="0.2">
      <c r="A1006" s="8"/>
      <c r="B1006" s="8"/>
      <c r="C1006" s="8"/>
      <c r="D1006" s="9"/>
      <c r="E1006" s="8"/>
      <c r="M1006" s="56"/>
      <c r="S1006" s="10"/>
      <c r="T1006" s="11"/>
      <c r="V1006" s="12"/>
    </row>
    <row r="1007" spans="1:22" x14ac:dyDescent="0.2">
      <c r="A1007" s="8"/>
      <c r="B1007" s="8"/>
      <c r="C1007" s="8"/>
      <c r="D1007" s="9"/>
      <c r="E1007" s="8"/>
      <c r="M1007" s="56"/>
      <c r="S1007" s="10"/>
      <c r="T1007" s="11"/>
      <c r="V1007" s="12"/>
    </row>
    <row r="1008" spans="1:22" x14ac:dyDescent="0.2">
      <c r="A1008" s="8"/>
      <c r="B1008" s="8"/>
      <c r="C1008" s="8"/>
      <c r="D1008" s="9"/>
      <c r="E1008" s="8"/>
      <c r="N1008" s="8"/>
      <c r="S1008" s="10"/>
      <c r="T1008" s="11"/>
      <c r="V1008" s="12"/>
    </row>
    <row r="1009" spans="1:22" x14ac:dyDescent="0.2">
      <c r="A1009" s="8"/>
      <c r="B1009" s="8"/>
      <c r="C1009" s="8"/>
      <c r="D1009" s="9"/>
      <c r="E1009" s="8"/>
      <c r="N1009" s="8"/>
      <c r="S1009" s="10"/>
      <c r="T1009" s="11"/>
      <c r="V1009" s="12"/>
    </row>
    <row r="1010" spans="1:22" x14ac:dyDescent="0.2">
      <c r="A1010" s="8"/>
      <c r="B1010" s="8"/>
      <c r="C1010" s="8"/>
      <c r="D1010" s="9"/>
      <c r="E1010" s="8"/>
      <c r="N1010" s="8"/>
      <c r="S1010" s="10"/>
      <c r="T1010" s="11"/>
      <c r="V1010" s="12"/>
    </row>
    <row r="1011" spans="1:22" x14ac:dyDescent="0.2">
      <c r="A1011" s="8"/>
      <c r="B1011" s="8"/>
      <c r="C1011" s="8"/>
      <c r="D1011" s="9"/>
      <c r="E1011" s="8"/>
      <c r="N1011" s="8"/>
      <c r="S1011" s="10"/>
      <c r="T1011" s="11"/>
      <c r="V1011" s="12"/>
    </row>
    <row r="1012" spans="1:22" x14ac:dyDescent="0.2">
      <c r="A1012" s="8"/>
      <c r="B1012" s="8"/>
      <c r="C1012" s="8"/>
      <c r="D1012" s="9"/>
      <c r="E1012" s="8"/>
      <c r="N1012" s="8"/>
      <c r="S1012" s="10"/>
      <c r="T1012" s="11"/>
      <c r="V1012" s="12"/>
    </row>
    <row r="1013" spans="1:22" x14ac:dyDescent="0.2">
      <c r="A1013" s="8"/>
      <c r="B1013" s="8"/>
      <c r="C1013" s="8"/>
      <c r="D1013" s="9"/>
      <c r="E1013" s="8"/>
      <c r="N1013" s="8"/>
      <c r="S1013" s="10"/>
      <c r="T1013" s="11"/>
      <c r="V1013" s="12"/>
    </row>
    <row r="1014" spans="1:22" x14ac:dyDescent="0.2">
      <c r="A1014" s="8"/>
      <c r="B1014" s="8"/>
      <c r="C1014" s="8"/>
      <c r="D1014" s="9"/>
      <c r="E1014" s="8"/>
      <c r="N1014" s="8"/>
      <c r="S1014" s="10"/>
      <c r="T1014" s="11"/>
      <c r="V1014" s="12"/>
    </row>
    <row r="1015" spans="1:22" x14ac:dyDescent="0.2">
      <c r="A1015" s="8"/>
      <c r="B1015" s="8"/>
      <c r="C1015" s="8"/>
      <c r="D1015" s="9"/>
      <c r="E1015" s="8"/>
      <c r="N1015" s="8"/>
      <c r="S1015" s="10"/>
      <c r="T1015" s="11"/>
      <c r="V1015" s="12"/>
    </row>
    <row r="1016" spans="1:22" x14ac:dyDescent="0.2">
      <c r="A1016" s="8"/>
      <c r="B1016" s="8"/>
      <c r="C1016" s="8"/>
      <c r="D1016" s="9"/>
      <c r="E1016" s="8"/>
      <c r="N1016" s="8"/>
      <c r="S1016" s="10"/>
      <c r="T1016" s="11"/>
      <c r="V1016" s="12"/>
    </row>
    <row r="1017" spans="1:22" x14ac:dyDescent="0.2">
      <c r="A1017" s="8"/>
      <c r="B1017" s="8"/>
      <c r="C1017" s="8"/>
      <c r="D1017" s="9"/>
      <c r="E1017" s="8"/>
      <c r="N1017" s="8"/>
      <c r="S1017" s="10"/>
      <c r="T1017" s="11"/>
      <c r="V1017" s="12"/>
    </row>
    <row r="1018" spans="1:22" x14ac:dyDescent="0.2">
      <c r="A1018" s="8"/>
      <c r="B1018" s="8"/>
      <c r="C1018" s="8"/>
      <c r="D1018" s="9"/>
      <c r="E1018" s="8"/>
      <c r="N1018" s="8"/>
      <c r="S1018" s="10"/>
      <c r="T1018" s="11"/>
      <c r="V1018" s="12"/>
    </row>
    <row r="1019" spans="1:22" x14ac:dyDescent="0.2">
      <c r="A1019" s="8"/>
      <c r="B1019" s="8"/>
      <c r="C1019" s="8"/>
      <c r="D1019" s="9"/>
      <c r="E1019" s="8"/>
      <c r="N1019" s="8"/>
      <c r="S1019" s="10"/>
      <c r="T1019" s="11"/>
      <c r="V1019" s="12"/>
    </row>
    <row r="1020" spans="1:22" x14ac:dyDescent="0.2">
      <c r="A1020" s="8"/>
      <c r="B1020" s="8"/>
      <c r="C1020" s="8"/>
      <c r="D1020" s="9"/>
      <c r="E1020" s="8"/>
      <c r="N1020" s="8"/>
      <c r="S1020" s="10"/>
      <c r="T1020" s="11"/>
      <c r="V1020" s="12"/>
    </row>
    <row r="1021" spans="1:22" x14ac:dyDescent="0.2">
      <c r="A1021" s="8"/>
      <c r="B1021" s="8"/>
      <c r="C1021" s="8"/>
      <c r="D1021" s="9"/>
      <c r="E1021" s="8"/>
      <c r="N1021" s="8"/>
      <c r="S1021" s="10"/>
      <c r="T1021" s="11"/>
      <c r="V1021" s="12"/>
    </row>
    <row r="1022" spans="1:22" x14ac:dyDescent="0.2">
      <c r="A1022" s="8"/>
      <c r="B1022" s="8"/>
      <c r="C1022" s="8"/>
      <c r="D1022" s="9"/>
      <c r="E1022" s="8"/>
      <c r="N1022" s="8"/>
      <c r="S1022" s="10"/>
      <c r="T1022" s="11"/>
      <c r="V1022" s="12"/>
    </row>
    <row r="1023" spans="1:22" x14ac:dyDescent="0.2">
      <c r="A1023" s="8"/>
      <c r="B1023" s="8"/>
      <c r="C1023" s="8"/>
      <c r="D1023" s="9"/>
      <c r="E1023" s="8"/>
      <c r="N1023" s="8"/>
      <c r="S1023" s="10"/>
      <c r="T1023" s="11"/>
      <c r="V1023" s="12"/>
    </row>
    <row r="1024" spans="1:22" x14ac:dyDescent="0.2">
      <c r="A1024" s="8"/>
      <c r="B1024" s="8"/>
      <c r="C1024" s="8"/>
      <c r="D1024" s="9"/>
      <c r="E1024" s="8"/>
      <c r="N1024" s="8"/>
      <c r="S1024" s="10"/>
      <c r="T1024" s="11"/>
      <c r="V1024" s="12"/>
    </row>
    <row r="1025" spans="1:22" x14ac:dyDescent="0.2">
      <c r="A1025" s="9"/>
      <c r="B1025" s="9"/>
      <c r="C1025" s="8"/>
      <c r="D1025" s="9"/>
      <c r="E1025" s="8"/>
      <c r="S1025" s="10"/>
      <c r="T1025" s="11"/>
      <c r="V1025" s="12"/>
    </row>
    <row r="1026" spans="1:22" x14ac:dyDescent="0.2">
      <c r="A1026" s="9"/>
      <c r="B1026" s="9"/>
      <c r="C1026" s="8"/>
      <c r="D1026" s="9"/>
      <c r="E1026" s="8"/>
      <c r="S1026" s="10"/>
      <c r="T1026" s="11"/>
      <c r="V1026" s="12"/>
    </row>
    <row r="1027" spans="1:22" x14ac:dyDescent="0.2">
      <c r="A1027" s="9"/>
      <c r="B1027" s="9"/>
      <c r="C1027" s="8"/>
      <c r="D1027" s="9"/>
      <c r="E1027" s="8"/>
      <c r="S1027" s="10"/>
      <c r="T1027" s="11"/>
      <c r="V1027" s="12"/>
    </row>
    <row r="1028" spans="1:22" x14ac:dyDescent="0.2">
      <c r="A1028" s="9"/>
      <c r="B1028" s="9"/>
      <c r="C1028" s="8"/>
      <c r="D1028" s="9"/>
      <c r="E1028" s="8"/>
      <c r="S1028" s="10"/>
      <c r="T1028" s="11"/>
      <c r="V1028" s="12"/>
    </row>
    <row r="1029" spans="1:22" x14ac:dyDescent="0.2">
      <c r="A1029" s="8"/>
      <c r="B1029" s="8"/>
      <c r="C1029" s="8"/>
      <c r="D1029" s="9"/>
      <c r="E1029" s="8"/>
      <c r="S1029" s="10"/>
      <c r="T1029" s="11"/>
      <c r="V1029" s="12"/>
    </row>
    <row r="1030" spans="1:22" x14ac:dyDescent="0.2">
      <c r="A1030" s="8"/>
      <c r="B1030" s="8"/>
      <c r="C1030" s="8"/>
      <c r="D1030" s="9"/>
      <c r="E1030" s="8"/>
      <c r="S1030" s="10"/>
      <c r="T1030" s="11"/>
      <c r="V1030" s="12"/>
    </row>
    <row r="1031" spans="1:22" x14ac:dyDescent="0.2">
      <c r="A1031" s="8"/>
      <c r="B1031" s="8"/>
      <c r="C1031" s="8"/>
      <c r="D1031" s="9"/>
      <c r="E1031" s="8"/>
      <c r="S1031" s="10"/>
      <c r="T1031" s="11"/>
      <c r="V1031" s="12"/>
    </row>
    <row r="1032" spans="1:22" x14ac:dyDescent="0.2">
      <c r="A1032" s="9"/>
      <c r="B1032" s="9"/>
      <c r="C1032" s="8"/>
      <c r="D1032" s="9"/>
      <c r="E1032" s="8"/>
      <c r="L1032" s="57"/>
      <c r="S1032" s="10"/>
      <c r="T1032" s="11"/>
    </row>
    <row r="1033" spans="1:22" x14ac:dyDescent="0.2">
      <c r="A1033" s="9"/>
      <c r="B1033" s="9"/>
      <c r="C1033" s="8"/>
      <c r="D1033" s="9"/>
      <c r="E1033" s="8"/>
      <c r="L1033" s="57"/>
      <c r="S1033" s="10"/>
      <c r="T1033" s="11"/>
    </row>
    <row r="1034" spans="1:22" x14ac:dyDescent="0.2">
      <c r="A1034" s="9"/>
      <c r="B1034" s="9"/>
      <c r="C1034" s="8"/>
      <c r="D1034" s="9"/>
      <c r="E1034" s="8"/>
      <c r="L1034" s="57"/>
      <c r="S1034" s="10"/>
      <c r="T1034" s="11"/>
    </row>
    <row r="1035" spans="1:22" x14ac:dyDescent="0.2">
      <c r="A1035" s="9"/>
      <c r="B1035" s="9"/>
      <c r="C1035" s="8"/>
      <c r="D1035" s="9"/>
      <c r="E1035" s="8"/>
      <c r="L1035" s="57"/>
      <c r="S1035" s="10"/>
      <c r="T1035" s="11"/>
    </row>
    <row r="1036" spans="1:22" x14ac:dyDescent="0.2">
      <c r="A1036" s="8"/>
      <c r="B1036" s="8"/>
      <c r="C1036" s="8"/>
      <c r="D1036" s="9"/>
      <c r="E1036" s="8"/>
      <c r="L1036" s="9"/>
      <c r="M1036" s="8"/>
      <c r="N1036" s="6"/>
      <c r="R1036" s="10"/>
      <c r="S1036" s="11"/>
      <c r="T1036" s="11"/>
      <c r="V1036" s="12"/>
    </row>
    <row r="1037" spans="1:22" x14ac:dyDescent="0.2">
      <c r="A1037" s="8"/>
      <c r="B1037" s="8"/>
      <c r="C1037" s="8"/>
      <c r="D1037" s="9"/>
      <c r="E1037" s="8"/>
      <c r="L1037" s="9"/>
      <c r="M1037" s="8"/>
      <c r="N1037" s="6"/>
      <c r="R1037" s="10"/>
      <c r="S1037" s="11"/>
      <c r="T1037" s="11"/>
      <c r="V1037" s="12"/>
    </row>
    <row r="1038" spans="1:22" x14ac:dyDescent="0.2">
      <c r="A1038" s="8"/>
      <c r="B1038" s="8"/>
      <c r="C1038" s="8"/>
      <c r="D1038" s="9"/>
      <c r="E1038" s="8"/>
      <c r="L1038" s="9"/>
      <c r="M1038" s="8"/>
      <c r="N1038" s="6"/>
      <c r="R1038" s="10"/>
      <c r="S1038" s="11"/>
      <c r="T1038" s="11"/>
      <c r="V1038" s="12"/>
    </row>
    <row r="1039" spans="1:22" x14ac:dyDescent="0.2">
      <c r="A1039" s="8"/>
      <c r="B1039" s="8"/>
      <c r="C1039" s="8"/>
      <c r="D1039" s="9"/>
      <c r="E1039" s="8"/>
      <c r="L1039" s="9"/>
      <c r="M1039" s="8"/>
      <c r="N1039" s="6"/>
      <c r="R1039" s="10"/>
      <c r="S1039" s="11"/>
      <c r="T1039" s="11"/>
      <c r="V1039" s="12"/>
    </row>
    <row r="1040" spans="1:22" x14ac:dyDescent="0.2">
      <c r="A1040" s="8"/>
      <c r="B1040" s="8"/>
      <c r="C1040" s="8"/>
      <c r="D1040" s="9"/>
      <c r="E1040" s="8"/>
      <c r="L1040" s="9"/>
      <c r="M1040" s="8"/>
      <c r="N1040" s="6"/>
      <c r="R1040" s="10"/>
      <c r="S1040" s="11"/>
      <c r="T1040" s="11"/>
      <c r="V1040" s="12"/>
    </row>
    <row r="1041" spans="1:22" x14ac:dyDescent="0.2">
      <c r="A1041" s="8"/>
      <c r="B1041" s="8"/>
      <c r="C1041" s="8"/>
      <c r="D1041" s="9"/>
      <c r="E1041" s="8"/>
      <c r="L1041" s="9"/>
      <c r="M1041" s="8"/>
      <c r="N1041" s="6"/>
      <c r="R1041" s="10"/>
      <c r="S1041" s="11"/>
      <c r="T1041" s="11"/>
      <c r="V1041" s="12"/>
    </row>
    <row r="1042" spans="1:22" x14ac:dyDescent="0.2">
      <c r="A1042" s="8"/>
      <c r="B1042" s="8"/>
      <c r="C1042" s="8"/>
      <c r="D1042" s="9"/>
      <c r="E1042" s="8"/>
      <c r="L1042" s="9"/>
      <c r="M1042" s="8"/>
      <c r="N1042" s="6"/>
      <c r="R1042" s="10"/>
      <c r="S1042" s="11"/>
      <c r="T1042" s="11"/>
      <c r="V1042" s="12"/>
    </row>
    <row r="1043" spans="1:22" x14ac:dyDescent="0.2">
      <c r="A1043" s="8"/>
      <c r="B1043" s="8"/>
      <c r="C1043" s="8"/>
      <c r="D1043" s="9"/>
      <c r="E1043" s="8"/>
      <c r="L1043" s="9"/>
      <c r="M1043" s="8"/>
      <c r="N1043" s="6"/>
      <c r="R1043" s="10"/>
      <c r="S1043" s="11"/>
      <c r="T1043" s="11"/>
      <c r="V1043" s="12"/>
    </row>
    <row r="1044" spans="1:22" x14ac:dyDescent="0.2">
      <c r="A1044" s="8"/>
      <c r="B1044" s="8"/>
      <c r="C1044" s="8"/>
      <c r="D1044" s="9"/>
      <c r="E1044" s="8"/>
      <c r="L1044" s="9"/>
      <c r="M1044" s="8"/>
      <c r="N1044" s="6"/>
      <c r="R1044" s="10"/>
      <c r="S1044" s="11"/>
      <c r="T1044" s="11"/>
      <c r="V1044" s="12"/>
    </row>
    <row r="1045" spans="1:22" x14ac:dyDescent="0.2">
      <c r="A1045" s="8"/>
      <c r="B1045" s="8"/>
      <c r="C1045" s="8"/>
      <c r="D1045" s="9"/>
      <c r="E1045" s="8"/>
      <c r="L1045" s="9"/>
      <c r="M1045" s="8"/>
      <c r="N1045" s="6"/>
      <c r="R1045" s="10"/>
      <c r="S1045" s="11"/>
      <c r="T1045" s="11"/>
      <c r="V1045" s="12"/>
    </row>
    <row r="1046" spans="1:22" x14ac:dyDescent="0.2">
      <c r="A1046" s="8"/>
      <c r="B1046" s="8"/>
      <c r="C1046" s="8"/>
      <c r="D1046" s="9"/>
      <c r="E1046" s="8"/>
      <c r="L1046" s="9"/>
      <c r="M1046" s="8"/>
      <c r="N1046" s="6"/>
      <c r="R1046" s="10"/>
      <c r="S1046" s="11"/>
      <c r="T1046" s="11"/>
      <c r="V1046" s="12"/>
    </row>
    <row r="1047" spans="1:22" x14ac:dyDescent="0.2">
      <c r="A1047" s="8"/>
      <c r="B1047" s="8"/>
      <c r="C1047" s="8"/>
      <c r="D1047" s="54"/>
      <c r="E1047" s="8"/>
      <c r="S1047" s="10"/>
      <c r="T1047" s="11"/>
      <c r="V1047" s="12"/>
    </row>
    <row r="1048" spans="1:22" x14ac:dyDescent="0.2">
      <c r="A1048" s="8"/>
      <c r="B1048" s="8"/>
      <c r="C1048" s="8"/>
      <c r="D1048" s="61"/>
      <c r="E1048" s="8"/>
      <c r="S1048" s="10"/>
      <c r="T1048" s="11"/>
      <c r="V1048" s="12"/>
    </row>
    <row r="1049" spans="1:22" x14ac:dyDescent="0.2">
      <c r="A1049" s="8"/>
      <c r="B1049" s="8"/>
      <c r="C1049" s="8"/>
      <c r="D1049" s="9"/>
      <c r="E1049" s="8"/>
      <c r="S1049" s="10"/>
      <c r="T1049" s="11"/>
      <c r="V1049" s="12"/>
    </row>
    <row r="1050" spans="1:22" x14ac:dyDescent="0.2">
      <c r="A1050" s="8"/>
      <c r="B1050" s="8"/>
      <c r="C1050" s="8"/>
      <c r="D1050" s="9"/>
      <c r="E1050" s="8"/>
      <c r="S1050" s="10"/>
      <c r="T1050" s="11"/>
      <c r="V1050" s="12"/>
    </row>
    <row r="1051" spans="1:22" x14ac:dyDescent="0.2">
      <c r="A1051" s="8"/>
      <c r="B1051" s="8"/>
      <c r="C1051" s="8"/>
      <c r="D1051" s="9"/>
      <c r="E1051" s="8"/>
      <c r="S1051" s="10"/>
      <c r="T1051" s="11"/>
      <c r="V1051" s="12"/>
    </row>
    <row r="1052" spans="1:22" x14ac:dyDescent="0.2">
      <c r="A1052" s="8"/>
      <c r="B1052" s="8"/>
      <c r="C1052" s="8"/>
      <c r="D1052" s="9"/>
      <c r="E1052" s="8"/>
      <c r="S1052" s="10"/>
      <c r="T1052" s="11"/>
      <c r="V1052" s="12"/>
    </row>
    <row r="1053" spans="1:22" x14ac:dyDescent="0.2">
      <c r="A1053" s="8"/>
      <c r="B1053" s="8"/>
      <c r="C1053" s="8"/>
      <c r="D1053" s="9"/>
      <c r="E1053" s="8"/>
      <c r="S1053" s="10"/>
      <c r="T1053" s="11"/>
      <c r="V1053" s="12"/>
    </row>
    <row r="1054" spans="1:22" x14ac:dyDescent="0.2">
      <c r="A1054" s="8"/>
      <c r="B1054" s="8"/>
      <c r="C1054" s="8"/>
      <c r="D1054" s="9"/>
      <c r="E1054" s="8"/>
      <c r="S1054" s="10"/>
      <c r="T1054" s="11"/>
      <c r="V1054" s="12"/>
    </row>
    <row r="1055" spans="1:22" x14ac:dyDescent="0.2">
      <c r="A1055" s="8"/>
      <c r="B1055" s="8"/>
      <c r="C1055" s="8"/>
      <c r="D1055" s="9"/>
      <c r="E1055" s="8"/>
      <c r="S1055" s="10"/>
      <c r="T1055" s="11"/>
      <c r="V1055" s="12"/>
    </row>
    <row r="1056" spans="1:22" x14ac:dyDescent="0.2">
      <c r="A1056" s="8"/>
      <c r="B1056" s="8"/>
      <c r="C1056" s="8"/>
      <c r="D1056" s="9"/>
      <c r="E1056" s="8"/>
      <c r="S1056" s="10"/>
      <c r="T1056" s="11"/>
      <c r="V1056" s="12"/>
    </row>
    <row r="1057" spans="1:22" x14ac:dyDescent="0.2">
      <c r="A1057" s="8"/>
      <c r="B1057" s="8"/>
      <c r="C1057" s="8"/>
      <c r="D1057" s="54"/>
      <c r="E1057" s="8"/>
      <c r="S1057" s="10"/>
      <c r="T1057" s="11"/>
      <c r="V1057" s="12"/>
    </row>
    <row r="1058" spans="1:22" x14ac:dyDescent="0.2">
      <c r="A1058" s="8"/>
      <c r="B1058" s="8"/>
      <c r="C1058" s="8"/>
      <c r="D1058" s="54"/>
      <c r="E1058" s="8"/>
      <c r="S1058" s="10"/>
      <c r="T1058" s="11"/>
      <c r="V1058" s="12"/>
    </row>
    <row r="1059" spans="1:22" x14ac:dyDescent="0.2">
      <c r="A1059" s="8"/>
      <c r="B1059" s="8"/>
      <c r="C1059" s="8"/>
      <c r="D1059" s="9"/>
      <c r="E1059" s="8"/>
      <c r="S1059" s="10"/>
      <c r="T1059" s="11"/>
      <c r="V1059" s="12"/>
    </row>
    <row r="1060" spans="1:22" x14ac:dyDescent="0.2">
      <c r="A1060" s="8"/>
      <c r="B1060" s="8"/>
      <c r="C1060" s="8"/>
      <c r="D1060" s="9"/>
      <c r="E1060" s="8"/>
      <c r="S1060" s="10"/>
      <c r="T1060" s="11"/>
      <c r="V1060" s="12"/>
    </row>
    <row r="1061" spans="1:22" x14ac:dyDescent="0.2">
      <c r="A1061" s="8"/>
      <c r="B1061" s="8"/>
      <c r="C1061" s="8"/>
      <c r="D1061" s="9"/>
      <c r="E1061" s="8"/>
      <c r="S1061" s="10"/>
      <c r="T1061" s="11"/>
      <c r="V1061" s="12"/>
    </row>
    <row r="1062" spans="1:22" x14ac:dyDescent="0.2">
      <c r="A1062" s="8"/>
      <c r="B1062" s="8"/>
      <c r="C1062" s="8"/>
      <c r="D1062" s="54"/>
      <c r="E1062" s="8"/>
      <c r="S1062" s="10"/>
      <c r="T1062" s="11"/>
      <c r="V1062" s="12"/>
    </row>
    <row r="1063" spans="1:22" x14ac:dyDescent="0.2">
      <c r="A1063" s="8"/>
      <c r="B1063" s="8"/>
      <c r="C1063" s="8"/>
      <c r="D1063" s="54"/>
      <c r="E1063" s="8"/>
      <c r="S1063" s="10"/>
      <c r="T1063" s="11"/>
      <c r="V1063" s="12"/>
    </row>
    <row r="1064" spans="1:22" x14ac:dyDescent="0.2">
      <c r="A1064" s="8"/>
      <c r="B1064" s="8"/>
      <c r="C1064" s="8"/>
      <c r="D1064" s="54"/>
      <c r="E1064" s="8"/>
      <c r="S1064" s="10"/>
      <c r="T1064" s="11"/>
      <c r="V1064" s="12"/>
    </row>
    <row r="1065" spans="1:22" x14ac:dyDescent="0.2">
      <c r="A1065" s="8"/>
      <c r="B1065" s="8"/>
      <c r="C1065" s="8"/>
      <c r="D1065" s="54"/>
      <c r="E1065" s="8"/>
      <c r="S1065" s="10"/>
      <c r="T1065" s="11"/>
      <c r="V1065" s="12"/>
    </row>
    <row r="1066" spans="1:22" x14ac:dyDescent="0.2">
      <c r="A1066" s="8"/>
      <c r="B1066" s="8"/>
      <c r="C1066" s="8"/>
      <c r="D1066" s="9"/>
      <c r="E1066" s="8"/>
      <c r="S1066" s="10"/>
      <c r="T1066" s="11"/>
      <c r="V1066" s="12"/>
    </row>
    <row r="1067" spans="1:22" x14ac:dyDescent="0.2">
      <c r="A1067" s="8"/>
      <c r="B1067" s="8"/>
      <c r="C1067" s="8"/>
      <c r="D1067" s="9"/>
      <c r="E1067" s="8"/>
      <c r="S1067" s="10"/>
      <c r="T1067" s="11"/>
      <c r="V1067" s="12"/>
    </row>
    <row r="1068" spans="1:22" x14ac:dyDescent="0.2">
      <c r="A1068" s="8"/>
      <c r="B1068" s="8"/>
      <c r="C1068" s="8"/>
      <c r="D1068" s="9"/>
      <c r="E1068" s="8"/>
      <c r="S1068" s="10"/>
      <c r="T1068" s="11"/>
      <c r="V1068" s="12"/>
    </row>
    <row r="1069" spans="1:22" x14ac:dyDescent="0.2">
      <c r="A1069" s="9"/>
      <c r="B1069" s="9"/>
      <c r="C1069" s="8"/>
      <c r="D1069" s="9"/>
      <c r="E1069" s="8"/>
      <c r="N1069" s="8"/>
      <c r="S1069" s="10"/>
      <c r="T1069" s="11"/>
      <c r="V1069" s="12"/>
    </row>
    <row r="1070" spans="1:22" x14ac:dyDescent="0.2">
      <c r="A1070" s="9"/>
      <c r="B1070" s="9"/>
      <c r="C1070" s="8"/>
      <c r="D1070" s="9"/>
      <c r="E1070" s="8"/>
      <c r="N1070" s="8"/>
      <c r="S1070" s="10"/>
      <c r="T1070" s="11"/>
      <c r="V1070" s="12"/>
    </row>
    <row r="1071" spans="1:22" x14ac:dyDescent="0.2">
      <c r="A1071" s="8"/>
      <c r="B1071" s="8"/>
      <c r="C1071" s="8"/>
      <c r="D1071" s="9"/>
      <c r="E1071" s="8"/>
      <c r="S1071" s="10"/>
      <c r="T1071" s="11"/>
      <c r="V1071" s="12"/>
    </row>
    <row r="1072" spans="1:22" x14ac:dyDescent="0.2">
      <c r="A1072" s="8"/>
      <c r="B1072" s="8"/>
      <c r="C1072" s="8"/>
      <c r="D1072" s="9"/>
      <c r="E1072" s="8"/>
      <c r="S1072" s="10"/>
      <c r="T1072" s="11"/>
      <c r="V1072" s="12"/>
    </row>
    <row r="1073" spans="1:22" x14ac:dyDescent="0.2">
      <c r="A1073" s="8"/>
      <c r="B1073" s="8"/>
      <c r="C1073" s="8"/>
      <c r="D1073" s="9"/>
      <c r="E1073" s="8"/>
      <c r="S1073" s="10"/>
      <c r="T1073" s="11"/>
      <c r="V1073" s="12"/>
    </row>
    <row r="1074" spans="1:22" x14ac:dyDescent="0.2">
      <c r="A1074" s="8"/>
      <c r="B1074" s="8"/>
      <c r="C1074" s="8"/>
      <c r="D1074" s="9"/>
      <c r="E1074" s="8"/>
      <c r="S1074" s="10"/>
      <c r="T1074" s="11"/>
      <c r="V1074" s="12"/>
    </row>
    <row r="1075" spans="1:22" x14ac:dyDescent="0.2">
      <c r="A1075" s="8"/>
      <c r="B1075" s="8"/>
      <c r="C1075" s="8"/>
      <c r="D1075" s="9"/>
      <c r="E1075" s="8"/>
      <c r="S1075" s="10"/>
      <c r="T1075" s="11"/>
      <c r="V1075" s="12"/>
    </row>
    <row r="1076" spans="1:22" x14ac:dyDescent="0.2">
      <c r="A1076" s="8"/>
      <c r="B1076" s="8"/>
      <c r="C1076" s="8"/>
      <c r="D1076" s="9"/>
      <c r="E1076" s="8"/>
      <c r="S1076" s="10"/>
      <c r="T1076" s="11"/>
      <c r="V1076" s="12"/>
    </row>
    <row r="1077" spans="1:22" x14ac:dyDescent="0.2">
      <c r="A1077" s="9"/>
      <c r="B1077" s="51"/>
      <c r="C1077" s="8"/>
      <c r="D1077" s="9"/>
      <c r="E1077" s="8"/>
      <c r="L1077" s="57"/>
      <c r="N1077" s="8"/>
      <c r="S1077" s="10"/>
      <c r="T1077" s="58"/>
      <c r="U1077" s="154"/>
      <c r="V1077" s="67"/>
    </row>
    <row r="1078" spans="1:22" x14ac:dyDescent="0.2">
      <c r="A1078" s="8"/>
      <c r="B1078" s="8"/>
      <c r="C1078" s="8"/>
      <c r="D1078" s="54"/>
      <c r="E1078" s="8"/>
      <c r="M1078" s="56"/>
      <c r="N1078" s="8"/>
      <c r="S1078" s="10"/>
      <c r="T1078" s="11"/>
      <c r="V1078" s="12"/>
    </row>
    <row r="1079" spans="1:22" x14ac:dyDescent="0.2">
      <c r="A1079" s="8"/>
      <c r="B1079" s="8"/>
      <c r="C1079" s="8"/>
      <c r="D1079" s="9"/>
      <c r="E1079" s="8"/>
      <c r="N1079" s="8"/>
      <c r="S1079" s="10"/>
      <c r="T1079" s="11"/>
      <c r="V1079" s="12"/>
    </row>
    <row r="1080" spans="1:22" x14ac:dyDescent="0.2">
      <c r="A1080" s="8"/>
      <c r="B1080" s="8"/>
      <c r="C1080" s="8"/>
      <c r="D1080" s="54"/>
      <c r="E1080" s="8"/>
      <c r="N1080" s="8"/>
      <c r="S1080" s="10"/>
      <c r="T1080" s="11"/>
      <c r="V1080" s="12"/>
    </row>
    <row r="1081" spans="1:22" x14ac:dyDescent="0.2">
      <c r="A1081" s="8"/>
      <c r="B1081" s="8"/>
      <c r="C1081" s="8"/>
      <c r="D1081" s="54"/>
      <c r="E1081" s="8"/>
      <c r="N1081" s="8"/>
      <c r="S1081" s="10"/>
      <c r="T1081" s="11"/>
      <c r="V1081" s="12"/>
    </row>
    <row r="1082" spans="1:22" x14ac:dyDescent="0.2">
      <c r="A1082" s="8"/>
      <c r="B1082" s="8"/>
      <c r="C1082" s="8"/>
      <c r="D1082" s="9"/>
      <c r="E1082" s="8"/>
      <c r="S1082" s="10"/>
      <c r="T1082" s="11"/>
      <c r="V1082" s="12"/>
    </row>
    <row r="1083" spans="1:22" x14ac:dyDescent="0.2">
      <c r="A1083" s="8"/>
      <c r="B1083" s="8"/>
      <c r="C1083" s="8"/>
      <c r="D1083" s="9"/>
      <c r="E1083" s="8"/>
      <c r="S1083" s="10"/>
      <c r="T1083" s="11"/>
      <c r="V1083" s="12"/>
    </row>
    <row r="1084" spans="1:22" x14ac:dyDescent="0.2">
      <c r="A1084" s="9"/>
      <c r="B1084" s="51"/>
      <c r="C1084" s="8"/>
      <c r="D1084" s="9"/>
      <c r="E1084" s="8"/>
      <c r="K1084" s="58"/>
      <c r="L1084" s="57"/>
      <c r="N1084" s="8"/>
      <c r="S1084" s="10"/>
      <c r="T1084" s="58"/>
      <c r="U1084" s="154"/>
      <c r="V1084" s="67"/>
    </row>
    <row r="1085" spans="1:22" x14ac:dyDescent="0.2">
      <c r="A1085" s="8"/>
      <c r="B1085" s="8"/>
      <c r="C1085" s="8"/>
      <c r="D1085" s="9"/>
      <c r="E1085" s="8"/>
      <c r="N1085" s="8"/>
      <c r="S1085" s="10"/>
      <c r="T1085" s="11"/>
      <c r="V1085" s="12"/>
    </row>
    <row r="1086" spans="1:22" x14ac:dyDescent="0.2">
      <c r="A1086" s="8"/>
      <c r="B1086" s="8"/>
      <c r="C1086" s="8"/>
      <c r="D1086" s="9"/>
      <c r="E1086" s="8"/>
      <c r="M1086" s="56"/>
      <c r="N1086" s="8"/>
      <c r="S1086" s="10"/>
      <c r="T1086" s="11"/>
      <c r="V1086" s="12"/>
    </row>
    <row r="1087" spans="1:22" x14ac:dyDescent="0.2">
      <c r="A1087" s="8"/>
      <c r="B1087" s="8"/>
      <c r="C1087" s="8"/>
      <c r="D1087" s="54"/>
      <c r="E1087" s="8"/>
      <c r="M1087" s="56"/>
      <c r="N1087" s="8"/>
      <c r="S1087" s="10"/>
      <c r="T1087" s="11"/>
      <c r="V1087" s="12"/>
    </row>
    <row r="1088" spans="1:22" x14ac:dyDescent="0.2">
      <c r="A1088" s="8"/>
      <c r="B1088" s="8"/>
      <c r="C1088" s="8"/>
      <c r="D1088" s="54"/>
      <c r="E1088" s="8"/>
      <c r="M1088" s="56"/>
      <c r="N1088" s="8"/>
      <c r="S1088" s="10"/>
      <c r="T1088" s="11"/>
      <c r="V1088" s="12"/>
    </row>
    <row r="1089" spans="1:22" x14ac:dyDescent="0.2">
      <c r="A1089" s="8"/>
      <c r="B1089" s="8"/>
      <c r="C1089" s="8"/>
      <c r="D1089" s="54"/>
      <c r="E1089" s="8"/>
      <c r="N1089" s="8"/>
      <c r="S1089" s="10"/>
      <c r="T1089" s="11"/>
      <c r="V1089" s="12"/>
    </row>
    <row r="1090" spans="1:22" x14ac:dyDescent="0.2">
      <c r="A1090" s="8"/>
      <c r="B1090" s="8"/>
      <c r="C1090" s="8"/>
      <c r="D1090" s="54"/>
      <c r="E1090" s="8"/>
      <c r="M1090" s="56"/>
      <c r="N1090" s="8"/>
      <c r="S1090" s="10"/>
      <c r="T1090" s="11"/>
      <c r="V1090" s="12"/>
    </row>
    <row r="1091" spans="1:22" x14ac:dyDescent="0.2">
      <c r="A1091" s="8"/>
      <c r="B1091" s="8"/>
      <c r="C1091" s="8"/>
      <c r="D1091" s="9"/>
      <c r="E1091" s="8"/>
      <c r="N1091" s="8"/>
      <c r="S1091" s="10"/>
      <c r="T1091" s="11"/>
      <c r="V1091" s="12"/>
    </row>
    <row r="1092" spans="1:22" x14ac:dyDescent="0.2">
      <c r="A1092" s="8"/>
      <c r="B1092" s="8"/>
      <c r="C1092" s="8"/>
      <c r="D1092" s="9"/>
      <c r="E1092" s="8"/>
      <c r="S1092" s="10"/>
      <c r="T1092" s="11"/>
      <c r="V1092" s="12"/>
    </row>
    <row r="1093" spans="1:22" x14ac:dyDescent="0.2">
      <c r="A1093" s="8"/>
      <c r="B1093" s="8"/>
      <c r="C1093" s="8"/>
      <c r="D1093" s="9"/>
      <c r="E1093" s="8"/>
      <c r="S1093" s="10"/>
      <c r="T1093" s="11"/>
      <c r="V1093" s="12"/>
    </row>
    <row r="1094" spans="1:22" x14ac:dyDescent="0.2">
      <c r="A1094" s="8"/>
      <c r="B1094" s="8"/>
      <c r="C1094" s="8"/>
      <c r="D1094" s="9"/>
      <c r="E1094" s="8"/>
      <c r="S1094" s="10"/>
      <c r="T1094" s="11"/>
      <c r="V1094" s="12"/>
    </row>
    <row r="1095" spans="1:22" x14ac:dyDescent="0.2">
      <c r="A1095" s="8"/>
      <c r="B1095" s="8"/>
      <c r="C1095" s="8"/>
      <c r="D1095" s="9"/>
      <c r="E1095" s="8"/>
      <c r="S1095" s="10"/>
      <c r="T1095" s="11"/>
      <c r="V1095" s="12"/>
    </row>
    <row r="1096" spans="1:22" x14ac:dyDescent="0.2">
      <c r="A1096" s="8"/>
      <c r="B1096" s="8"/>
      <c r="C1096" s="8"/>
      <c r="D1096" s="9"/>
      <c r="E1096" s="8"/>
      <c r="S1096" s="10"/>
      <c r="T1096" s="11"/>
      <c r="V1096" s="12"/>
    </row>
    <row r="1097" spans="1:22" x14ac:dyDescent="0.2">
      <c r="A1097" s="9"/>
      <c r="B1097" s="51"/>
      <c r="C1097" s="8"/>
      <c r="D1097" s="9"/>
      <c r="E1097" s="8"/>
      <c r="I1097" s="7"/>
      <c r="K1097" s="58"/>
      <c r="L1097" s="57"/>
      <c r="N1097" s="8"/>
      <c r="S1097" s="10"/>
      <c r="T1097" s="11"/>
      <c r="U1097" s="154"/>
      <c r="V1097" s="67"/>
    </row>
    <row r="1098" spans="1:22" x14ac:dyDescent="0.2">
      <c r="A1098" s="8"/>
      <c r="B1098" s="8"/>
      <c r="C1098" s="8"/>
      <c r="D1098" s="9"/>
      <c r="E1098" s="8"/>
      <c r="N1098" s="8"/>
      <c r="S1098" s="10"/>
      <c r="T1098" s="11"/>
      <c r="V1098" s="12"/>
    </row>
    <row r="1099" spans="1:22" x14ac:dyDescent="0.2">
      <c r="A1099" s="8"/>
      <c r="B1099" s="8"/>
      <c r="C1099" s="8"/>
      <c r="D1099" s="54"/>
      <c r="E1099" s="8"/>
      <c r="N1099" s="8"/>
      <c r="S1099" s="10"/>
      <c r="T1099" s="11"/>
      <c r="V1099" s="12"/>
    </row>
    <row r="1100" spans="1:22" x14ac:dyDescent="0.2">
      <c r="A1100" s="8"/>
      <c r="B1100" s="8"/>
      <c r="C1100" s="8"/>
      <c r="D1100" s="9"/>
      <c r="E1100" s="8"/>
      <c r="N1100" s="8"/>
      <c r="S1100" s="10"/>
      <c r="T1100" s="11"/>
      <c r="V1100" s="12"/>
    </row>
    <row r="1101" spans="1:22" x14ac:dyDescent="0.2">
      <c r="A1101" s="8"/>
      <c r="B1101" s="8"/>
      <c r="C1101" s="8"/>
      <c r="D1101" s="9"/>
      <c r="E1101" s="8"/>
      <c r="N1101" s="8"/>
      <c r="S1101" s="10"/>
      <c r="T1101" s="11"/>
      <c r="V1101" s="12"/>
    </row>
    <row r="1102" spans="1:22" x14ac:dyDescent="0.2">
      <c r="A1102" s="8"/>
      <c r="B1102" s="8"/>
      <c r="C1102" s="8"/>
      <c r="D1102" s="9"/>
      <c r="E1102" s="8"/>
      <c r="N1102" s="8"/>
      <c r="S1102" s="10"/>
      <c r="T1102" s="11"/>
      <c r="V1102" s="12"/>
    </row>
    <row r="1103" spans="1:22" x14ac:dyDescent="0.2">
      <c r="A1103" s="8"/>
      <c r="B1103" s="8"/>
      <c r="C1103" s="8"/>
      <c r="D1103" s="9"/>
      <c r="E1103" s="8"/>
      <c r="N1103" s="8"/>
      <c r="S1103" s="10"/>
      <c r="T1103" s="11"/>
      <c r="V1103" s="12"/>
    </row>
    <row r="1104" spans="1:22" x14ac:dyDescent="0.2">
      <c r="A1104" s="8"/>
      <c r="B1104" s="8"/>
      <c r="C1104" s="8"/>
      <c r="D1104" s="9"/>
      <c r="E1104" s="8"/>
      <c r="N1104" s="8"/>
      <c r="S1104" s="10"/>
      <c r="T1104" s="11"/>
      <c r="V1104" s="12"/>
    </row>
    <row r="1105" spans="1:22" x14ac:dyDescent="0.2">
      <c r="A1105" s="8"/>
      <c r="B1105" s="8"/>
      <c r="C1105" s="8"/>
      <c r="D1105" s="9"/>
      <c r="E1105" s="8"/>
      <c r="N1105" s="8"/>
      <c r="S1105" s="10"/>
      <c r="T1105" s="11"/>
      <c r="V1105" s="12"/>
    </row>
    <row r="1106" spans="1:22" x14ac:dyDescent="0.2">
      <c r="A1106" s="8"/>
      <c r="B1106" s="8"/>
      <c r="C1106" s="8"/>
      <c r="D1106" s="9"/>
      <c r="E1106" s="8"/>
      <c r="S1106" s="10"/>
      <c r="T1106" s="11"/>
      <c r="V1106" s="12"/>
    </row>
    <row r="1107" spans="1:22" x14ac:dyDescent="0.2">
      <c r="A1107" s="8"/>
      <c r="B1107" s="8"/>
      <c r="C1107" s="8"/>
      <c r="D1107" s="9"/>
      <c r="E1107" s="8"/>
      <c r="S1107" s="10"/>
      <c r="T1107" s="11"/>
      <c r="V1107" s="12"/>
    </row>
    <row r="1108" spans="1:22" x14ac:dyDescent="0.2">
      <c r="A1108" s="8"/>
      <c r="B1108" s="8"/>
      <c r="C1108" s="8"/>
      <c r="D1108" s="9"/>
      <c r="E1108" s="8"/>
      <c r="S1108" s="10"/>
      <c r="T1108" s="11"/>
      <c r="V1108" s="12"/>
    </row>
    <row r="1109" spans="1:22" x14ac:dyDescent="0.2">
      <c r="A1109" s="8"/>
      <c r="B1109" s="8"/>
      <c r="C1109" s="8"/>
      <c r="D1109" s="9"/>
      <c r="E1109" s="8"/>
      <c r="S1109" s="10"/>
      <c r="T1109" s="11"/>
      <c r="V1109" s="12"/>
    </row>
    <row r="1110" spans="1:22" x14ac:dyDescent="0.2">
      <c r="A1110" s="8"/>
      <c r="B1110" s="8"/>
      <c r="C1110" s="8"/>
      <c r="D1110" s="9"/>
      <c r="E1110" s="8"/>
      <c r="S1110" s="10"/>
      <c r="T1110" s="11"/>
      <c r="V1110" s="12"/>
    </row>
    <row r="1111" spans="1:22" x14ac:dyDescent="0.2">
      <c r="A1111" s="8"/>
      <c r="B1111" s="8"/>
      <c r="C1111" s="8"/>
      <c r="D1111" s="9"/>
      <c r="E1111" s="8"/>
      <c r="S1111" s="10"/>
      <c r="T1111" s="11"/>
      <c r="V1111" s="12"/>
    </row>
    <row r="1112" spans="1:22" x14ac:dyDescent="0.2">
      <c r="A1112" s="8"/>
      <c r="B1112" s="8"/>
      <c r="C1112" s="8"/>
      <c r="D1112" s="9"/>
      <c r="E1112" s="8"/>
      <c r="S1112" s="10"/>
      <c r="T1112" s="11"/>
      <c r="V1112" s="12"/>
    </row>
    <row r="1113" spans="1:22" x14ac:dyDescent="0.2">
      <c r="A1113" s="8"/>
      <c r="B1113" s="8"/>
      <c r="C1113" s="8"/>
      <c r="D1113" s="54"/>
      <c r="E1113" s="8"/>
      <c r="S1113" s="10"/>
      <c r="T1113" s="11"/>
      <c r="V1113" s="12"/>
    </row>
    <row r="1114" spans="1:22" x14ac:dyDescent="0.2">
      <c r="A1114" s="8"/>
      <c r="B1114" s="8"/>
      <c r="C1114" s="8"/>
      <c r="D1114" s="9"/>
      <c r="E1114" s="8"/>
      <c r="S1114" s="10"/>
      <c r="T1114" s="11"/>
      <c r="V1114" s="12"/>
    </row>
    <row r="1115" spans="1:22" x14ac:dyDescent="0.2">
      <c r="A1115" s="8"/>
      <c r="B1115" s="8"/>
      <c r="C1115" s="8"/>
      <c r="D1115" s="9"/>
      <c r="E1115" s="8"/>
      <c r="S1115" s="10"/>
      <c r="T1115" s="11"/>
      <c r="V1115" s="12"/>
    </row>
    <row r="1116" spans="1:22" x14ac:dyDescent="0.2">
      <c r="A1116" s="8"/>
      <c r="B1116" s="8"/>
      <c r="C1116" s="8"/>
      <c r="D1116" s="9"/>
      <c r="E1116" s="8"/>
      <c r="S1116" s="10"/>
      <c r="T1116" s="11"/>
      <c r="V1116" s="12"/>
    </row>
    <row r="1117" spans="1:22" x14ac:dyDescent="0.2">
      <c r="A1117" s="8"/>
      <c r="B1117" s="8"/>
      <c r="C1117" s="8"/>
      <c r="D1117" s="9"/>
      <c r="E1117" s="8"/>
      <c r="S1117" s="10"/>
      <c r="T1117" s="11"/>
      <c r="V1117" s="12"/>
    </row>
    <row r="1118" spans="1:22" x14ac:dyDescent="0.2">
      <c r="A1118" s="8"/>
      <c r="B1118" s="8"/>
      <c r="C1118" s="8"/>
      <c r="D1118" s="9"/>
      <c r="E1118" s="8"/>
      <c r="S1118" s="10"/>
      <c r="T1118" s="11"/>
      <c r="V1118" s="12"/>
    </row>
    <row r="1119" spans="1:22" x14ac:dyDescent="0.2">
      <c r="A1119" s="8"/>
      <c r="B1119" s="8"/>
      <c r="C1119" s="8"/>
      <c r="D1119" s="9"/>
      <c r="E1119" s="8"/>
      <c r="S1119" s="10"/>
      <c r="T1119" s="11"/>
      <c r="V1119" s="12"/>
    </row>
    <row r="1120" spans="1:22" x14ac:dyDescent="0.2">
      <c r="A1120" s="8"/>
      <c r="B1120" s="8"/>
      <c r="C1120" s="8"/>
      <c r="D1120" s="9"/>
      <c r="E1120" s="8"/>
      <c r="S1120" s="10"/>
      <c r="T1120" s="11"/>
      <c r="V1120" s="12"/>
    </row>
    <row r="1121" spans="1:22" x14ac:dyDescent="0.2">
      <c r="A1121" s="9"/>
      <c r="B1121" s="9"/>
      <c r="C1121" s="8"/>
      <c r="D1121" s="9"/>
      <c r="E1121" s="8"/>
      <c r="L1121" s="57"/>
      <c r="M1121" s="56"/>
      <c r="S1121" s="10"/>
      <c r="T1121" s="11"/>
      <c r="V1121" s="12"/>
    </row>
    <row r="1122" spans="1:22" x14ac:dyDescent="0.2">
      <c r="A1122" s="9"/>
      <c r="B1122" s="9"/>
      <c r="C1122" s="8"/>
      <c r="D1122" s="9"/>
      <c r="E1122" s="8"/>
      <c r="L1122" s="57"/>
      <c r="M1122" s="56"/>
      <c r="S1122" s="10"/>
      <c r="T1122" s="11"/>
      <c r="V1122" s="12"/>
    </row>
    <row r="1123" spans="1:22" x14ac:dyDescent="0.2">
      <c r="A1123" s="9"/>
      <c r="B1123" s="9"/>
      <c r="C1123" s="8"/>
      <c r="D1123" s="9"/>
      <c r="E1123" s="8"/>
      <c r="S1123" s="10"/>
      <c r="T1123" s="11"/>
      <c r="V1123" s="12"/>
    </row>
    <row r="1124" spans="1:22" x14ac:dyDescent="0.2">
      <c r="A1124" s="9"/>
      <c r="B1124" s="9"/>
      <c r="C1124" s="8"/>
      <c r="D1124" s="9"/>
      <c r="E1124" s="8"/>
      <c r="S1124" s="10"/>
      <c r="T1124" s="11"/>
      <c r="V1124" s="12"/>
    </row>
    <row r="1125" spans="1:22" x14ac:dyDescent="0.2">
      <c r="A1125" s="9"/>
      <c r="B1125" s="51"/>
      <c r="C1125" s="8"/>
      <c r="D1125" s="9"/>
      <c r="E1125" s="8"/>
      <c r="L1125" s="57"/>
      <c r="N1125" s="8"/>
      <c r="S1125" s="10"/>
      <c r="T1125" s="11"/>
      <c r="U1125" s="154"/>
      <c r="V1125" s="67"/>
    </row>
    <row r="1126" spans="1:22" x14ac:dyDescent="0.2">
      <c r="A1126" s="8"/>
      <c r="B1126" s="8"/>
      <c r="C1126" s="8"/>
      <c r="D1126" s="9"/>
      <c r="E1126" s="8"/>
      <c r="N1126" s="8"/>
      <c r="S1126" s="10"/>
      <c r="T1126" s="11"/>
      <c r="V1126" s="12"/>
    </row>
    <row r="1127" spans="1:22" x14ac:dyDescent="0.2">
      <c r="A1127" s="8"/>
      <c r="B1127" s="8"/>
      <c r="C1127" s="8"/>
      <c r="D1127" s="9"/>
      <c r="E1127" s="8"/>
      <c r="N1127" s="8"/>
      <c r="O1127" s="8"/>
      <c r="S1127" s="10"/>
      <c r="T1127" s="11"/>
      <c r="V1127" s="12"/>
    </row>
    <row r="1128" spans="1:22" x14ac:dyDescent="0.2">
      <c r="A1128" s="8"/>
      <c r="B1128" s="8"/>
      <c r="C1128" s="8"/>
      <c r="D1128" s="9"/>
      <c r="E1128" s="8"/>
      <c r="N1128" s="8"/>
      <c r="S1128" s="10"/>
      <c r="T1128" s="11"/>
      <c r="V1128" s="12"/>
    </row>
    <row r="1129" spans="1:22" x14ac:dyDescent="0.2">
      <c r="A1129" s="8"/>
      <c r="B1129" s="8"/>
      <c r="C1129" s="8"/>
      <c r="D1129" s="9"/>
      <c r="E1129" s="8"/>
      <c r="N1129" s="8"/>
      <c r="S1129" s="10"/>
      <c r="T1129" s="11"/>
      <c r="V1129" s="12"/>
    </row>
    <row r="1130" spans="1:22" x14ac:dyDescent="0.2">
      <c r="A1130" s="8"/>
      <c r="B1130" s="8"/>
      <c r="C1130" s="8"/>
      <c r="D1130" s="9"/>
      <c r="E1130" s="8"/>
      <c r="N1130" s="8"/>
      <c r="S1130" s="10"/>
      <c r="T1130" s="11"/>
      <c r="V1130" s="12"/>
    </row>
    <row r="1131" spans="1:22" x14ac:dyDescent="0.2">
      <c r="A1131" s="8"/>
      <c r="B1131" s="8"/>
      <c r="C1131" s="8"/>
      <c r="D1131" s="9"/>
      <c r="E1131" s="8"/>
      <c r="N1131" s="8"/>
      <c r="S1131" s="10"/>
      <c r="T1131" s="11"/>
      <c r="V1131" s="12"/>
    </row>
    <row r="1132" spans="1:22" x14ac:dyDescent="0.2">
      <c r="A1132" s="8"/>
      <c r="B1132" s="8"/>
      <c r="C1132" s="8"/>
      <c r="D1132" s="9"/>
      <c r="E1132" s="8"/>
      <c r="N1132" s="8"/>
      <c r="S1132" s="10"/>
      <c r="T1132" s="11"/>
      <c r="V1132" s="12"/>
    </row>
    <row r="1133" spans="1:22" x14ac:dyDescent="0.2">
      <c r="A1133" s="9"/>
      <c r="B1133" s="51"/>
      <c r="C1133" s="8"/>
      <c r="D1133" s="9"/>
      <c r="E1133" s="8"/>
      <c r="L1133" s="57"/>
      <c r="N1133" s="8"/>
      <c r="S1133" s="10"/>
      <c r="T1133" s="11"/>
      <c r="U1133" s="154"/>
    </row>
    <row r="1134" spans="1:22" x14ac:dyDescent="0.2">
      <c r="A1134" s="8"/>
      <c r="B1134" s="8"/>
      <c r="C1134" s="8"/>
      <c r="D1134" s="9"/>
      <c r="E1134" s="8"/>
      <c r="N1134" s="8"/>
      <c r="S1134" s="10"/>
      <c r="T1134" s="11"/>
      <c r="V1134" s="12"/>
    </row>
    <row r="1135" spans="1:22" x14ac:dyDescent="0.2">
      <c r="A1135" s="8"/>
      <c r="B1135" s="8"/>
      <c r="C1135" s="8"/>
      <c r="D1135" s="9"/>
      <c r="E1135" s="8"/>
      <c r="N1135" s="8"/>
      <c r="S1135" s="10"/>
      <c r="T1135" s="11"/>
      <c r="V1135" s="12"/>
    </row>
    <row r="1136" spans="1:22" x14ac:dyDescent="0.2">
      <c r="A1136" s="8"/>
      <c r="B1136" s="8"/>
      <c r="C1136" s="8"/>
      <c r="D1136" s="9"/>
      <c r="E1136" s="8"/>
      <c r="N1136" s="8"/>
      <c r="S1136" s="10"/>
      <c r="T1136" s="11"/>
      <c r="V1136" s="12"/>
    </row>
    <row r="1137" spans="1:22" x14ac:dyDescent="0.2">
      <c r="A1137" s="8"/>
      <c r="B1137" s="8"/>
      <c r="C1137" s="8"/>
      <c r="D1137" s="9"/>
      <c r="E1137" s="8"/>
      <c r="N1137" s="8"/>
      <c r="S1137" s="10"/>
      <c r="T1137" s="11"/>
      <c r="V1137" s="12"/>
    </row>
    <row r="1138" spans="1:22" x14ac:dyDescent="0.2">
      <c r="A1138" s="8"/>
      <c r="B1138" s="8"/>
      <c r="C1138" s="8"/>
      <c r="D1138" s="54"/>
      <c r="E1138" s="8"/>
      <c r="N1138" s="8"/>
      <c r="S1138" s="10"/>
      <c r="T1138" s="11"/>
      <c r="V1138" s="12"/>
    </row>
    <row r="1139" spans="1:22" x14ac:dyDescent="0.2">
      <c r="A1139" s="8"/>
      <c r="B1139" s="8"/>
      <c r="C1139" s="8"/>
      <c r="D1139" s="9"/>
      <c r="E1139" s="8"/>
      <c r="N1139" s="8"/>
      <c r="S1139" s="10"/>
      <c r="T1139" s="11"/>
      <c r="V1139" s="12"/>
    </row>
    <row r="1140" spans="1:22" x14ac:dyDescent="0.2">
      <c r="A1140" s="8"/>
      <c r="B1140" s="8"/>
      <c r="C1140" s="8"/>
      <c r="D1140" s="54"/>
      <c r="E1140" s="8"/>
      <c r="N1140" s="8"/>
      <c r="S1140" s="10"/>
      <c r="T1140" s="11"/>
      <c r="V1140" s="12"/>
    </row>
    <row r="1141" spans="1:22" x14ac:dyDescent="0.2">
      <c r="A1141" s="8"/>
      <c r="B1141" s="8"/>
      <c r="C1141" s="8"/>
      <c r="D1141" s="9"/>
      <c r="E1141" s="8"/>
      <c r="N1141" s="8"/>
      <c r="S1141" s="10"/>
      <c r="T1141" s="11"/>
      <c r="V1141" s="12"/>
    </row>
    <row r="1142" spans="1:22" x14ac:dyDescent="0.2">
      <c r="A1142" s="8"/>
      <c r="B1142" s="8"/>
      <c r="C1142" s="8"/>
      <c r="D1142" s="9"/>
      <c r="E1142" s="8"/>
      <c r="N1142" s="8"/>
      <c r="S1142" s="10"/>
      <c r="T1142" s="11"/>
      <c r="V1142" s="12"/>
    </row>
    <row r="1143" spans="1:22" x14ac:dyDescent="0.2">
      <c r="A1143" s="8"/>
      <c r="B1143" s="8"/>
      <c r="C1143" s="8"/>
      <c r="D1143" s="9"/>
      <c r="E1143" s="8"/>
      <c r="N1143" s="8"/>
      <c r="S1143" s="10"/>
      <c r="T1143" s="11"/>
      <c r="V1143" s="12"/>
    </row>
    <row r="1144" spans="1:22" x14ac:dyDescent="0.2">
      <c r="A1144" s="9"/>
      <c r="B1144" s="51"/>
      <c r="C1144" s="8"/>
      <c r="D1144" s="9"/>
      <c r="E1144" s="8"/>
      <c r="L1144" s="57"/>
      <c r="N1144" s="8"/>
      <c r="S1144" s="10"/>
      <c r="T1144" s="11"/>
      <c r="U1144" s="154"/>
    </row>
    <row r="1145" spans="1:22" x14ac:dyDescent="0.2">
      <c r="A1145" s="8"/>
      <c r="B1145" s="8"/>
      <c r="C1145" s="8"/>
      <c r="D1145" s="9"/>
      <c r="E1145" s="8"/>
      <c r="N1145" s="8"/>
      <c r="S1145" s="10"/>
      <c r="T1145" s="11"/>
      <c r="V1145" s="12"/>
    </row>
    <row r="1146" spans="1:22" x14ac:dyDescent="0.2">
      <c r="A1146" s="8"/>
      <c r="B1146" s="8"/>
      <c r="C1146" s="8"/>
      <c r="D1146" s="9"/>
      <c r="E1146" s="8"/>
      <c r="N1146" s="8"/>
      <c r="S1146" s="10"/>
      <c r="T1146" s="11"/>
      <c r="V1146" s="12"/>
    </row>
    <row r="1147" spans="1:22" x14ac:dyDescent="0.2">
      <c r="A1147" s="8"/>
      <c r="B1147" s="8"/>
      <c r="C1147" s="8"/>
      <c r="D1147" s="9"/>
      <c r="E1147" s="8"/>
      <c r="N1147" s="8"/>
      <c r="S1147" s="10"/>
      <c r="T1147" s="11"/>
      <c r="V1147" s="12"/>
    </row>
    <row r="1148" spans="1:22" x14ac:dyDescent="0.2">
      <c r="A1148" s="8"/>
      <c r="B1148" s="8"/>
      <c r="C1148" s="8"/>
      <c r="D1148" s="9"/>
      <c r="E1148" s="8"/>
      <c r="N1148" s="8"/>
      <c r="S1148" s="10"/>
      <c r="T1148" s="11"/>
      <c r="V1148" s="12"/>
    </row>
    <row r="1149" spans="1:22" x14ac:dyDescent="0.2">
      <c r="A1149" s="8"/>
      <c r="B1149" s="8"/>
      <c r="C1149" s="8"/>
      <c r="D1149" s="9"/>
      <c r="E1149" s="8"/>
      <c r="N1149" s="8"/>
      <c r="S1149" s="10"/>
      <c r="T1149" s="11"/>
      <c r="V1149" s="12"/>
    </row>
    <row r="1150" spans="1:22" x14ac:dyDescent="0.2">
      <c r="A1150" s="8"/>
      <c r="B1150" s="8"/>
      <c r="C1150" s="8"/>
      <c r="D1150" s="9"/>
      <c r="E1150" s="8"/>
      <c r="N1150" s="8"/>
      <c r="S1150" s="10"/>
      <c r="T1150" s="11"/>
      <c r="V1150" s="12"/>
    </row>
    <row r="1151" spans="1:22" x14ac:dyDescent="0.2">
      <c r="A1151" s="8"/>
      <c r="B1151" s="8"/>
      <c r="C1151" s="8"/>
      <c r="D1151" s="9"/>
      <c r="E1151" s="8"/>
      <c r="N1151" s="8"/>
      <c r="S1151" s="10"/>
      <c r="T1151" s="11"/>
      <c r="V1151" s="12"/>
    </row>
    <row r="1152" spans="1:22" x14ac:dyDescent="0.2">
      <c r="A1152" s="8"/>
      <c r="B1152" s="8"/>
      <c r="C1152" s="8"/>
      <c r="D1152" s="9"/>
      <c r="E1152" s="8"/>
      <c r="N1152" s="8"/>
      <c r="S1152" s="10"/>
      <c r="T1152" s="11"/>
      <c r="V1152" s="12"/>
    </row>
    <row r="1153" spans="1:22" x14ac:dyDescent="0.2">
      <c r="A1153" s="8"/>
      <c r="B1153" s="8"/>
      <c r="C1153" s="8"/>
      <c r="D1153" s="9"/>
      <c r="E1153" s="8"/>
      <c r="N1153" s="8"/>
      <c r="S1153" s="10"/>
      <c r="T1153" s="11"/>
      <c r="V1153" s="12"/>
    </row>
    <row r="1154" spans="1:22" x14ac:dyDescent="0.2">
      <c r="A1154" s="8"/>
      <c r="B1154" s="8"/>
      <c r="C1154" s="8"/>
      <c r="D1154" s="9"/>
      <c r="E1154" s="8"/>
      <c r="N1154" s="8"/>
      <c r="S1154" s="10"/>
      <c r="T1154" s="11"/>
      <c r="V1154" s="12"/>
    </row>
    <row r="1155" spans="1:22" x14ac:dyDescent="0.2">
      <c r="A1155" s="8"/>
      <c r="B1155" s="8"/>
      <c r="C1155" s="8"/>
      <c r="D1155" s="9"/>
      <c r="E1155" s="8"/>
      <c r="N1155" s="8"/>
      <c r="S1155" s="10"/>
      <c r="T1155" s="11"/>
      <c r="V1155" s="12"/>
    </row>
    <row r="1156" spans="1:22" x14ac:dyDescent="0.2">
      <c r="A1156" s="8"/>
      <c r="B1156" s="8"/>
      <c r="C1156" s="8"/>
      <c r="D1156" s="9"/>
      <c r="E1156" s="8"/>
      <c r="N1156" s="8"/>
      <c r="S1156" s="10"/>
      <c r="T1156" s="11"/>
      <c r="V1156" s="12"/>
    </row>
    <row r="1157" spans="1:22" x14ac:dyDescent="0.2">
      <c r="A1157" s="8"/>
      <c r="B1157" s="8"/>
      <c r="C1157" s="8"/>
      <c r="D1157" s="9"/>
      <c r="E1157" s="8"/>
      <c r="N1157" s="8"/>
      <c r="S1157" s="10"/>
      <c r="T1157" s="11"/>
      <c r="V1157" s="12"/>
    </row>
    <row r="1158" spans="1:22" x14ac:dyDescent="0.2">
      <c r="A1158" s="8"/>
      <c r="B1158" s="8"/>
      <c r="C1158" s="8"/>
      <c r="D1158" s="9"/>
      <c r="E1158" s="8"/>
      <c r="N1158" s="8"/>
      <c r="S1158" s="10"/>
      <c r="T1158" s="11"/>
      <c r="V1158" s="12"/>
    </row>
    <row r="1159" spans="1:22" x14ac:dyDescent="0.2">
      <c r="A1159" s="8"/>
      <c r="B1159" s="8"/>
      <c r="C1159" s="8"/>
      <c r="D1159" s="9"/>
      <c r="E1159" s="8"/>
      <c r="S1159" s="10"/>
      <c r="T1159" s="11"/>
      <c r="V1159" s="12"/>
    </row>
    <row r="1160" spans="1:22" x14ac:dyDescent="0.2">
      <c r="A1160" s="8"/>
      <c r="B1160" s="8"/>
      <c r="C1160" s="8"/>
      <c r="D1160" s="9"/>
      <c r="E1160" s="8"/>
      <c r="S1160" s="10"/>
      <c r="T1160" s="11"/>
      <c r="V1160" s="12"/>
    </row>
    <row r="1161" spans="1:22" x14ac:dyDescent="0.2">
      <c r="A1161" s="8"/>
      <c r="B1161" s="8"/>
      <c r="C1161" s="8"/>
      <c r="D1161" s="9"/>
      <c r="E1161" s="8"/>
      <c r="S1161" s="10"/>
      <c r="T1161" s="11"/>
      <c r="V1161" s="12"/>
    </row>
    <row r="1162" spans="1:22" x14ac:dyDescent="0.2">
      <c r="A1162" s="9"/>
      <c r="B1162" s="51"/>
      <c r="C1162" s="8"/>
      <c r="D1162" s="9"/>
      <c r="E1162" s="8"/>
    </row>
    <row r="1163" spans="1:22" x14ac:dyDescent="0.2">
      <c r="A1163" s="9"/>
      <c r="B1163" s="51"/>
      <c r="C1163" s="8"/>
      <c r="D1163" s="9"/>
      <c r="E1163" s="8"/>
    </row>
    <row r="1164" spans="1:22" x14ac:dyDescent="0.2">
      <c r="A1164" s="9"/>
      <c r="B1164" s="51"/>
      <c r="C1164" s="8"/>
      <c r="D1164" s="9"/>
      <c r="E1164" s="8"/>
      <c r="L1164" s="57"/>
      <c r="N1164" s="8"/>
      <c r="S1164" s="10"/>
      <c r="T1164" s="11"/>
      <c r="U1164" s="154"/>
      <c r="V1164" s="67"/>
    </row>
    <row r="1165" spans="1:22" x14ac:dyDescent="0.2">
      <c r="A1165" s="8"/>
      <c r="B1165" s="8"/>
      <c r="C1165" s="8"/>
      <c r="D1165" s="54"/>
      <c r="E1165" s="8"/>
      <c r="M1165" s="56"/>
      <c r="N1165" s="8"/>
      <c r="S1165" s="10"/>
      <c r="T1165" s="11"/>
      <c r="V1165" s="12"/>
    </row>
    <row r="1166" spans="1:22" x14ac:dyDescent="0.2">
      <c r="A1166" s="8"/>
      <c r="B1166" s="8"/>
      <c r="C1166" s="8"/>
      <c r="D1166" s="9"/>
      <c r="E1166" s="8"/>
      <c r="N1166" s="8"/>
      <c r="S1166" s="10"/>
      <c r="T1166" s="11"/>
      <c r="V1166" s="12"/>
    </row>
    <row r="1167" spans="1:22" x14ac:dyDescent="0.2">
      <c r="A1167" s="8"/>
      <c r="B1167" s="8"/>
      <c r="C1167" s="8"/>
      <c r="D1167" s="9"/>
      <c r="E1167" s="8"/>
      <c r="N1167" s="8"/>
      <c r="S1167" s="10"/>
      <c r="T1167" s="11"/>
      <c r="V1167" s="12"/>
    </row>
    <row r="1168" spans="1:22" x14ac:dyDescent="0.2">
      <c r="A1168" s="8"/>
      <c r="B1168" s="8"/>
      <c r="C1168" s="8"/>
      <c r="D1168" s="9"/>
      <c r="E1168" s="8"/>
      <c r="N1168" s="8"/>
      <c r="S1168" s="10"/>
      <c r="T1168" s="11"/>
      <c r="V1168" s="12"/>
    </row>
    <row r="1169" spans="1:22" x14ac:dyDescent="0.2">
      <c r="A1169" s="8"/>
      <c r="B1169" s="8"/>
      <c r="C1169" s="8"/>
      <c r="D1169" s="9"/>
      <c r="E1169" s="8"/>
      <c r="N1169" s="8"/>
      <c r="S1169" s="10"/>
      <c r="T1169" s="11"/>
      <c r="V1169" s="12"/>
    </row>
    <row r="1170" spans="1:22" x14ac:dyDescent="0.2">
      <c r="A1170" s="8"/>
      <c r="B1170" s="8"/>
      <c r="C1170" s="8"/>
      <c r="D1170" s="9"/>
      <c r="E1170" s="8"/>
      <c r="N1170" s="8"/>
      <c r="S1170" s="10"/>
      <c r="T1170" s="11"/>
      <c r="V1170" s="12"/>
    </row>
    <row r="1171" spans="1:22" x14ac:dyDescent="0.2">
      <c r="A1171" s="8"/>
      <c r="B1171" s="8"/>
      <c r="C1171" s="8"/>
      <c r="D1171" s="9"/>
      <c r="E1171" s="8"/>
      <c r="N1171" s="8"/>
      <c r="S1171" s="10"/>
      <c r="T1171" s="11"/>
      <c r="V1171" s="12"/>
    </row>
    <row r="1172" spans="1:22" x14ac:dyDescent="0.2">
      <c r="A1172" s="8"/>
      <c r="B1172" s="8"/>
      <c r="C1172" s="8"/>
      <c r="D1172" s="9"/>
      <c r="E1172" s="8"/>
      <c r="N1172" s="8"/>
      <c r="S1172" s="10"/>
      <c r="T1172" s="11"/>
      <c r="V1172" s="12"/>
    </row>
    <row r="1173" spans="1:22" x14ac:dyDescent="0.2">
      <c r="A1173" s="8"/>
      <c r="B1173" s="8"/>
      <c r="C1173" s="8"/>
      <c r="D1173" s="9"/>
      <c r="E1173" s="8"/>
      <c r="S1173" s="10"/>
      <c r="T1173" s="11"/>
      <c r="V1173" s="12"/>
    </row>
    <row r="1174" spans="1:22" x14ac:dyDescent="0.2">
      <c r="A1174" s="8"/>
      <c r="B1174" s="8"/>
      <c r="C1174" s="8"/>
      <c r="D1174" s="9"/>
      <c r="E1174" s="8"/>
      <c r="S1174" s="10"/>
      <c r="T1174" s="11"/>
      <c r="V1174" s="12"/>
    </row>
    <row r="1175" spans="1:22" x14ac:dyDescent="0.2">
      <c r="A1175" s="8"/>
      <c r="B1175" s="8"/>
      <c r="C1175" s="8"/>
      <c r="D1175" s="9"/>
      <c r="E1175" s="8"/>
      <c r="S1175" s="10"/>
      <c r="T1175" s="11"/>
      <c r="V1175" s="12"/>
    </row>
    <row r="1176" spans="1:22" x14ac:dyDescent="0.2">
      <c r="A1176" s="8"/>
      <c r="B1176" s="8"/>
      <c r="C1176" s="8"/>
      <c r="D1176" s="9"/>
      <c r="E1176" s="8"/>
      <c r="S1176" s="10"/>
      <c r="T1176" s="11"/>
      <c r="V1176" s="12"/>
    </row>
    <row r="1177" spans="1:22" x14ac:dyDescent="0.2">
      <c r="A1177" s="8"/>
      <c r="B1177" s="8"/>
      <c r="C1177" s="8"/>
      <c r="D1177" s="9"/>
      <c r="E1177" s="8"/>
      <c r="S1177" s="10"/>
      <c r="T1177" s="11"/>
      <c r="V1177" s="12"/>
    </row>
    <row r="1178" spans="1:22" x14ac:dyDescent="0.2">
      <c r="A1178" s="8"/>
      <c r="B1178" s="8"/>
      <c r="C1178" s="8"/>
      <c r="D1178" s="9"/>
      <c r="E1178" s="8"/>
      <c r="S1178" s="10"/>
      <c r="T1178" s="11"/>
      <c r="V1178" s="12"/>
    </row>
    <row r="1179" spans="1:22" x14ac:dyDescent="0.2">
      <c r="A1179" s="8"/>
      <c r="B1179" s="8"/>
      <c r="C1179" s="8"/>
      <c r="D1179" s="9"/>
      <c r="E1179" s="8"/>
      <c r="S1179" s="10"/>
      <c r="T1179" s="11"/>
      <c r="V1179" s="12"/>
    </row>
    <row r="1180" spans="1:22" x14ac:dyDescent="0.2">
      <c r="A1180" s="8"/>
      <c r="B1180" s="8"/>
      <c r="C1180" s="8"/>
      <c r="D1180" s="9"/>
      <c r="E1180" s="8"/>
      <c r="S1180" s="10"/>
      <c r="T1180" s="11"/>
      <c r="V1180" s="12"/>
    </row>
    <row r="1181" spans="1:22" x14ac:dyDescent="0.2">
      <c r="A1181" s="9"/>
      <c r="B1181" s="9"/>
      <c r="C1181" s="8"/>
      <c r="D1181" s="9"/>
      <c r="E1181" s="8"/>
      <c r="S1181" s="10"/>
      <c r="T1181" s="11"/>
    </row>
    <row r="1182" spans="1:22" x14ac:dyDescent="0.2">
      <c r="A1182" s="8"/>
      <c r="B1182" s="8"/>
      <c r="C1182" s="8"/>
      <c r="D1182" s="9"/>
      <c r="E1182" s="8"/>
      <c r="N1182" s="8"/>
      <c r="S1182" s="10"/>
      <c r="T1182" s="11"/>
      <c r="V1182" s="12"/>
    </row>
    <row r="1183" spans="1:22" x14ac:dyDescent="0.2">
      <c r="A1183" s="8"/>
      <c r="B1183" s="8"/>
      <c r="C1183" s="8"/>
      <c r="D1183" s="9"/>
      <c r="E1183" s="8"/>
      <c r="N1183" s="8"/>
      <c r="S1183" s="10"/>
      <c r="T1183" s="11"/>
      <c r="V1183" s="12"/>
    </row>
    <row r="1184" spans="1:22" x14ac:dyDescent="0.2">
      <c r="A1184" s="8"/>
      <c r="B1184" s="8"/>
      <c r="C1184" s="8"/>
      <c r="D1184" s="9"/>
      <c r="E1184" s="8"/>
      <c r="M1184" s="56"/>
      <c r="N1184" s="8"/>
      <c r="S1184" s="10"/>
      <c r="T1184" s="11"/>
      <c r="V1184" s="12"/>
    </row>
    <row r="1185" spans="1:22" x14ac:dyDescent="0.2">
      <c r="A1185" s="8"/>
      <c r="B1185" s="8"/>
      <c r="C1185" s="8"/>
      <c r="D1185" s="9"/>
      <c r="E1185" s="8"/>
      <c r="N1185" s="8"/>
      <c r="S1185" s="10"/>
      <c r="T1185" s="11"/>
      <c r="V1185" s="12"/>
    </row>
    <row r="1186" spans="1:22" x14ac:dyDescent="0.2">
      <c r="A1186" s="8"/>
      <c r="B1186" s="8"/>
      <c r="C1186" s="8"/>
      <c r="D1186" s="9"/>
      <c r="E1186" s="8"/>
      <c r="N1186" s="8"/>
      <c r="S1186" s="10"/>
      <c r="T1186" s="11"/>
      <c r="V1186" s="12"/>
    </row>
    <row r="1187" spans="1:22" x14ac:dyDescent="0.2">
      <c r="A1187" s="8"/>
      <c r="B1187" s="8"/>
      <c r="C1187" s="8"/>
      <c r="D1187" s="54"/>
      <c r="E1187" s="8"/>
      <c r="N1187" s="8"/>
      <c r="S1187" s="10"/>
      <c r="T1187" s="11"/>
      <c r="V1187" s="12"/>
    </row>
    <row r="1188" spans="1:22" x14ac:dyDescent="0.2">
      <c r="A1188" s="8"/>
      <c r="B1188" s="8"/>
      <c r="C1188" s="8"/>
      <c r="D1188" s="54"/>
      <c r="E1188" s="8"/>
      <c r="N1188" s="8"/>
      <c r="S1188" s="10"/>
      <c r="T1188" s="11"/>
      <c r="V1188" s="12"/>
    </row>
    <row r="1189" spans="1:22" x14ac:dyDescent="0.2">
      <c r="A1189" s="8"/>
      <c r="B1189" s="8"/>
      <c r="C1189" s="8"/>
      <c r="D1189" s="54"/>
      <c r="E1189" s="8"/>
      <c r="N1189" s="8"/>
      <c r="S1189" s="10"/>
      <c r="T1189" s="11"/>
      <c r="V1189" s="12"/>
    </row>
    <row r="1190" spans="1:22" x14ac:dyDescent="0.2">
      <c r="A1190" s="8"/>
      <c r="B1190" s="8"/>
      <c r="C1190" s="8"/>
      <c r="D1190" s="9"/>
      <c r="E1190" s="8"/>
      <c r="N1190" s="8"/>
      <c r="S1190" s="10"/>
      <c r="T1190" s="11"/>
      <c r="V1190" s="12"/>
    </row>
    <row r="1191" spans="1:22" x14ac:dyDescent="0.2">
      <c r="A1191" s="8"/>
      <c r="B1191" s="8"/>
      <c r="C1191" s="8"/>
      <c r="D1191" s="9"/>
      <c r="E1191" s="8"/>
      <c r="N1191" s="8"/>
      <c r="S1191" s="10"/>
      <c r="T1191" s="11"/>
      <c r="V1191" s="12"/>
    </row>
    <row r="1192" spans="1:22" x14ac:dyDescent="0.2">
      <c r="A1192" s="8"/>
      <c r="B1192" s="8"/>
      <c r="C1192" s="8"/>
      <c r="D1192" s="9"/>
      <c r="E1192" s="8"/>
      <c r="N1192" s="8"/>
      <c r="S1192" s="10"/>
      <c r="T1192" s="11"/>
      <c r="V1192" s="12"/>
    </row>
    <row r="1193" spans="1:22" x14ac:dyDescent="0.2">
      <c r="A1193" s="8"/>
      <c r="B1193" s="8"/>
      <c r="C1193" s="8"/>
      <c r="D1193" s="9"/>
      <c r="E1193" s="8"/>
      <c r="N1193" s="8"/>
      <c r="S1193" s="10"/>
      <c r="T1193" s="11"/>
      <c r="V1193" s="12"/>
    </row>
    <row r="1194" spans="1:22" x14ac:dyDescent="0.2">
      <c r="A1194" s="8"/>
      <c r="B1194" s="8"/>
      <c r="C1194" s="8"/>
      <c r="D1194" s="9"/>
      <c r="E1194" s="8"/>
      <c r="N1194" s="8"/>
      <c r="S1194" s="10"/>
      <c r="T1194" s="11"/>
      <c r="V1194" s="12"/>
    </row>
    <row r="1195" spans="1:22" x14ac:dyDescent="0.2">
      <c r="A1195" s="8"/>
      <c r="B1195" s="8"/>
      <c r="C1195" s="8"/>
      <c r="D1195" s="9"/>
      <c r="E1195" s="8"/>
      <c r="N1195" s="8"/>
      <c r="S1195" s="10"/>
      <c r="T1195" s="11"/>
      <c r="V1195" s="12"/>
    </row>
    <row r="1196" spans="1:22" x14ac:dyDescent="0.2">
      <c r="A1196" s="8"/>
      <c r="B1196" s="8"/>
      <c r="C1196" s="8"/>
      <c r="D1196" s="9"/>
      <c r="E1196" s="8"/>
      <c r="N1196" s="8"/>
      <c r="S1196" s="10"/>
      <c r="T1196" s="11"/>
      <c r="V1196" s="12"/>
    </row>
    <row r="1197" spans="1:22" x14ac:dyDescent="0.2">
      <c r="A1197" s="8"/>
      <c r="B1197" s="8"/>
      <c r="C1197" s="8"/>
      <c r="D1197" s="9"/>
      <c r="E1197" s="8"/>
      <c r="N1197" s="8"/>
      <c r="S1197" s="10"/>
      <c r="T1197" s="11"/>
      <c r="V1197" s="12"/>
    </row>
    <row r="1198" spans="1:22" x14ac:dyDescent="0.2">
      <c r="A1198" s="8"/>
      <c r="B1198" s="8"/>
      <c r="C1198" s="8"/>
      <c r="D1198" s="9"/>
      <c r="E1198" s="8"/>
      <c r="N1198" s="8"/>
      <c r="S1198" s="10"/>
      <c r="T1198" s="11"/>
      <c r="V1198" s="12"/>
    </row>
    <row r="1199" spans="1:22" x14ac:dyDescent="0.2">
      <c r="A1199" s="8"/>
      <c r="B1199" s="8"/>
      <c r="C1199" s="8"/>
      <c r="D1199" s="9"/>
      <c r="E1199" s="8"/>
      <c r="N1199" s="8"/>
      <c r="S1199" s="10"/>
      <c r="T1199" s="11"/>
      <c r="V1199" s="12"/>
    </row>
    <row r="1200" spans="1:22" x14ac:dyDescent="0.2">
      <c r="A1200" s="8"/>
      <c r="B1200" s="8"/>
      <c r="C1200" s="8"/>
      <c r="D1200" s="9"/>
      <c r="E1200" s="8"/>
      <c r="N1200" s="8"/>
      <c r="S1200" s="10"/>
      <c r="T1200" s="11"/>
      <c r="V1200" s="12"/>
    </row>
    <row r="1201" spans="1:22" x14ac:dyDescent="0.2">
      <c r="A1201" s="8"/>
      <c r="B1201" s="8"/>
      <c r="C1201" s="8"/>
      <c r="D1201" s="9"/>
      <c r="E1201" s="8"/>
      <c r="N1201" s="8"/>
      <c r="S1201" s="10"/>
      <c r="T1201" s="11"/>
      <c r="V1201" s="12"/>
    </row>
    <row r="1202" spans="1:22" x14ac:dyDescent="0.2">
      <c r="A1202" s="9"/>
      <c r="B1202" s="9"/>
      <c r="C1202" s="8"/>
      <c r="D1202" s="9"/>
      <c r="E1202" s="8"/>
      <c r="K1202" s="58"/>
      <c r="L1202" s="155"/>
      <c r="N1202" s="8"/>
      <c r="S1202" s="10"/>
      <c r="T1202" s="11"/>
      <c r="U1202" s="155"/>
      <c r="V1202" s="67"/>
    </row>
    <row r="1203" spans="1:22" x14ac:dyDescent="0.2">
      <c r="A1203" s="9"/>
      <c r="B1203" s="9"/>
      <c r="C1203" s="8"/>
      <c r="D1203" s="9"/>
      <c r="E1203" s="8"/>
      <c r="S1203" s="10"/>
      <c r="T1203" s="11"/>
    </row>
    <row r="1204" spans="1:22" x14ac:dyDescent="0.2">
      <c r="A1204" s="9"/>
      <c r="B1204" s="9"/>
      <c r="C1204" s="8"/>
      <c r="D1204" s="9"/>
      <c r="E1204" s="8"/>
      <c r="S1204" s="10"/>
      <c r="T1204" s="11"/>
    </row>
    <row r="1205" spans="1:22" x14ac:dyDescent="0.2">
      <c r="A1205" s="8"/>
      <c r="B1205" s="8"/>
      <c r="C1205" s="8"/>
      <c r="D1205" s="9"/>
      <c r="E1205" s="8"/>
      <c r="S1205" s="10"/>
      <c r="T1205" s="11"/>
      <c r="V1205" s="12"/>
    </row>
    <row r="1206" spans="1:22" x14ac:dyDescent="0.2">
      <c r="A1206" s="8"/>
      <c r="B1206" s="8"/>
      <c r="C1206" s="8"/>
      <c r="D1206" s="9"/>
      <c r="E1206" s="8"/>
      <c r="S1206" s="10"/>
      <c r="T1206" s="11"/>
      <c r="V1206" s="12"/>
    </row>
    <row r="1207" spans="1:22" x14ac:dyDescent="0.2">
      <c r="A1207" s="8"/>
      <c r="B1207" s="8"/>
      <c r="C1207" s="8"/>
      <c r="D1207" s="9"/>
      <c r="E1207" s="8"/>
      <c r="S1207" s="10"/>
      <c r="T1207" s="11"/>
      <c r="V1207" s="12"/>
    </row>
    <row r="1208" spans="1:22" x14ac:dyDescent="0.2">
      <c r="A1208" s="8"/>
      <c r="B1208" s="8"/>
      <c r="C1208" s="8"/>
      <c r="D1208" s="9"/>
      <c r="E1208" s="8"/>
      <c r="S1208" s="10"/>
      <c r="T1208" s="11"/>
      <c r="V1208" s="12"/>
    </row>
    <row r="1209" spans="1:22" x14ac:dyDescent="0.2">
      <c r="A1209" s="8"/>
      <c r="B1209" s="8"/>
      <c r="C1209" s="8"/>
      <c r="D1209" s="54"/>
      <c r="E1209" s="8"/>
      <c r="S1209" s="10"/>
      <c r="T1209" s="11"/>
      <c r="V1209" s="12"/>
    </row>
    <row r="1210" spans="1:22" x14ac:dyDescent="0.2">
      <c r="A1210" s="9"/>
      <c r="B1210" s="51"/>
      <c r="C1210" s="8"/>
      <c r="D1210" s="9"/>
      <c r="E1210" s="8"/>
      <c r="L1210" s="57"/>
      <c r="N1210" s="8"/>
      <c r="S1210" s="10"/>
      <c r="T1210" s="11"/>
      <c r="U1210" s="154"/>
    </row>
    <row r="1211" spans="1:22" x14ac:dyDescent="0.2">
      <c r="A1211" s="8"/>
      <c r="B1211" s="8"/>
      <c r="C1211" s="8"/>
      <c r="D1211" s="9"/>
      <c r="E1211" s="8"/>
      <c r="N1211" s="8"/>
      <c r="S1211" s="10"/>
      <c r="T1211" s="11"/>
      <c r="V1211" s="12"/>
    </row>
    <row r="1212" spans="1:22" x14ac:dyDescent="0.2">
      <c r="A1212" s="8"/>
      <c r="B1212" s="8"/>
      <c r="C1212" s="8"/>
      <c r="D1212" s="9"/>
      <c r="E1212" s="8"/>
      <c r="N1212" s="8"/>
      <c r="S1212" s="10"/>
      <c r="T1212" s="11"/>
      <c r="V1212" s="12"/>
    </row>
    <row r="1213" spans="1:22" x14ac:dyDescent="0.2">
      <c r="A1213" s="8"/>
      <c r="B1213" s="8"/>
      <c r="C1213" s="8"/>
      <c r="D1213" s="9"/>
      <c r="E1213" s="8"/>
      <c r="N1213" s="8"/>
      <c r="S1213" s="10"/>
      <c r="T1213" s="11"/>
      <c r="V1213" s="12"/>
    </row>
    <row r="1214" spans="1:22" x14ac:dyDescent="0.2">
      <c r="A1214" s="8"/>
      <c r="B1214" s="8"/>
      <c r="C1214" s="8"/>
      <c r="D1214" s="9"/>
      <c r="E1214" s="8"/>
      <c r="N1214" s="8"/>
      <c r="S1214" s="10"/>
      <c r="T1214" s="11"/>
      <c r="V1214" s="12"/>
    </row>
    <row r="1215" spans="1:22" x14ac:dyDescent="0.2">
      <c r="A1215" s="8"/>
      <c r="B1215" s="8"/>
      <c r="C1215" s="8"/>
      <c r="D1215" s="9"/>
      <c r="E1215" s="8"/>
      <c r="N1215" s="8"/>
      <c r="S1215" s="10"/>
      <c r="T1215" s="11"/>
      <c r="V1215" s="12"/>
    </row>
    <row r="1216" spans="1:22" x14ac:dyDescent="0.2">
      <c r="A1216" s="8"/>
      <c r="B1216" s="8"/>
      <c r="C1216" s="8"/>
      <c r="D1216" s="9"/>
      <c r="E1216" s="8"/>
      <c r="N1216" s="8"/>
      <c r="S1216" s="10"/>
      <c r="T1216" s="11"/>
      <c r="V1216" s="12"/>
    </row>
    <row r="1217" spans="1:22" x14ac:dyDescent="0.2">
      <c r="A1217" s="8"/>
      <c r="B1217" s="8"/>
      <c r="C1217" s="8"/>
      <c r="D1217" s="9"/>
      <c r="E1217" s="8"/>
      <c r="N1217" s="8"/>
      <c r="S1217" s="10"/>
      <c r="T1217" s="11"/>
      <c r="V1217" s="12"/>
    </row>
    <row r="1218" spans="1:22" x14ac:dyDescent="0.2">
      <c r="A1218" s="8"/>
      <c r="B1218" s="8"/>
      <c r="C1218" s="8"/>
      <c r="D1218" s="9"/>
      <c r="E1218" s="8"/>
      <c r="N1218" s="8"/>
      <c r="S1218" s="10"/>
      <c r="T1218" s="11"/>
      <c r="V1218" s="12"/>
    </row>
    <row r="1219" spans="1:22" x14ac:dyDescent="0.2">
      <c r="A1219" s="8"/>
      <c r="B1219" s="8"/>
      <c r="C1219" s="8"/>
      <c r="D1219" s="9"/>
      <c r="E1219" s="8"/>
      <c r="N1219" s="8"/>
      <c r="S1219" s="10"/>
      <c r="T1219" s="11"/>
      <c r="V1219" s="12"/>
    </row>
    <row r="1220" spans="1:22" x14ac:dyDescent="0.2">
      <c r="A1220" s="8"/>
      <c r="B1220" s="8"/>
      <c r="C1220" s="8"/>
      <c r="D1220" s="9"/>
      <c r="E1220" s="8"/>
      <c r="N1220" s="8"/>
      <c r="S1220" s="10"/>
      <c r="T1220" s="11"/>
      <c r="V1220" s="12"/>
    </row>
    <row r="1221" spans="1:22" x14ac:dyDescent="0.2">
      <c r="A1221" s="8"/>
      <c r="B1221" s="8"/>
      <c r="C1221" s="8"/>
      <c r="D1221" s="54"/>
      <c r="E1221" s="8"/>
      <c r="N1221" s="8"/>
      <c r="S1221" s="10"/>
      <c r="T1221" s="11"/>
      <c r="V1221" s="12"/>
    </row>
    <row r="1222" spans="1:22" x14ac:dyDescent="0.2">
      <c r="A1222" s="8"/>
      <c r="B1222" s="8"/>
      <c r="C1222" s="8"/>
      <c r="D1222" s="9"/>
      <c r="E1222" s="8"/>
      <c r="N1222" s="8"/>
      <c r="S1222" s="10"/>
      <c r="T1222" s="11"/>
      <c r="V1222" s="12"/>
    </row>
    <row r="1223" spans="1:22" x14ac:dyDescent="0.2">
      <c r="A1223" s="8"/>
      <c r="B1223" s="8"/>
      <c r="C1223" s="8"/>
      <c r="D1223" s="9"/>
      <c r="E1223" s="8"/>
      <c r="S1223" s="10"/>
      <c r="T1223" s="11"/>
      <c r="V1223" s="12"/>
    </row>
    <row r="1224" spans="1:22" x14ac:dyDescent="0.2">
      <c r="A1224" s="8"/>
      <c r="B1224" s="8"/>
      <c r="C1224" s="8"/>
      <c r="D1224" s="9"/>
      <c r="E1224" s="8"/>
      <c r="S1224" s="10"/>
      <c r="T1224" s="11"/>
      <c r="V1224" s="12"/>
    </row>
    <row r="1225" spans="1:22" x14ac:dyDescent="0.2">
      <c r="A1225" s="8"/>
      <c r="B1225" s="8"/>
      <c r="C1225" s="8"/>
      <c r="D1225" s="54"/>
      <c r="E1225" s="8"/>
      <c r="S1225" s="10"/>
      <c r="T1225" s="11"/>
      <c r="V1225" s="12"/>
    </row>
    <row r="1226" spans="1:22" x14ac:dyDescent="0.2">
      <c r="A1226" s="8"/>
      <c r="B1226" s="8"/>
      <c r="C1226" s="8"/>
      <c r="D1226" s="9"/>
      <c r="E1226" s="8"/>
      <c r="S1226" s="10"/>
      <c r="T1226" s="11"/>
      <c r="V1226" s="12"/>
    </row>
    <row r="1227" spans="1:22" x14ac:dyDescent="0.2">
      <c r="A1227" s="8"/>
      <c r="B1227" s="8"/>
      <c r="C1227" s="8"/>
      <c r="D1227" s="9"/>
      <c r="E1227" s="8"/>
      <c r="S1227" s="10"/>
      <c r="T1227" s="11"/>
      <c r="V1227" s="12"/>
    </row>
    <row r="1228" spans="1:22" x14ac:dyDescent="0.2">
      <c r="A1228" s="8"/>
      <c r="B1228" s="8"/>
      <c r="C1228" s="8"/>
      <c r="D1228" s="9"/>
      <c r="E1228" s="8"/>
      <c r="S1228" s="10"/>
      <c r="T1228" s="11"/>
      <c r="V1228" s="12"/>
    </row>
    <row r="1229" spans="1:22" x14ac:dyDescent="0.2">
      <c r="A1229" s="9"/>
      <c r="B1229" s="51"/>
      <c r="C1229" s="8"/>
      <c r="D1229" s="9"/>
      <c r="E1229" s="8"/>
      <c r="K1229" s="58"/>
      <c r="L1229" s="57"/>
      <c r="N1229" s="8"/>
      <c r="S1229" s="10"/>
      <c r="T1229" s="11"/>
      <c r="U1229" s="154"/>
      <c r="V1229" s="67"/>
    </row>
    <row r="1230" spans="1:22" x14ac:dyDescent="0.2">
      <c r="A1230" s="8"/>
      <c r="B1230" s="8"/>
      <c r="C1230" s="8"/>
      <c r="D1230" s="9"/>
      <c r="E1230" s="8"/>
      <c r="N1230" s="8"/>
      <c r="S1230" s="10"/>
      <c r="T1230" s="11"/>
      <c r="V1230" s="12"/>
    </row>
    <row r="1231" spans="1:22" x14ac:dyDescent="0.2">
      <c r="A1231" s="8"/>
      <c r="B1231" s="8"/>
      <c r="C1231" s="8"/>
      <c r="D1231" s="9"/>
      <c r="E1231" s="8"/>
      <c r="N1231" s="8"/>
      <c r="S1231" s="10"/>
      <c r="T1231" s="11"/>
      <c r="V1231" s="12"/>
    </row>
    <row r="1232" spans="1:22" x14ac:dyDescent="0.2">
      <c r="A1232" s="8"/>
      <c r="B1232" s="8"/>
      <c r="C1232" s="8"/>
      <c r="D1232" s="9"/>
      <c r="E1232" s="8"/>
      <c r="M1232" s="56"/>
      <c r="N1232" s="8"/>
      <c r="S1232" s="10"/>
      <c r="T1232" s="11"/>
      <c r="V1232" s="12"/>
    </row>
    <row r="1233" spans="1:22" x14ac:dyDescent="0.2">
      <c r="A1233" s="8"/>
      <c r="B1233" s="8"/>
      <c r="C1233" s="8"/>
      <c r="D1233" s="9"/>
      <c r="E1233" s="8"/>
      <c r="N1233" s="8"/>
      <c r="S1233" s="10"/>
      <c r="T1233" s="11"/>
      <c r="V1233" s="12"/>
    </row>
    <row r="1234" spans="1:22" x14ac:dyDescent="0.2">
      <c r="A1234" s="8"/>
      <c r="B1234" s="8"/>
      <c r="C1234" s="8"/>
      <c r="D1234" s="9"/>
      <c r="E1234" s="8"/>
      <c r="N1234" s="8"/>
      <c r="S1234" s="10"/>
      <c r="T1234" s="11"/>
      <c r="V1234" s="12"/>
    </row>
    <row r="1235" spans="1:22" x14ac:dyDescent="0.2">
      <c r="A1235" s="8"/>
      <c r="B1235" s="8"/>
      <c r="C1235" s="8"/>
      <c r="D1235" s="9"/>
      <c r="E1235" s="8"/>
      <c r="N1235" s="8"/>
      <c r="S1235" s="10"/>
      <c r="T1235" s="11"/>
      <c r="V1235" s="12"/>
    </row>
    <row r="1236" spans="1:22" x14ac:dyDescent="0.2">
      <c r="A1236" s="8"/>
      <c r="B1236" s="8"/>
      <c r="C1236" s="8"/>
      <c r="D1236" s="9"/>
      <c r="E1236" s="8"/>
      <c r="N1236" s="8"/>
      <c r="S1236" s="10"/>
      <c r="T1236" s="11"/>
      <c r="V1236" s="12"/>
    </row>
    <row r="1237" spans="1:22" x14ac:dyDescent="0.2">
      <c r="A1237" s="8"/>
      <c r="B1237" s="8"/>
      <c r="C1237" s="8"/>
      <c r="D1237" s="9"/>
      <c r="E1237" s="8"/>
      <c r="S1237" s="10"/>
      <c r="T1237" s="11"/>
      <c r="V1237" s="12"/>
    </row>
    <row r="1238" spans="1:22" x14ac:dyDescent="0.2">
      <c r="A1238" s="8"/>
      <c r="B1238" s="8"/>
      <c r="C1238" s="8"/>
      <c r="D1238" s="9"/>
      <c r="E1238" s="8"/>
      <c r="S1238" s="10"/>
      <c r="T1238" s="11"/>
      <c r="V1238" s="12"/>
    </row>
    <row r="1239" spans="1:22" x14ac:dyDescent="0.2">
      <c r="A1239" s="8"/>
      <c r="B1239" s="8"/>
      <c r="C1239" s="8"/>
      <c r="D1239" s="9"/>
      <c r="E1239" s="8"/>
      <c r="S1239" s="10"/>
      <c r="T1239" s="11"/>
      <c r="V1239" s="12"/>
    </row>
    <row r="1240" spans="1:22" x14ac:dyDescent="0.2">
      <c r="A1240" s="8"/>
      <c r="B1240" s="8"/>
      <c r="C1240" s="8"/>
      <c r="D1240" s="9"/>
      <c r="E1240" s="8"/>
      <c r="S1240" s="10"/>
      <c r="T1240" s="11"/>
      <c r="V1240" s="12"/>
    </row>
    <row r="1241" spans="1:22" x14ac:dyDescent="0.2">
      <c r="A1241" s="8"/>
      <c r="B1241" s="8"/>
      <c r="C1241" s="8"/>
      <c r="D1241" s="54"/>
      <c r="E1241" s="8"/>
      <c r="S1241" s="10"/>
      <c r="T1241" s="11"/>
      <c r="V1241" s="12"/>
    </row>
    <row r="1242" spans="1:22" x14ac:dyDescent="0.2">
      <c r="A1242" s="8"/>
      <c r="B1242" s="8"/>
      <c r="C1242" s="8"/>
      <c r="D1242" s="9"/>
      <c r="E1242" s="8"/>
      <c r="S1242" s="10"/>
      <c r="T1242" s="11"/>
      <c r="V1242" s="12"/>
    </row>
    <row r="1243" spans="1:22" x14ac:dyDescent="0.2">
      <c r="A1243" s="8"/>
      <c r="B1243" s="8"/>
      <c r="C1243" s="8"/>
      <c r="D1243" s="9"/>
      <c r="E1243" s="8"/>
      <c r="S1243" s="10"/>
      <c r="T1243" s="11"/>
      <c r="V1243" s="12"/>
    </row>
    <row r="1244" spans="1:22" x14ac:dyDescent="0.2">
      <c r="A1244" s="8"/>
      <c r="B1244" s="8"/>
      <c r="C1244" s="8"/>
      <c r="D1244" s="54"/>
      <c r="E1244" s="8"/>
      <c r="S1244" s="10"/>
      <c r="T1244" s="11"/>
      <c r="V1244" s="12"/>
    </row>
    <row r="1245" spans="1:22" x14ac:dyDescent="0.2">
      <c r="A1245" s="8"/>
      <c r="B1245" s="8"/>
      <c r="C1245" s="8"/>
      <c r="D1245" s="9"/>
      <c r="E1245" s="8"/>
      <c r="S1245" s="10"/>
      <c r="T1245" s="11"/>
      <c r="V1245" s="12"/>
    </row>
    <row r="1246" spans="1:22" x14ac:dyDescent="0.2">
      <c r="A1246" s="8"/>
      <c r="B1246" s="8"/>
      <c r="C1246" s="8"/>
      <c r="D1246" s="9"/>
      <c r="E1246" s="8"/>
      <c r="S1246" s="10"/>
      <c r="T1246" s="11"/>
      <c r="V1246" s="12"/>
    </row>
    <row r="1247" spans="1:22" x14ac:dyDescent="0.2">
      <c r="A1247" s="8"/>
      <c r="B1247" s="8"/>
      <c r="C1247" s="8"/>
      <c r="D1247" s="9"/>
      <c r="E1247" s="8"/>
      <c r="S1247" s="10"/>
      <c r="T1247" s="11"/>
      <c r="V1247" s="12"/>
    </row>
    <row r="1248" spans="1:22" x14ac:dyDescent="0.2">
      <c r="A1248" s="8"/>
      <c r="B1248" s="8"/>
      <c r="C1248" s="8"/>
      <c r="D1248" s="59"/>
      <c r="E1248" s="8"/>
      <c r="S1248" s="10"/>
      <c r="T1248" s="11"/>
      <c r="V1248" s="12"/>
    </row>
    <row r="1249" spans="1:22" x14ac:dyDescent="0.2">
      <c r="A1249" s="8"/>
      <c r="B1249" s="8"/>
      <c r="C1249" s="8"/>
      <c r="D1249" s="9"/>
      <c r="E1249" s="8"/>
      <c r="S1249" s="10"/>
      <c r="T1249" s="11"/>
      <c r="V1249" s="12"/>
    </row>
    <row r="1250" spans="1:22" x14ac:dyDescent="0.2">
      <c r="A1250" s="8"/>
      <c r="B1250" s="8"/>
      <c r="C1250" s="8"/>
      <c r="D1250" s="9"/>
      <c r="E1250" s="8"/>
      <c r="S1250" s="10"/>
      <c r="T1250" s="11"/>
      <c r="V1250" s="12"/>
    </row>
    <row r="1251" spans="1:22" x14ac:dyDescent="0.2">
      <c r="A1251" s="8"/>
      <c r="B1251" s="8"/>
      <c r="C1251" s="8"/>
      <c r="D1251" s="9"/>
      <c r="E1251" s="8"/>
      <c r="S1251" s="10"/>
      <c r="T1251" s="11"/>
      <c r="V1251" s="12"/>
    </row>
    <row r="1252" spans="1:22" x14ac:dyDescent="0.2">
      <c r="A1252" s="8"/>
      <c r="B1252" s="8"/>
      <c r="C1252" s="8"/>
      <c r="D1252" s="9"/>
      <c r="E1252" s="8"/>
      <c r="S1252" s="10"/>
      <c r="T1252" s="11"/>
      <c r="V1252" s="12"/>
    </row>
    <row r="1253" spans="1:22" x14ac:dyDescent="0.2">
      <c r="A1253" s="8"/>
      <c r="B1253" s="8"/>
      <c r="C1253" s="8"/>
      <c r="D1253" s="9"/>
      <c r="E1253" s="8"/>
      <c r="S1253" s="10"/>
      <c r="T1253" s="11"/>
      <c r="V1253" s="12"/>
    </row>
    <row r="1254" spans="1:22" x14ac:dyDescent="0.2">
      <c r="A1254" s="8"/>
      <c r="B1254" s="8"/>
      <c r="C1254" s="8"/>
      <c r="D1254" s="9"/>
      <c r="E1254" s="8"/>
      <c r="S1254" s="10"/>
      <c r="T1254" s="11"/>
      <c r="V1254" s="12"/>
    </row>
    <row r="1255" spans="1:22" x14ac:dyDescent="0.2">
      <c r="A1255" s="8"/>
      <c r="B1255" s="8"/>
      <c r="C1255" s="8"/>
      <c r="D1255" s="9"/>
      <c r="E1255" s="8"/>
      <c r="S1255" s="10"/>
      <c r="T1255" s="11"/>
      <c r="V1255" s="12"/>
    </row>
    <row r="1256" spans="1:22" x14ac:dyDescent="0.2">
      <c r="A1256" s="8"/>
      <c r="B1256" s="8"/>
      <c r="C1256" s="8"/>
      <c r="D1256" s="9"/>
      <c r="E1256" s="8"/>
      <c r="S1256" s="10"/>
      <c r="T1256" s="11"/>
      <c r="V1256" s="12"/>
    </row>
    <row r="1257" spans="1:22" x14ac:dyDescent="0.2">
      <c r="A1257" s="8"/>
      <c r="B1257" s="8"/>
      <c r="C1257" s="8"/>
      <c r="D1257" s="54"/>
      <c r="E1257" s="8"/>
      <c r="S1257" s="10"/>
      <c r="T1257" s="11"/>
      <c r="V1257" s="12"/>
    </row>
    <row r="1258" spans="1:22" x14ac:dyDescent="0.2">
      <c r="A1258" s="8"/>
      <c r="B1258" s="8"/>
      <c r="C1258" s="8"/>
      <c r="D1258" s="9"/>
      <c r="E1258" s="8"/>
      <c r="S1258" s="10"/>
      <c r="T1258" s="11"/>
      <c r="V1258" s="12"/>
    </row>
    <row r="1259" spans="1:22" x14ac:dyDescent="0.2">
      <c r="A1259" s="9"/>
      <c r="B1259" s="51"/>
      <c r="C1259" s="8"/>
      <c r="D1259" s="9"/>
      <c r="E1259" s="8"/>
      <c r="L1259" s="155"/>
      <c r="N1259" s="8"/>
      <c r="S1259" s="10"/>
      <c r="T1259" s="11"/>
      <c r="U1259" s="155"/>
      <c r="V1259" s="67"/>
    </row>
    <row r="1260" spans="1:22" x14ac:dyDescent="0.2">
      <c r="A1260" s="8"/>
      <c r="B1260" s="8"/>
      <c r="C1260" s="8"/>
      <c r="D1260" s="54"/>
      <c r="E1260" s="8"/>
      <c r="M1260" s="56"/>
      <c r="N1260" s="8"/>
      <c r="S1260" s="10"/>
      <c r="T1260" s="11"/>
      <c r="V1260" s="12"/>
    </row>
    <row r="1261" spans="1:22" x14ac:dyDescent="0.2">
      <c r="A1261" s="8"/>
      <c r="B1261" s="8"/>
      <c r="C1261" s="8"/>
      <c r="D1261" s="9"/>
      <c r="E1261" s="8"/>
      <c r="M1261" s="56"/>
      <c r="N1261" s="8"/>
      <c r="S1261" s="10"/>
      <c r="T1261" s="11"/>
      <c r="V1261" s="12"/>
    </row>
    <row r="1262" spans="1:22" x14ac:dyDescent="0.2">
      <c r="A1262" s="8"/>
      <c r="B1262" s="8"/>
      <c r="C1262" s="8"/>
      <c r="D1262" s="9"/>
      <c r="E1262" s="8"/>
      <c r="M1262" s="56"/>
      <c r="N1262" s="8"/>
      <c r="S1262" s="10"/>
      <c r="T1262" s="11"/>
      <c r="V1262" s="12"/>
    </row>
    <row r="1263" spans="1:22" x14ac:dyDescent="0.2">
      <c r="A1263" s="8"/>
      <c r="B1263" s="8"/>
      <c r="C1263" s="8"/>
      <c r="D1263" s="54"/>
      <c r="E1263" s="8"/>
      <c r="N1263" s="8"/>
      <c r="S1263" s="10"/>
      <c r="T1263" s="11"/>
      <c r="V1263" s="12"/>
    </row>
    <row r="1264" spans="1:22" x14ac:dyDescent="0.2">
      <c r="A1264" s="8"/>
      <c r="B1264" s="8"/>
      <c r="C1264" s="8"/>
      <c r="D1264" s="54"/>
      <c r="E1264" s="8"/>
      <c r="M1264" s="56"/>
      <c r="N1264" s="8"/>
      <c r="S1264" s="10"/>
      <c r="T1264" s="11"/>
      <c r="V1264" s="12"/>
    </row>
    <row r="1265" spans="1:22" x14ac:dyDescent="0.2">
      <c r="A1265" s="8"/>
      <c r="B1265" s="8"/>
      <c r="C1265" s="8"/>
      <c r="D1265" s="54"/>
      <c r="E1265" s="8"/>
      <c r="N1265" s="8"/>
      <c r="S1265" s="10"/>
      <c r="T1265" s="11"/>
      <c r="V1265" s="12"/>
    </row>
    <row r="1266" spans="1:22" x14ac:dyDescent="0.2">
      <c r="A1266" s="8"/>
      <c r="B1266" s="8"/>
      <c r="C1266" s="8"/>
      <c r="D1266" s="54"/>
      <c r="E1266" s="8"/>
      <c r="M1266" s="56"/>
      <c r="N1266" s="8"/>
      <c r="S1266" s="10"/>
      <c r="T1266" s="11"/>
      <c r="V1266" s="12"/>
    </row>
    <row r="1267" spans="1:22" x14ac:dyDescent="0.2">
      <c r="A1267" s="8"/>
      <c r="B1267" s="8"/>
      <c r="C1267" s="8"/>
      <c r="D1267" s="9"/>
      <c r="E1267" s="8"/>
      <c r="M1267" s="56"/>
      <c r="N1267" s="8"/>
      <c r="S1267" s="10"/>
      <c r="T1267" s="11"/>
      <c r="V1267" s="12"/>
    </row>
    <row r="1268" spans="1:22" x14ac:dyDescent="0.2">
      <c r="A1268" s="8"/>
      <c r="B1268" s="8"/>
      <c r="C1268" s="8"/>
      <c r="D1268" s="9"/>
      <c r="E1268" s="8"/>
      <c r="N1268" s="8"/>
      <c r="S1268" s="10"/>
      <c r="T1268" s="11"/>
      <c r="V1268" s="12"/>
    </row>
    <row r="1269" spans="1:22" x14ac:dyDescent="0.2">
      <c r="A1269" s="8"/>
      <c r="B1269" s="8"/>
      <c r="C1269" s="8"/>
      <c r="D1269" s="9"/>
      <c r="E1269" s="8"/>
      <c r="N1269" s="8"/>
      <c r="S1269" s="10"/>
      <c r="T1269" s="11"/>
      <c r="V1269" s="12"/>
    </row>
    <row r="1270" spans="1:22" x14ac:dyDescent="0.2">
      <c r="A1270" s="8"/>
      <c r="B1270" s="8"/>
      <c r="C1270" s="8"/>
      <c r="D1270" s="9"/>
      <c r="E1270" s="8"/>
      <c r="N1270" s="8"/>
      <c r="S1270" s="10"/>
      <c r="T1270" s="11"/>
      <c r="V1270" s="12"/>
    </row>
    <row r="1271" spans="1:22" x14ac:dyDescent="0.2">
      <c r="A1271" s="9"/>
      <c r="B1271" s="51"/>
      <c r="C1271" s="8"/>
      <c r="D1271" s="9"/>
      <c r="E1271" s="8"/>
      <c r="L1271" s="57"/>
      <c r="N1271" s="8"/>
      <c r="S1271" s="10"/>
      <c r="T1271" s="11"/>
      <c r="U1271" s="155"/>
      <c r="V1271" s="67"/>
    </row>
    <row r="1272" spans="1:22" x14ac:dyDescent="0.2">
      <c r="A1272" s="8"/>
      <c r="B1272" s="8"/>
      <c r="C1272" s="8"/>
      <c r="D1272" s="9"/>
      <c r="E1272" s="8"/>
      <c r="M1272" s="56"/>
      <c r="N1272" s="8"/>
      <c r="S1272" s="10"/>
      <c r="T1272" s="11"/>
      <c r="V1272" s="12"/>
    </row>
    <row r="1273" spans="1:22" x14ac:dyDescent="0.2">
      <c r="A1273" s="8"/>
      <c r="B1273" s="8"/>
      <c r="C1273" s="8"/>
      <c r="D1273" s="54"/>
      <c r="E1273" s="8"/>
      <c r="N1273" s="8"/>
      <c r="S1273" s="10"/>
      <c r="T1273" s="11"/>
      <c r="V1273" s="12"/>
    </row>
    <row r="1274" spans="1:22" x14ac:dyDescent="0.2">
      <c r="A1274" s="8"/>
      <c r="B1274" s="8"/>
      <c r="C1274" s="8"/>
      <c r="D1274" s="9"/>
      <c r="E1274" s="8"/>
      <c r="N1274" s="8"/>
      <c r="S1274" s="10"/>
      <c r="T1274" s="11"/>
      <c r="V1274" s="12"/>
    </row>
    <row r="1275" spans="1:22" x14ac:dyDescent="0.2">
      <c r="A1275" s="8"/>
      <c r="B1275" s="8"/>
      <c r="C1275" s="8"/>
      <c r="D1275" s="54"/>
      <c r="E1275" s="8"/>
      <c r="M1275" s="56"/>
      <c r="N1275" s="8"/>
      <c r="S1275" s="10"/>
      <c r="T1275" s="11"/>
      <c r="V1275" s="12"/>
    </row>
    <row r="1276" spans="1:22" x14ac:dyDescent="0.2">
      <c r="A1276" s="8"/>
      <c r="B1276" s="8"/>
      <c r="C1276" s="8"/>
      <c r="D1276" s="9"/>
      <c r="E1276" s="8"/>
      <c r="M1276" s="56"/>
      <c r="N1276" s="8"/>
      <c r="S1276" s="10"/>
      <c r="T1276" s="11"/>
      <c r="V1276" s="12"/>
    </row>
    <row r="1277" spans="1:22" x14ac:dyDescent="0.2">
      <c r="A1277" s="8"/>
      <c r="B1277" s="8"/>
      <c r="C1277" s="8"/>
      <c r="D1277" s="9"/>
      <c r="E1277" s="8"/>
      <c r="N1277" s="8"/>
      <c r="S1277" s="10"/>
      <c r="T1277" s="11"/>
      <c r="V1277" s="12"/>
    </row>
    <row r="1278" spans="1:22" x14ac:dyDescent="0.2">
      <c r="A1278" s="8"/>
      <c r="B1278" s="8"/>
      <c r="C1278" s="8"/>
      <c r="D1278" s="54"/>
      <c r="E1278" s="8"/>
      <c r="M1278" s="56"/>
      <c r="N1278" s="8"/>
      <c r="S1278" s="10"/>
      <c r="T1278" s="11"/>
      <c r="V1278" s="12"/>
    </row>
    <row r="1279" spans="1:22" x14ac:dyDescent="0.2">
      <c r="A1279" s="8"/>
      <c r="B1279" s="8"/>
      <c r="C1279" s="8"/>
      <c r="D1279" s="54"/>
      <c r="E1279" s="8"/>
      <c r="M1279" s="56"/>
      <c r="N1279" s="8"/>
      <c r="S1279" s="10"/>
      <c r="T1279" s="11"/>
      <c r="V1279" s="12"/>
    </row>
    <row r="1280" spans="1:22" x14ac:dyDescent="0.2">
      <c r="A1280" s="8"/>
      <c r="B1280" s="8"/>
      <c r="C1280" s="8"/>
      <c r="D1280" s="54"/>
      <c r="E1280" s="8"/>
      <c r="N1280" s="8"/>
      <c r="S1280" s="10"/>
      <c r="T1280" s="11"/>
      <c r="V1280" s="12"/>
    </row>
    <row r="1281" spans="1:22" x14ac:dyDescent="0.2">
      <c r="A1281" s="8"/>
      <c r="B1281" s="8"/>
      <c r="C1281" s="8"/>
      <c r="D1281" s="9"/>
      <c r="E1281" s="8"/>
      <c r="N1281" s="8"/>
      <c r="S1281" s="10"/>
      <c r="T1281" s="11"/>
      <c r="V1281" s="12"/>
    </row>
    <row r="1282" spans="1:22" x14ac:dyDescent="0.2">
      <c r="A1282" s="8"/>
      <c r="B1282" s="8"/>
      <c r="C1282" s="8"/>
      <c r="D1282" s="9"/>
      <c r="E1282" s="8"/>
      <c r="N1282" s="8"/>
      <c r="S1282" s="10"/>
      <c r="T1282" s="11"/>
      <c r="V1282" s="12"/>
    </row>
    <row r="1283" spans="1:22" x14ac:dyDescent="0.2">
      <c r="A1283" s="8"/>
      <c r="B1283" s="8"/>
      <c r="C1283" s="8"/>
      <c r="D1283" s="54"/>
      <c r="E1283" s="8"/>
      <c r="N1283" s="8"/>
      <c r="S1283" s="10"/>
      <c r="T1283" s="11"/>
      <c r="V1283" s="12"/>
    </row>
    <row r="1284" spans="1:22" x14ac:dyDescent="0.2">
      <c r="A1284" s="8"/>
      <c r="B1284" s="8"/>
      <c r="C1284" s="8"/>
      <c r="D1284" s="9"/>
      <c r="E1284" s="8"/>
      <c r="N1284" s="8"/>
      <c r="S1284" s="10"/>
      <c r="T1284" s="11"/>
      <c r="V1284" s="12"/>
    </row>
    <row r="1285" spans="1:22" x14ac:dyDescent="0.2">
      <c r="A1285" s="8"/>
      <c r="B1285" s="8"/>
      <c r="C1285" s="8"/>
      <c r="D1285" s="9"/>
      <c r="E1285" s="8"/>
      <c r="N1285" s="8"/>
      <c r="S1285" s="10"/>
      <c r="T1285" s="11"/>
      <c r="V1285" s="12"/>
    </row>
    <row r="1286" spans="1:22" x14ac:dyDescent="0.2">
      <c r="A1286" s="8"/>
      <c r="B1286" s="8"/>
      <c r="C1286" s="8"/>
      <c r="D1286" s="9"/>
      <c r="E1286" s="8"/>
      <c r="N1286" s="8"/>
      <c r="S1286" s="10"/>
      <c r="T1286" s="11"/>
      <c r="V1286" s="12"/>
    </row>
    <row r="1287" spans="1:22" x14ac:dyDescent="0.2">
      <c r="A1287" s="9"/>
      <c r="B1287" s="51"/>
      <c r="C1287" s="8"/>
      <c r="D1287" s="9"/>
      <c r="E1287" s="8"/>
      <c r="L1287" s="57"/>
      <c r="N1287" s="8"/>
      <c r="S1287" s="10"/>
      <c r="T1287" s="11"/>
      <c r="U1287" s="154"/>
      <c r="V1287" s="67"/>
    </row>
    <row r="1288" spans="1:22" x14ac:dyDescent="0.2">
      <c r="A1288" s="8"/>
      <c r="B1288" s="8"/>
      <c r="C1288" s="8"/>
      <c r="D1288" s="54"/>
      <c r="E1288" s="8"/>
      <c r="N1288" s="8"/>
      <c r="S1288" s="10"/>
      <c r="T1288" s="11"/>
      <c r="V1288" s="12"/>
    </row>
    <row r="1289" spans="1:22" x14ac:dyDescent="0.2">
      <c r="A1289" s="8"/>
      <c r="B1289" s="8"/>
      <c r="C1289" s="8"/>
      <c r="D1289" s="9"/>
      <c r="E1289" s="8"/>
      <c r="N1289" s="8"/>
      <c r="O1289" s="8"/>
      <c r="S1289" s="10"/>
      <c r="T1289" s="11"/>
      <c r="V1289" s="12"/>
    </row>
    <row r="1290" spans="1:22" x14ac:dyDescent="0.2">
      <c r="A1290" s="8"/>
      <c r="B1290" s="8"/>
      <c r="C1290" s="8"/>
      <c r="D1290" s="9"/>
      <c r="E1290" s="8"/>
      <c r="N1290" s="8"/>
      <c r="S1290" s="10"/>
      <c r="T1290" s="11"/>
      <c r="V1290" s="12"/>
    </row>
    <row r="1291" spans="1:22" x14ac:dyDescent="0.2">
      <c r="A1291" s="8"/>
      <c r="B1291" s="8"/>
      <c r="C1291" s="8"/>
      <c r="D1291" s="9"/>
      <c r="E1291" s="8"/>
      <c r="N1291" s="8"/>
      <c r="S1291" s="10"/>
      <c r="T1291" s="11"/>
      <c r="V1291" s="12"/>
    </row>
    <row r="1292" spans="1:22" x14ac:dyDescent="0.2">
      <c r="A1292" s="8"/>
      <c r="B1292" s="8"/>
      <c r="C1292" s="8"/>
      <c r="D1292" s="9"/>
      <c r="E1292" s="8"/>
      <c r="N1292" s="8"/>
      <c r="S1292" s="10"/>
      <c r="T1292" s="11"/>
      <c r="V1292" s="12"/>
    </row>
    <row r="1293" spans="1:22" x14ac:dyDescent="0.2">
      <c r="A1293" s="8"/>
      <c r="B1293" s="8"/>
      <c r="C1293" s="8"/>
      <c r="D1293" s="9"/>
      <c r="E1293" s="8"/>
      <c r="N1293" s="8"/>
      <c r="S1293" s="10"/>
      <c r="T1293" s="11"/>
      <c r="V1293" s="12"/>
    </row>
    <row r="1294" spans="1:22" x14ac:dyDescent="0.2">
      <c r="A1294" s="9"/>
      <c r="B1294" s="51"/>
      <c r="C1294" s="8"/>
      <c r="D1294" s="9"/>
      <c r="E1294" s="8"/>
      <c r="L1294" s="155"/>
      <c r="N1294" s="6"/>
      <c r="S1294" s="10"/>
      <c r="T1294" s="11"/>
      <c r="U1294" s="155"/>
      <c r="V1294" s="67"/>
    </row>
    <row r="1295" spans="1:22" x14ac:dyDescent="0.2">
      <c r="A1295" s="9"/>
      <c r="B1295" s="51"/>
      <c r="C1295" s="8"/>
      <c r="D1295" s="9"/>
      <c r="E1295" s="8"/>
      <c r="L1295" s="155"/>
      <c r="N1295" s="6"/>
      <c r="S1295" s="10"/>
      <c r="T1295" s="11"/>
      <c r="U1295" s="155"/>
    </row>
    <row r="1296" spans="1:22" x14ac:dyDescent="0.2">
      <c r="A1296" s="9"/>
      <c r="B1296" s="51"/>
      <c r="C1296" s="8"/>
      <c r="D1296" s="9"/>
      <c r="E1296" s="8"/>
      <c r="L1296" s="155"/>
      <c r="N1296" s="6"/>
      <c r="S1296" s="10"/>
      <c r="T1296" s="11"/>
      <c r="U1296" s="155"/>
    </row>
    <row r="1297" spans="1:22" x14ac:dyDescent="0.2">
      <c r="A1297" s="8"/>
      <c r="B1297" s="8"/>
      <c r="C1297" s="8"/>
      <c r="D1297" s="9"/>
      <c r="E1297" s="8"/>
      <c r="N1297" s="8"/>
      <c r="S1297" s="10"/>
      <c r="T1297" s="11"/>
      <c r="V1297" s="12"/>
    </row>
    <row r="1298" spans="1:22" x14ac:dyDescent="0.2">
      <c r="A1298" s="8"/>
      <c r="B1298" s="8"/>
      <c r="C1298" s="8"/>
      <c r="D1298" s="9"/>
      <c r="E1298" s="8"/>
      <c r="N1298" s="8"/>
      <c r="S1298" s="10"/>
      <c r="T1298" s="11"/>
      <c r="V1298" s="12"/>
    </row>
    <row r="1299" spans="1:22" x14ac:dyDescent="0.2">
      <c r="A1299" s="8"/>
      <c r="B1299" s="8"/>
      <c r="C1299" s="8"/>
      <c r="D1299" s="9"/>
      <c r="E1299" s="8"/>
      <c r="N1299" s="8"/>
      <c r="S1299" s="10"/>
      <c r="T1299" s="11"/>
      <c r="V1299" s="12"/>
    </row>
    <row r="1300" spans="1:22" x14ac:dyDescent="0.2">
      <c r="A1300" s="8"/>
      <c r="B1300" s="8"/>
      <c r="C1300" s="8"/>
      <c r="D1300" s="9"/>
      <c r="E1300" s="8"/>
      <c r="N1300" s="8"/>
      <c r="S1300" s="10"/>
      <c r="T1300" s="11"/>
      <c r="V1300" s="12"/>
    </row>
    <row r="1301" spans="1:22" x14ac:dyDescent="0.2">
      <c r="A1301" s="8"/>
      <c r="B1301" s="8"/>
      <c r="C1301" s="8"/>
      <c r="D1301" s="9"/>
      <c r="E1301" s="8"/>
      <c r="N1301" s="8"/>
      <c r="S1301" s="10"/>
      <c r="T1301" s="11"/>
      <c r="V1301" s="12"/>
    </row>
    <row r="1302" spans="1:22" x14ac:dyDescent="0.2">
      <c r="A1302" s="8"/>
      <c r="B1302" s="8"/>
      <c r="C1302" s="8"/>
      <c r="D1302" s="9"/>
      <c r="E1302" s="8"/>
      <c r="N1302" s="8"/>
      <c r="S1302" s="10"/>
      <c r="T1302" s="11"/>
      <c r="V1302" s="12"/>
    </row>
    <row r="1303" spans="1:22" x14ac:dyDescent="0.2">
      <c r="A1303" s="8"/>
      <c r="B1303" s="8"/>
      <c r="C1303" s="8"/>
      <c r="D1303" s="9"/>
      <c r="E1303" s="8"/>
      <c r="N1303" s="8"/>
      <c r="S1303" s="10"/>
      <c r="T1303" s="11"/>
      <c r="V1303" s="12"/>
    </row>
    <row r="1304" spans="1:22" x14ac:dyDescent="0.2">
      <c r="A1304" s="8"/>
      <c r="B1304" s="8"/>
      <c r="C1304" s="8"/>
      <c r="D1304" s="9"/>
      <c r="E1304" s="8"/>
      <c r="N1304" s="8"/>
      <c r="S1304" s="10"/>
      <c r="T1304" s="11"/>
      <c r="V1304" s="12"/>
    </row>
    <row r="1305" spans="1:22" x14ac:dyDescent="0.2">
      <c r="A1305" s="8"/>
      <c r="B1305" s="8"/>
      <c r="C1305" s="8"/>
      <c r="D1305" s="9"/>
      <c r="E1305" s="8"/>
      <c r="N1305" s="8"/>
      <c r="S1305" s="10"/>
      <c r="T1305" s="11"/>
      <c r="V1305" s="12"/>
    </row>
    <row r="1306" spans="1:22" x14ac:dyDescent="0.2">
      <c r="A1306" s="8"/>
      <c r="B1306" s="8"/>
      <c r="C1306" s="8"/>
      <c r="D1306" s="9"/>
      <c r="E1306" s="8"/>
      <c r="N1306" s="8"/>
      <c r="S1306" s="10"/>
      <c r="T1306" s="11"/>
      <c r="V1306" s="12"/>
    </row>
    <row r="1307" spans="1:22" x14ac:dyDescent="0.2">
      <c r="A1307" s="8"/>
      <c r="B1307" s="8"/>
      <c r="C1307" s="8"/>
      <c r="D1307" s="9"/>
      <c r="E1307" s="8"/>
      <c r="S1307" s="10"/>
      <c r="T1307" s="11"/>
      <c r="V1307" s="12"/>
    </row>
    <row r="1308" spans="1:22" x14ac:dyDescent="0.2">
      <c r="A1308" s="8"/>
      <c r="B1308" s="8"/>
      <c r="C1308" s="8"/>
      <c r="D1308" s="9"/>
      <c r="E1308" s="8"/>
      <c r="S1308" s="10"/>
      <c r="T1308" s="11"/>
      <c r="V1308" s="12"/>
    </row>
    <row r="1309" spans="1:22" x14ac:dyDescent="0.2">
      <c r="A1309" s="8"/>
      <c r="B1309" s="8"/>
      <c r="C1309" s="8"/>
      <c r="D1309" s="9"/>
      <c r="E1309" s="8"/>
      <c r="S1309" s="10"/>
      <c r="T1309" s="11"/>
      <c r="V1309" s="12"/>
    </row>
    <row r="1310" spans="1:22" x14ac:dyDescent="0.2">
      <c r="A1310" s="8"/>
      <c r="B1310" s="8"/>
      <c r="C1310" s="8"/>
      <c r="D1310" s="54"/>
      <c r="E1310" s="8"/>
      <c r="S1310" s="10"/>
      <c r="T1310" s="11"/>
      <c r="V1310" s="12"/>
    </row>
    <row r="1311" spans="1:22" x14ac:dyDescent="0.2">
      <c r="A1311" s="8"/>
      <c r="B1311" s="8"/>
      <c r="C1311" s="8"/>
      <c r="D1311" s="9"/>
      <c r="E1311" s="8"/>
      <c r="S1311" s="10"/>
      <c r="T1311" s="11"/>
      <c r="V1311" s="12"/>
    </row>
    <row r="1312" spans="1:22" x14ac:dyDescent="0.2">
      <c r="A1312" s="8"/>
      <c r="B1312" s="8"/>
      <c r="C1312" s="8"/>
      <c r="D1312" s="54"/>
      <c r="E1312" s="8"/>
      <c r="S1312" s="10"/>
      <c r="T1312" s="11"/>
      <c r="V1312" s="12"/>
    </row>
    <row r="1313" spans="1:22" x14ac:dyDescent="0.2">
      <c r="A1313" s="8"/>
      <c r="B1313" s="8"/>
      <c r="C1313" s="8"/>
      <c r="D1313" s="9"/>
      <c r="E1313" s="8"/>
      <c r="S1313" s="10"/>
      <c r="T1313" s="11"/>
      <c r="V1313" s="12"/>
    </row>
    <row r="1314" spans="1:22" x14ac:dyDescent="0.2">
      <c r="A1314" s="8"/>
      <c r="B1314" s="8"/>
      <c r="C1314" s="8"/>
      <c r="D1314" s="54"/>
      <c r="E1314" s="8"/>
      <c r="S1314" s="10"/>
      <c r="T1314" s="11"/>
      <c r="V1314" s="12"/>
    </row>
    <row r="1315" spans="1:22" x14ac:dyDescent="0.2">
      <c r="A1315" s="8"/>
      <c r="B1315" s="8"/>
      <c r="C1315" s="8"/>
      <c r="D1315" s="9"/>
      <c r="E1315" s="8"/>
      <c r="S1315" s="10"/>
      <c r="T1315" s="11"/>
      <c r="V1315" s="12"/>
    </row>
    <row r="1316" spans="1:22" x14ac:dyDescent="0.2">
      <c r="A1316" s="8"/>
      <c r="B1316" s="8"/>
      <c r="C1316" s="8"/>
      <c r="D1316" s="54"/>
      <c r="E1316" s="8"/>
      <c r="S1316" s="10"/>
      <c r="T1316" s="11"/>
      <c r="V1316" s="12"/>
    </row>
    <row r="1317" spans="1:22" x14ac:dyDescent="0.2">
      <c r="A1317" s="8"/>
      <c r="B1317" s="8"/>
      <c r="C1317" s="8"/>
      <c r="D1317" s="9"/>
      <c r="E1317" s="8"/>
      <c r="S1317" s="10"/>
      <c r="T1317" s="11"/>
      <c r="V1317" s="12"/>
    </row>
    <row r="1318" spans="1:22" x14ac:dyDescent="0.2">
      <c r="A1318" s="9"/>
      <c r="B1318" s="51"/>
      <c r="C1318" s="8"/>
      <c r="D1318" s="9"/>
      <c r="E1318" s="8"/>
      <c r="K1318" s="58"/>
      <c r="L1318" s="57"/>
      <c r="N1318" s="8"/>
      <c r="S1318" s="10"/>
      <c r="T1318" s="11"/>
      <c r="U1318" s="154"/>
      <c r="V1318" s="67"/>
    </row>
    <row r="1319" spans="1:22" x14ac:dyDescent="0.2">
      <c r="A1319" s="8"/>
      <c r="B1319" s="8"/>
      <c r="C1319" s="8"/>
      <c r="D1319" s="9"/>
      <c r="E1319" s="8"/>
      <c r="N1319" s="8"/>
      <c r="S1319" s="10"/>
      <c r="T1319" s="11"/>
      <c r="V1319" s="12"/>
    </row>
    <row r="1320" spans="1:22" x14ac:dyDescent="0.2">
      <c r="A1320" s="8"/>
      <c r="B1320" s="8"/>
      <c r="C1320" s="8"/>
      <c r="D1320" s="9"/>
      <c r="E1320" s="8"/>
      <c r="N1320" s="8"/>
      <c r="S1320" s="10"/>
      <c r="T1320" s="11"/>
      <c r="V1320" s="12"/>
    </row>
    <row r="1321" spans="1:22" x14ac:dyDescent="0.2">
      <c r="A1321" s="8"/>
      <c r="B1321" s="8"/>
      <c r="C1321" s="8"/>
      <c r="D1321" s="9"/>
      <c r="E1321" s="8"/>
      <c r="N1321" s="8"/>
      <c r="O1321" s="8"/>
      <c r="S1321" s="10"/>
      <c r="T1321" s="11"/>
      <c r="V1321" s="12"/>
    </row>
    <row r="1322" spans="1:22" x14ac:dyDescent="0.2">
      <c r="A1322" s="8"/>
      <c r="B1322" s="8"/>
      <c r="C1322" s="8"/>
      <c r="D1322" s="9"/>
      <c r="E1322" s="8"/>
      <c r="N1322" s="8"/>
      <c r="S1322" s="10"/>
      <c r="T1322" s="11"/>
      <c r="V1322" s="12"/>
    </row>
    <row r="1323" spans="1:22" x14ac:dyDescent="0.2">
      <c r="A1323" s="8"/>
      <c r="B1323" s="8"/>
      <c r="C1323" s="8"/>
      <c r="D1323" s="9"/>
      <c r="E1323" s="8"/>
      <c r="N1323" s="8"/>
      <c r="S1323" s="10"/>
      <c r="T1323" s="11"/>
      <c r="V1323" s="12"/>
    </row>
    <row r="1324" spans="1:22" x14ac:dyDescent="0.2">
      <c r="A1324" s="8"/>
      <c r="B1324" s="8"/>
      <c r="C1324" s="8"/>
      <c r="D1324" s="9"/>
      <c r="E1324" s="8"/>
      <c r="N1324" s="8"/>
      <c r="S1324" s="10"/>
      <c r="T1324" s="11"/>
      <c r="V1324" s="12"/>
    </row>
    <row r="1325" spans="1:22" x14ac:dyDescent="0.2">
      <c r="A1325" s="8"/>
      <c r="B1325" s="8"/>
      <c r="C1325" s="8"/>
      <c r="D1325" s="9"/>
      <c r="E1325" s="8"/>
      <c r="N1325" s="8"/>
      <c r="S1325" s="10"/>
      <c r="T1325" s="11"/>
      <c r="V1325" s="12"/>
    </row>
    <row r="1326" spans="1:22" x14ac:dyDescent="0.2">
      <c r="A1326" s="8"/>
      <c r="B1326" s="8"/>
      <c r="C1326" s="8"/>
      <c r="D1326" s="9"/>
      <c r="E1326" s="8"/>
      <c r="N1326" s="8"/>
      <c r="S1326" s="10"/>
      <c r="T1326" s="11"/>
      <c r="V1326" s="12"/>
    </row>
    <row r="1327" spans="1:22" x14ac:dyDescent="0.2">
      <c r="A1327" s="8"/>
      <c r="B1327" s="8"/>
      <c r="C1327" s="8"/>
      <c r="D1327" s="9"/>
      <c r="E1327" s="8"/>
      <c r="M1327" s="9"/>
      <c r="N1327" s="8"/>
      <c r="S1327" s="10"/>
      <c r="T1327" s="11"/>
      <c r="V1327" s="12"/>
    </row>
    <row r="1328" spans="1:22" x14ac:dyDescent="0.2">
      <c r="A1328" s="8"/>
      <c r="B1328" s="8"/>
      <c r="C1328" s="8"/>
      <c r="D1328" s="9"/>
      <c r="E1328" s="8"/>
      <c r="M1328" s="9"/>
      <c r="N1328" s="8"/>
      <c r="S1328" s="10"/>
      <c r="T1328" s="11"/>
      <c r="V1328" s="12"/>
    </row>
    <row r="1329" spans="1:22" x14ac:dyDescent="0.2">
      <c r="A1329" s="8"/>
      <c r="B1329" s="8"/>
      <c r="C1329" s="8"/>
      <c r="D1329" s="9"/>
      <c r="E1329" s="8"/>
      <c r="M1329" s="9"/>
      <c r="N1329" s="8"/>
      <c r="S1329" s="10"/>
      <c r="T1329" s="11"/>
      <c r="V1329" s="12"/>
    </row>
    <row r="1330" spans="1:22" x14ac:dyDescent="0.2">
      <c r="A1330" s="8"/>
      <c r="B1330" s="8"/>
      <c r="C1330" s="8"/>
      <c r="D1330" s="9"/>
      <c r="E1330" s="8"/>
      <c r="M1330" s="9"/>
      <c r="N1330" s="8"/>
      <c r="S1330" s="10"/>
      <c r="T1330" s="11"/>
      <c r="V1330" s="12"/>
    </row>
    <row r="1331" spans="1:22" x14ac:dyDescent="0.2">
      <c r="A1331" s="9"/>
      <c r="B1331" s="8"/>
      <c r="C1331" s="8"/>
      <c r="D1331" s="9"/>
      <c r="E1331" s="8"/>
      <c r="L1331" s="155"/>
      <c r="N1331" s="8"/>
      <c r="S1331" s="10"/>
      <c r="T1331" s="11"/>
      <c r="U1331" s="155"/>
      <c r="V1331" s="12"/>
    </row>
    <row r="1332" spans="1:22" x14ac:dyDescent="0.2">
      <c r="A1332" s="9"/>
      <c r="B1332" s="8"/>
      <c r="C1332" s="8"/>
      <c r="D1332" s="9"/>
      <c r="E1332" s="8"/>
      <c r="L1332" s="155"/>
      <c r="N1332" s="8"/>
      <c r="S1332" s="10"/>
      <c r="T1332" s="11"/>
      <c r="U1332" s="155"/>
      <c r="V1332" s="12"/>
    </row>
    <row r="1333" spans="1:22" x14ac:dyDescent="0.2">
      <c r="A1333" s="9"/>
      <c r="B1333" s="8"/>
      <c r="C1333" s="8"/>
      <c r="D1333" s="9"/>
      <c r="E1333" s="8"/>
      <c r="L1333" s="155"/>
      <c r="N1333" s="8"/>
      <c r="S1333" s="10"/>
      <c r="T1333" s="11"/>
      <c r="U1333" s="155"/>
      <c r="V1333" s="12"/>
    </row>
    <row r="1334" spans="1:22" x14ac:dyDescent="0.2">
      <c r="A1334" s="8"/>
      <c r="B1334" s="8"/>
      <c r="C1334" s="8"/>
      <c r="D1334" s="54"/>
      <c r="E1334" s="8"/>
      <c r="S1334" s="10"/>
      <c r="T1334" s="11"/>
      <c r="V1334" s="12"/>
    </row>
    <row r="1335" spans="1:22" x14ac:dyDescent="0.2">
      <c r="A1335" s="8"/>
      <c r="B1335" s="8"/>
      <c r="C1335" s="8"/>
      <c r="D1335" s="9"/>
      <c r="E1335" s="8"/>
      <c r="S1335" s="10"/>
      <c r="T1335" s="11"/>
      <c r="V1335" s="12"/>
    </row>
    <row r="1336" spans="1:22" x14ac:dyDescent="0.2">
      <c r="A1336" s="8"/>
      <c r="B1336" s="8"/>
      <c r="C1336" s="8"/>
      <c r="D1336" s="9"/>
      <c r="E1336" s="8"/>
      <c r="S1336" s="10"/>
      <c r="T1336" s="11"/>
      <c r="V1336" s="12"/>
    </row>
    <row r="1337" spans="1:22" x14ac:dyDescent="0.2">
      <c r="A1337" s="8"/>
      <c r="B1337" s="8"/>
      <c r="C1337" s="8"/>
      <c r="D1337" s="54"/>
      <c r="E1337" s="8"/>
      <c r="S1337" s="10"/>
      <c r="T1337" s="11"/>
      <c r="V1337" s="12"/>
    </row>
    <row r="1338" spans="1:22" x14ac:dyDescent="0.2">
      <c r="A1338" s="8"/>
      <c r="B1338" s="8"/>
      <c r="C1338" s="8"/>
      <c r="D1338" s="54"/>
      <c r="E1338" s="8"/>
      <c r="S1338" s="10"/>
      <c r="T1338" s="11"/>
      <c r="V1338" s="12"/>
    </row>
    <row r="1339" spans="1:22" x14ac:dyDescent="0.2">
      <c r="A1339" s="8"/>
      <c r="B1339" s="8"/>
      <c r="C1339" s="8"/>
      <c r="D1339" s="9"/>
      <c r="E1339" s="8"/>
      <c r="S1339" s="10"/>
      <c r="T1339" s="11"/>
      <c r="V1339" s="12"/>
    </row>
    <row r="1340" spans="1:22" x14ac:dyDescent="0.2">
      <c r="A1340" s="8"/>
      <c r="B1340" s="8"/>
      <c r="C1340" s="8"/>
      <c r="D1340" s="9"/>
      <c r="E1340" s="8"/>
      <c r="S1340" s="10"/>
      <c r="T1340" s="11"/>
      <c r="V1340" s="12"/>
    </row>
    <row r="1341" spans="1:22" x14ac:dyDescent="0.2">
      <c r="A1341" s="8"/>
      <c r="B1341" s="8"/>
      <c r="C1341" s="8"/>
      <c r="D1341" s="9"/>
      <c r="E1341" s="8"/>
      <c r="S1341" s="10"/>
      <c r="T1341" s="11"/>
      <c r="V1341" s="12"/>
    </row>
    <row r="1342" spans="1:22" x14ac:dyDescent="0.2">
      <c r="A1342" s="8"/>
      <c r="B1342" s="8"/>
      <c r="C1342" s="8"/>
      <c r="D1342" s="9"/>
      <c r="E1342" s="8"/>
      <c r="S1342" s="10"/>
      <c r="T1342" s="11"/>
      <c r="V1342" s="12"/>
    </row>
    <row r="1343" spans="1:22" x14ac:dyDescent="0.2">
      <c r="A1343" s="8"/>
      <c r="B1343" s="8"/>
      <c r="C1343" s="8"/>
      <c r="D1343" s="9"/>
      <c r="E1343" s="8"/>
      <c r="S1343" s="10"/>
      <c r="T1343" s="11"/>
      <c r="V1343" s="12"/>
    </row>
    <row r="1344" spans="1:22" x14ac:dyDescent="0.2">
      <c r="A1344" s="8"/>
      <c r="B1344" s="8"/>
      <c r="C1344" s="8"/>
      <c r="D1344" s="9"/>
      <c r="E1344" s="8"/>
      <c r="S1344" s="10"/>
      <c r="T1344" s="11"/>
      <c r="V1344" s="12"/>
    </row>
    <row r="1345" spans="1:22" x14ac:dyDescent="0.2">
      <c r="A1345" s="9"/>
      <c r="B1345" s="8"/>
      <c r="C1345" s="8"/>
      <c r="D1345" s="9"/>
      <c r="E1345" s="8"/>
      <c r="L1345" s="155"/>
      <c r="S1345" s="10"/>
      <c r="T1345" s="11"/>
      <c r="U1345" s="155"/>
    </row>
    <row r="1346" spans="1:22" x14ac:dyDescent="0.2">
      <c r="A1346" s="9"/>
      <c r="B1346" s="8"/>
      <c r="C1346" s="8"/>
      <c r="D1346" s="9"/>
      <c r="E1346" s="8"/>
      <c r="S1346" s="10"/>
      <c r="T1346" s="11"/>
      <c r="V1346" s="12"/>
    </row>
    <row r="1347" spans="1:22" x14ac:dyDescent="0.2">
      <c r="A1347" s="9"/>
      <c r="B1347" s="51"/>
      <c r="C1347" s="8"/>
      <c r="D1347" s="9"/>
      <c r="E1347" s="8"/>
      <c r="L1347" s="155"/>
      <c r="N1347" s="8"/>
      <c r="S1347" s="10"/>
      <c r="T1347" s="11"/>
      <c r="U1347" s="155"/>
      <c r="V1347" s="67"/>
    </row>
    <row r="1348" spans="1:22" x14ac:dyDescent="0.2">
      <c r="A1348" s="8"/>
      <c r="B1348" s="8"/>
      <c r="C1348" s="8"/>
      <c r="D1348" s="9"/>
      <c r="E1348" s="8"/>
      <c r="M1348" s="56"/>
      <c r="N1348" s="8"/>
      <c r="S1348" s="10"/>
      <c r="T1348" s="11"/>
      <c r="V1348" s="12"/>
    </row>
    <row r="1349" spans="1:22" x14ac:dyDescent="0.2">
      <c r="A1349" s="8"/>
      <c r="B1349" s="8"/>
      <c r="C1349" s="8"/>
      <c r="D1349" s="9"/>
      <c r="E1349" s="8"/>
      <c r="N1349" s="8"/>
      <c r="S1349" s="10"/>
      <c r="T1349" s="11"/>
      <c r="V1349" s="12"/>
    </row>
    <row r="1350" spans="1:22" x14ac:dyDescent="0.2">
      <c r="A1350" s="8"/>
      <c r="B1350" s="8"/>
      <c r="C1350" s="8"/>
      <c r="D1350" s="9"/>
      <c r="E1350" s="8"/>
      <c r="N1350" s="8"/>
      <c r="S1350" s="10"/>
      <c r="T1350" s="11"/>
      <c r="V1350" s="12"/>
    </row>
    <row r="1351" spans="1:22" x14ac:dyDescent="0.2">
      <c r="A1351" s="8"/>
      <c r="B1351" s="8"/>
      <c r="C1351" s="8"/>
      <c r="D1351" s="9"/>
      <c r="E1351" s="8"/>
      <c r="N1351" s="8"/>
      <c r="S1351" s="10"/>
      <c r="T1351" s="11"/>
      <c r="V1351" s="12"/>
    </row>
    <row r="1352" spans="1:22" x14ac:dyDescent="0.2">
      <c r="A1352" s="8"/>
      <c r="B1352" s="8"/>
      <c r="C1352" s="8"/>
      <c r="D1352" s="9"/>
      <c r="E1352" s="8"/>
      <c r="N1352" s="8"/>
      <c r="S1352" s="10"/>
      <c r="T1352" s="11"/>
      <c r="V1352" s="12"/>
    </row>
    <row r="1353" spans="1:22" x14ac:dyDescent="0.2">
      <c r="A1353" s="8"/>
      <c r="B1353" s="8"/>
      <c r="C1353" s="8"/>
      <c r="D1353" s="9"/>
      <c r="E1353" s="8"/>
      <c r="N1353" s="8"/>
      <c r="S1353" s="10"/>
      <c r="T1353" s="11"/>
      <c r="V1353" s="12"/>
    </row>
    <row r="1354" spans="1:22" x14ac:dyDescent="0.2">
      <c r="A1354" s="8"/>
      <c r="B1354" s="8"/>
      <c r="C1354" s="8"/>
      <c r="D1354" s="9"/>
      <c r="E1354" s="8"/>
      <c r="N1354" s="8"/>
      <c r="S1354" s="10"/>
      <c r="T1354" s="11"/>
      <c r="V1354" s="12"/>
    </row>
    <row r="1355" spans="1:22" x14ac:dyDescent="0.2">
      <c r="A1355" s="8"/>
      <c r="B1355" s="8"/>
      <c r="C1355" s="8"/>
      <c r="D1355" s="9"/>
      <c r="E1355" s="8"/>
      <c r="N1355" s="8"/>
      <c r="S1355" s="10"/>
      <c r="T1355" s="11"/>
      <c r="V1355" s="12"/>
    </row>
    <row r="1356" spans="1:22" x14ac:dyDescent="0.2">
      <c r="A1356" s="9"/>
      <c r="B1356" s="51"/>
      <c r="C1356" s="8"/>
      <c r="D1356" s="9"/>
      <c r="E1356" s="8"/>
      <c r="L1356" s="57"/>
      <c r="N1356" s="8"/>
      <c r="S1356" s="10"/>
      <c r="T1356" s="58"/>
      <c r="U1356" s="154"/>
      <c r="V1356" s="67"/>
    </row>
    <row r="1357" spans="1:22" x14ac:dyDescent="0.2">
      <c r="A1357" s="8"/>
      <c r="B1357" s="8"/>
      <c r="C1357" s="8"/>
      <c r="D1357" s="9"/>
      <c r="E1357" s="8"/>
      <c r="N1357" s="8"/>
      <c r="S1357" s="10"/>
      <c r="T1357" s="11"/>
      <c r="V1357" s="12"/>
    </row>
    <row r="1358" spans="1:22" x14ac:dyDescent="0.2">
      <c r="A1358" s="8"/>
      <c r="B1358" s="8"/>
      <c r="C1358" s="8"/>
      <c r="D1358" s="54"/>
      <c r="E1358" s="8"/>
      <c r="N1358" s="8"/>
      <c r="S1358" s="10"/>
      <c r="T1358" s="11"/>
      <c r="V1358" s="12"/>
    </row>
    <row r="1359" spans="1:22" x14ac:dyDescent="0.2">
      <c r="A1359" s="8"/>
      <c r="B1359" s="8"/>
      <c r="C1359" s="8"/>
      <c r="D1359" s="9"/>
      <c r="E1359" s="8"/>
      <c r="N1359" s="8"/>
      <c r="S1359" s="10"/>
      <c r="T1359" s="11"/>
      <c r="V1359" s="12"/>
    </row>
    <row r="1360" spans="1:22" x14ac:dyDescent="0.2">
      <c r="A1360" s="8"/>
      <c r="B1360" s="8"/>
      <c r="C1360" s="8"/>
      <c r="D1360" s="9"/>
      <c r="E1360" s="8"/>
      <c r="N1360" s="8"/>
      <c r="S1360" s="10"/>
      <c r="T1360" s="11"/>
      <c r="V1360" s="12"/>
    </row>
    <row r="1361" spans="1:22" x14ac:dyDescent="0.2">
      <c r="A1361" s="8"/>
      <c r="B1361" s="8"/>
      <c r="C1361" s="8"/>
      <c r="D1361" s="54"/>
      <c r="E1361" s="8"/>
      <c r="N1361" s="8"/>
      <c r="S1361" s="10"/>
      <c r="T1361" s="11"/>
      <c r="V1361" s="12"/>
    </row>
    <row r="1362" spans="1:22" x14ac:dyDescent="0.2">
      <c r="A1362" s="8"/>
      <c r="B1362" s="8"/>
      <c r="C1362" s="8"/>
      <c r="D1362" s="9"/>
      <c r="E1362" s="8"/>
      <c r="N1362" s="8"/>
      <c r="S1362" s="10"/>
      <c r="T1362" s="11"/>
      <c r="V1362" s="12"/>
    </row>
    <row r="1363" spans="1:22" x14ac:dyDescent="0.2">
      <c r="A1363" s="8"/>
      <c r="B1363" s="8"/>
      <c r="C1363" s="8"/>
      <c r="D1363" s="9"/>
      <c r="E1363" s="8"/>
      <c r="N1363" s="8"/>
      <c r="S1363" s="10"/>
      <c r="T1363" s="11"/>
      <c r="V1363" s="12"/>
    </row>
    <row r="1364" spans="1:22" x14ac:dyDescent="0.2">
      <c r="A1364" s="9"/>
      <c r="B1364" s="51"/>
      <c r="C1364" s="8"/>
      <c r="D1364" s="9"/>
      <c r="E1364" s="8"/>
      <c r="K1364" s="58"/>
      <c r="L1364" s="155"/>
      <c r="S1364" s="10"/>
      <c r="T1364" s="11"/>
      <c r="U1364" s="155"/>
      <c r="V1364" s="67"/>
    </row>
    <row r="1365" spans="1:22" x14ac:dyDescent="0.2">
      <c r="A1365" s="8"/>
      <c r="B1365" s="8"/>
      <c r="C1365" s="8"/>
      <c r="D1365" s="9"/>
      <c r="E1365" s="8"/>
      <c r="S1365" s="10"/>
      <c r="T1365" s="11"/>
      <c r="V1365" s="12"/>
    </row>
    <row r="1366" spans="1:22" x14ac:dyDescent="0.2">
      <c r="A1366" s="8"/>
      <c r="B1366" s="8"/>
      <c r="C1366" s="8"/>
      <c r="D1366" s="9"/>
      <c r="E1366" s="8"/>
      <c r="S1366" s="10"/>
      <c r="T1366" s="11"/>
      <c r="V1366" s="12"/>
    </row>
    <row r="1367" spans="1:22" x14ac:dyDescent="0.2">
      <c r="A1367" s="8"/>
      <c r="B1367" s="8"/>
      <c r="C1367" s="8"/>
      <c r="D1367" s="9"/>
      <c r="E1367" s="8"/>
      <c r="S1367" s="10"/>
      <c r="T1367" s="11"/>
      <c r="V1367" s="12"/>
    </row>
    <row r="1368" spans="1:22" x14ac:dyDescent="0.2">
      <c r="A1368" s="8"/>
      <c r="B1368" s="8"/>
      <c r="C1368" s="8"/>
      <c r="D1368" s="9"/>
      <c r="E1368" s="8"/>
      <c r="S1368" s="10"/>
      <c r="T1368" s="11"/>
      <c r="V1368" s="12"/>
    </row>
    <row r="1369" spans="1:22" x14ac:dyDescent="0.2">
      <c r="A1369" s="8"/>
      <c r="B1369" s="8"/>
      <c r="C1369" s="8"/>
      <c r="D1369" s="9"/>
      <c r="E1369" s="8"/>
      <c r="S1369" s="10"/>
      <c r="T1369" s="11"/>
      <c r="V1369" s="12"/>
    </row>
    <row r="1370" spans="1:22" x14ac:dyDescent="0.2">
      <c r="A1370" s="8"/>
      <c r="B1370" s="8"/>
      <c r="C1370" s="8"/>
      <c r="D1370" s="9"/>
      <c r="E1370" s="8"/>
      <c r="S1370" s="10"/>
      <c r="T1370" s="11"/>
      <c r="V1370" s="12"/>
    </row>
    <row r="1371" spans="1:22" x14ac:dyDescent="0.2">
      <c r="A1371" s="52"/>
      <c r="C1371" s="8"/>
      <c r="D1371" s="54"/>
      <c r="E1371" s="8"/>
      <c r="N1371" s="8"/>
      <c r="S1371" s="10"/>
      <c r="T1371" s="11"/>
      <c r="V1371" s="12"/>
    </row>
    <row r="1372" spans="1:22" x14ac:dyDescent="0.2">
      <c r="A1372" s="8"/>
      <c r="B1372" s="8"/>
      <c r="C1372" s="8"/>
      <c r="D1372" s="9"/>
      <c r="E1372" s="8"/>
      <c r="N1372" s="8"/>
      <c r="S1372" s="10"/>
      <c r="T1372" s="11"/>
      <c r="V1372" s="12"/>
    </row>
    <row r="1373" spans="1:22" x14ac:dyDescent="0.2">
      <c r="A1373" s="8"/>
      <c r="B1373" s="8"/>
      <c r="C1373" s="8"/>
      <c r="D1373" s="9"/>
      <c r="E1373" s="8"/>
      <c r="N1373" s="8"/>
      <c r="S1373" s="10"/>
      <c r="T1373" s="11"/>
      <c r="V1373" s="12"/>
    </row>
    <row r="1374" spans="1:22" x14ac:dyDescent="0.2">
      <c r="A1374" s="8"/>
      <c r="B1374" s="8"/>
      <c r="C1374" s="8"/>
      <c r="D1374" s="9"/>
      <c r="E1374" s="8"/>
      <c r="N1374" s="8"/>
      <c r="S1374" s="10"/>
      <c r="T1374" s="11"/>
      <c r="V1374" s="12"/>
    </row>
    <row r="1375" spans="1:22" x14ac:dyDescent="0.2">
      <c r="A1375" s="9"/>
      <c r="B1375" s="51"/>
      <c r="C1375" s="8"/>
      <c r="D1375" s="9"/>
      <c r="E1375" s="8"/>
      <c r="L1375" s="155"/>
      <c r="N1375" s="8"/>
      <c r="S1375" s="10"/>
      <c r="T1375" s="11"/>
      <c r="U1375" s="155"/>
    </row>
    <row r="1376" spans="1:22" x14ac:dyDescent="0.2">
      <c r="A1376" s="8"/>
      <c r="B1376" s="8"/>
      <c r="C1376" s="8"/>
      <c r="D1376" s="9"/>
      <c r="E1376" s="8"/>
      <c r="N1376" s="8"/>
      <c r="S1376" s="10"/>
      <c r="T1376" s="11"/>
      <c r="V1376" s="12"/>
    </row>
    <row r="1377" spans="1:22" x14ac:dyDescent="0.2">
      <c r="A1377" s="8"/>
      <c r="B1377" s="8"/>
      <c r="C1377" s="8"/>
      <c r="D1377" s="9"/>
      <c r="E1377" s="8"/>
      <c r="N1377" s="8"/>
      <c r="S1377" s="10"/>
      <c r="T1377" s="11"/>
      <c r="V1377" s="12"/>
    </row>
    <row r="1378" spans="1:22" x14ac:dyDescent="0.2">
      <c r="A1378" s="8"/>
      <c r="B1378" s="8"/>
      <c r="C1378" s="8"/>
      <c r="D1378" s="9"/>
      <c r="E1378" s="8"/>
      <c r="N1378" s="8"/>
      <c r="S1378" s="10"/>
      <c r="T1378" s="11"/>
      <c r="V1378" s="12"/>
    </row>
    <row r="1379" spans="1:22" x14ac:dyDescent="0.2">
      <c r="A1379" s="8"/>
      <c r="B1379" s="8"/>
      <c r="C1379" s="8"/>
      <c r="D1379" s="9"/>
      <c r="E1379" s="8"/>
      <c r="N1379" s="8"/>
      <c r="S1379" s="10"/>
      <c r="T1379" s="11"/>
      <c r="V1379" s="12"/>
    </row>
    <row r="1380" spans="1:22" x14ac:dyDescent="0.2">
      <c r="A1380" s="8"/>
      <c r="B1380" s="8"/>
      <c r="C1380" s="8"/>
      <c r="D1380" s="9"/>
      <c r="E1380" s="8"/>
      <c r="N1380" s="8"/>
      <c r="S1380" s="10"/>
      <c r="T1380" s="11"/>
      <c r="V1380" s="12"/>
    </row>
    <row r="1381" spans="1:22" x14ac:dyDescent="0.2">
      <c r="A1381" s="8"/>
      <c r="B1381" s="8"/>
      <c r="C1381" s="8"/>
      <c r="D1381" s="9"/>
      <c r="E1381" s="8"/>
      <c r="N1381" s="8"/>
      <c r="S1381" s="10"/>
      <c r="T1381" s="11"/>
      <c r="V1381" s="12"/>
    </row>
    <row r="1382" spans="1:22" x14ac:dyDescent="0.2">
      <c r="A1382" s="8"/>
      <c r="B1382" s="8"/>
      <c r="C1382" s="8"/>
      <c r="D1382" s="9"/>
      <c r="E1382" s="8"/>
      <c r="N1382" s="8"/>
      <c r="S1382" s="10"/>
      <c r="T1382" s="11"/>
      <c r="V1382" s="12"/>
    </row>
    <row r="1383" spans="1:22" x14ac:dyDescent="0.2">
      <c r="A1383" s="8"/>
      <c r="B1383" s="8"/>
      <c r="C1383" s="8"/>
      <c r="D1383" s="9"/>
      <c r="E1383" s="8"/>
      <c r="N1383" s="8"/>
      <c r="S1383" s="10"/>
      <c r="T1383" s="11"/>
      <c r="V1383" s="12"/>
    </row>
    <row r="1384" spans="1:22" x14ac:dyDescent="0.2">
      <c r="A1384" s="8"/>
      <c r="B1384" s="8"/>
      <c r="C1384" s="8"/>
      <c r="D1384" s="54"/>
      <c r="E1384" s="8"/>
      <c r="S1384" s="10"/>
      <c r="T1384" s="11"/>
      <c r="V1384" s="12"/>
    </row>
    <row r="1385" spans="1:22" x14ac:dyDescent="0.2">
      <c r="A1385" s="8"/>
      <c r="B1385" s="8"/>
      <c r="C1385" s="8"/>
      <c r="D1385" s="54"/>
      <c r="E1385" s="8"/>
      <c r="S1385" s="10"/>
      <c r="T1385" s="11"/>
      <c r="V1385" s="12"/>
    </row>
    <row r="1386" spans="1:22" x14ac:dyDescent="0.2">
      <c r="A1386" s="8"/>
      <c r="B1386" s="8"/>
      <c r="C1386" s="8"/>
      <c r="D1386" s="9"/>
      <c r="E1386" s="8"/>
      <c r="N1386" s="8"/>
      <c r="S1386" s="10"/>
      <c r="T1386" s="11"/>
      <c r="V1386" s="12"/>
    </row>
    <row r="1387" spans="1:22" x14ac:dyDescent="0.2">
      <c r="A1387" s="8"/>
      <c r="B1387" s="8"/>
      <c r="C1387" s="8"/>
      <c r="D1387" s="9"/>
      <c r="E1387" s="8"/>
      <c r="N1387" s="8"/>
      <c r="S1387" s="10"/>
      <c r="T1387" s="11"/>
      <c r="V1387" s="12"/>
    </row>
    <row r="1388" spans="1:22" x14ac:dyDescent="0.2">
      <c r="A1388" s="8"/>
      <c r="B1388" s="8"/>
      <c r="C1388" s="8"/>
      <c r="D1388" s="9"/>
      <c r="E1388" s="8"/>
      <c r="N1388" s="8"/>
      <c r="S1388" s="10"/>
      <c r="T1388" s="11"/>
      <c r="V1388" s="12"/>
    </row>
    <row r="1389" spans="1:22" x14ac:dyDescent="0.2">
      <c r="A1389" s="8"/>
      <c r="B1389" s="8"/>
      <c r="C1389" s="8"/>
      <c r="D1389" s="9"/>
      <c r="E1389" s="8"/>
      <c r="N1389" s="8"/>
      <c r="S1389" s="10"/>
      <c r="T1389" s="11"/>
      <c r="V1389" s="12"/>
    </row>
    <row r="1390" spans="1:22" x14ac:dyDescent="0.2">
      <c r="A1390" s="8"/>
      <c r="B1390" s="8"/>
      <c r="C1390" s="8"/>
      <c r="D1390" s="9"/>
      <c r="E1390" s="8"/>
      <c r="N1390" s="8"/>
      <c r="S1390" s="10"/>
      <c r="T1390" s="11"/>
      <c r="V1390" s="12"/>
    </row>
    <row r="1391" spans="1:22" x14ac:dyDescent="0.2">
      <c r="A1391" s="8"/>
      <c r="B1391" s="8"/>
      <c r="C1391" s="8"/>
      <c r="D1391" s="9"/>
      <c r="E1391" s="8"/>
      <c r="N1391" s="8"/>
      <c r="S1391" s="10"/>
      <c r="T1391" s="11"/>
      <c r="V1391" s="12"/>
    </row>
    <row r="1392" spans="1:22" x14ac:dyDescent="0.2">
      <c r="A1392" s="8"/>
      <c r="B1392" s="8"/>
      <c r="C1392" s="8"/>
      <c r="D1392" s="9"/>
      <c r="E1392" s="8"/>
      <c r="N1392" s="8"/>
      <c r="S1392" s="10"/>
      <c r="T1392" s="11"/>
      <c r="V1392" s="12"/>
    </row>
    <row r="1393" spans="1:22" x14ac:dyDescent="0.2">
      <c r="A1393" s="8"/>
      <c r="B1393" s="8"/>
      <c r="C1393" s="8"/>
      <c r="D1393" s="9"/>
      <c r="E1393" s="8"/>
      <c r="N1393" s="8"/>
      <c r="S1393" s="10"/>
      <c r="T1393" s="11"/>
      <c r="V1393" s="12"/>
    </row>
    <row r="1394" spans="1:22" x14ac:dyDescent="0.2">
      <c r="A1394" s="8"/>
      <c r="B1394" s="8"/>
      <c r="C1394" s="8"/>
      <c r="D1394" s="9"/>
      <c r="E1394" s="8"/>
      <c r="N1394" s="8"/>
      <c r="S1394" s="10"/>
      <c r="T1394" s="11"/>
      <c r="V1394" s="12"/>
    </row>
    <row r="1395" spans="1:22" x14ac:dyDescent="0.2">
      <c r="A1395" s="8"/>
      <c r="B1395" s="8"/>
      <c r="C1395" s="8"/>
      <c r="D1395" s="9"/>
      <c r="E1395" s="8"/>
      <c r="N1395" s="8"/>
      <c r="S1395" s="10"/>
      <c r="T1395" s="11"/>
      <c r="V1395" s="12"/>
    </row>
    <row r="1396" spans="1:22" x14ac:dyDescent="0.2">
      <c r="A1396" s="8"/>
      <c r="B1396" s="8"/>
      <c r="C1396" s="8"/>
      <c r="D1396" s="54"/>
      <c r="E1396" s="8"/>
      <c r="N1396" s="8"/>
      <c r="S1396" s="10"/>
      <c r="T1396" s="11"/>
      <c r="V1396" s="12"/>
    </row>
    <row r="1397" spans="1:22" x14ac:dyDescent="0.2">
      <c r="A1397" s="8"/>
      <c r="B1397" s="8"/>
      <c r="C1397" s="8"/>
      <c r="D1397" s="9"/>
      <c r="E1397" s="8"/>
      <c r="N1397" s="8"/>
      <c r="S1397" s="10"/>
      <c r="T1397" s="11"/>
      <c r="V1397" s="12"/>
    </row>
    <row r="1398" spans="1:22" x14ac:dyDescent="0.2">
      <c r="A1398" s="8"/>
      <c r="B1398" s="8"/>
      <c r="C1398" s="8"/>
      <c r="D1398" s="9"/>
      <c r="E1398" s="8"/>
      <c r="N1398" s="8"/>
      <c r="S1398" s="10"/>
      <c r="T1398" s="11"/>
      <c r="V1398" s="12"/>
    </row>
    <row r="1399" spans="1:22" x14ac:dyDescent="0.2">
      <c r="A1399" s="8"/>
      <c r="B1399" s="8"/>
      <c r="C1399" s="8"/>
      <c r="D1399" s="9"/>
      <c r="E1399" s="8"/>
      <c r="N1399" s="8"/>
      <c r="S1399" s="10"/>
      <c r="T1399" s="11"/>
      <c r="V1399" s="12"/>
    </row>
    <row r="1400" spans="1:22" x14ac:dyDescent="0.2">
      <c r="A1400" s="8"/>
      <c r="B1400" s="8"/>
      <c r="C1400" s="8"/>
      <c r="D1400" s="9"/>
      <c r="E1400" s="8"/>
      <c r="S1400" s="10"/>
      <c r="T1400" s="11"/>
      <c r="V1400" s="12"/>
    </row>
    <row r="1401" spans="1:22" x14ac:dyDescent="0.2">
      <c r="A1401" s="8"/>
      <c r="B1401" s="8"/>
      <c r="C1401" s="8"/>
      <c r="D1401" s="54"/>
      <c r="E1401" s="8"/>
      <c r="S1401" s="10"/>
      <c r="T1401" s="11"/>
      <c r="V1401" s="12"/>
    </row>
    <row r="1402" spans="1:22" x14ac:dyDescent="0.2">
      <c r="A1402" s="8"/>
      <c r="B1402" s="8"/>
      <c r="C1402" s="8"/>
      <c r="D1402" s="54"/>
      <c r="E1402" s="8"/>
      <c r="S1402" s="10"/>
      <c r="T1402" s="11"/>
      <c r="V1402" s="12"/>
    </row>
    <row r="1403" spans="1:22" x14ac:dyDescent="0.2">
      <c r="A1403" s="8"/>
      <c r="B1403" s="8"/>
      <c r="C1403" s="8"/>
      <c r="D1403" s="54"/>
      <c r="E1403" s="8"/>
      <c r="S1403" s="10"/>
      <c r="T1403" s="11"/>
      <c r="V1403" s="12"/>
    </row>
    <row r="1404" spans="1:22" x14ac:dyDescent="0.2">
      <c r="A1404" s="8"/>
      <c r="B1404" s="8"/>
      <c r="C1404" s="8"/>
      <c r="D1404" s="54"/>
      <c r="E1404" s="8"/>
      <c r="S1404" s="10"/>
      <c r="T1404" s="11"/>
      <c r="V1404" s="12"/>
    </row>
    <row r="1405" spans="1:22" x14ac:dyDescent="0.2">
      <c r="A1405" s="9"/>
      <c r="B1405" s="51"/>
      <c r="C1405" s="8"/>
      <c r="D1405" s="9"/>
      <c r="E1405" s="8"/>
      <c r="L1405" s="57"/>
      <c r="N1405" s="8"/>
      <c r="S1405" s="10"/>
      <c r="T1405" s="11"/>
      <c r="U1405" s="154"/>
    </row>
    <row r="1406" spans="1:22" x14ac:dyDescent="0.2">
      <c r="A1406" s="8"/>
      <c r="B1406" s="8"/>
      <c r="C1406" s="8"/>
      <c r="D1406" s="9"/>
      <c r="E1406" s="8"/>
      <c r="N1406" s="8"/>
      <c r="S1406" s="10"/>
      <c r="T1406" s="11"/>
      <c r="V1406" s="12"/>
    </row>
    <row r="1407" spans="1:22" x14ac:dyDescent="0.2">
      <c r="A1407" s="8"/>
      <c r="B1407" s="8"/>
      <c r="C1407" s="8"/>
      <c r="D1407" s="9"/>
      <c r="E1407" s="8"/>
      <c r="N1407" s="8"/>
      <c r="S1407" s="10"/>
      <c r="T1407" s="11"/>
      <c r="V1407" s="12"/>
    </row>
    <row r="1408" spans="1:22" x14ac:dyDescent="0.2">
      <c r="A1408" s="8"/>
      <c r="B1408" s="8"/>
      <c r="C1408" s="8"/>
      <c r="D1408" s="9"/>
      <c r="E1408" s="8"/>
      <c r="N1408" s="8"/>
      <c r="S1408" s="10"/>
      <c r="T1408" s="11"/>
      <c r="V1408" s="12"/>
    </row>
    <row r="1409" spans="1:22" x14ac:dyDescent="0.2">
      <c r="A1409" s="8"/>
      <c r="B1409" s="8"/>
      <c r="C1409" s="8"/>
      <c r="D1409" s="9"/>
      <c r="E1409" s="8"/>
      <c r="M1409" s="56"/>
      <c r="N1409" s="8"/>
      <c r="S1409" s="10"/>
      <c r="T1409" s="11"/>
      <c r="V1409" s="12"/>
    </row>
    <row r="1410" spans="1:22" x14ac:dyDescent="0.2">
      <c r="A1410" s="8"/>
      <c r="B1410" s="8"/>
      <c r="C1410" s="8"/>
      <c r="D1410" s="54"/>
      <c r="E1410" s="8"/>
      <c r="N1410" s="8"/>
      <c r="S1410" s="10"/>
      <c r="T1410" s="11"/>
      <c r="V1410" s="12"/>
    </row>
    <row r="1411" spans="1:22" x14ac:dyDescent="0.2">
      <c r="A1411" s="8"/>
      <c r="B1411" s="8"/>
      <c r="C1411" s="8"/>
      <c r="D1411" s="9"/>
      <c r="E1411" s="8"/>
      <c r="N1411" s="8"/>
      <c r="S1411" s="10"/>
      <c r="T1411" s="11"/>
      <c r="V1411" s="12"/>
    </row>
    <row r="1412" spans="1:22" x14ac:dyDescent="0.2">
      <c r="A1412" s="8"/>
      <c r="B1412" s="8"/>
      <c r="C1412" s="8"/>
      <c r="D1412" s="9"/>
      <c r="E1412" s="8"/>
      <c r="N1412" s="8"/>
      <c r="S1412" s="10"/>
      <c r="T1412" s="11"/>
      <c r="V1412" s="12"/>
    </row>
    <row r="1413" spans="1:22" x14ac:dyDescent="0.2">
      <c r="A1413" s="8"/>
      <c r="B1413" s="8"/>
      <c r="C1413" s="8"/>
      <c r="D1413" s="9"/>
      <c r="E1413" s="8"/>
      <c r="N1413" s="8"/>
      <c r="S1413" s="10"/>
      <c r="T1413" s="11"/>
      <c r="V1413" s="12"/>
    </row>
    <row r="1414" spans="1:22" x14ac:dyDescent="0.2">
      <c r="A1414" s="8"/>
      <c r="B1414" s="8"/>
      <c r="C1414" s="8"/>
      <c r="D1414" s="9"/>
      <c r="E1414" s="8"/>
      <c r="F1414" s="8"/>
      <c r="M1414" s="56"/>
      <c r="N1414" s="8"/>
      <c r="S1414" s="10"/>
      <c r="T1414" s="11"/>
      <c r="V1414" s="12"/>
    </row>
    <row r="1415" spans="1:22" x14ac:dyDescent="0.2">
      <c r="A1415" s="8"/>
      <c r="B1415" s="8"/>
      <c r="C1415" s="8"/>
      <c r="D1415" s="54"/>
      <c r="E1415" s="8"/>
      <c r="M1415" s="56"/>
      <c r="N1415" s="8"/>
      <c r="S1415" s="10"/>
      <c r="T1415" s="11"/>
      <c r="V1415" s="12"/>
    </row>
    <row r="1416" spans="1:22" x14ac:dyDescent="0.2">
      <c r="A1416" s="8"/>
      <c r="B1416" s="8"/>
      <c r="C1416" s="8"/>
      <c r="D1416" s="9"/>
      <c r="E1416" s="8"/>
      <c r="N1416" s="8"/>
      <c r="S1416" s="10"/>
      <c r="T1416" s="11"/>
      <c r="V1416" s="12"/>
    </row>
    <row r="1417" spans="1:22" x14ac:dyDescent="0.2">
      <c r="A1417" s="8"/>
      <c r="B1417" s="8"/>
      <c r="C1417" s="8"/>
      <c r="D1417" s="9"/>
      <c r="E1417" s="8"/>
      <c r="N1417" s="8"/>
      <c r="S1417" s="10"/>
      <c r="T1417" s="11"/>
      <c r="V1417" s="12"/>
    </row>
    <row r="1418" spans="1:22" x14ac:dyDescent="0.2">
      <c r="A1418" s="8"/>
      <c r="B1418" s="8"/>
      <c r="C1418" s="8"/>
      <c r="D1418" s="9"/>
      <c r="E1418" s="8"/>
      <c r="N1418" s="8"/>
      <c r="S1418" s="10"/>
      <c r="T1418" s="11"/>
      <c r="V1418" s="12"/>
    </row>
    <row r="1419" spans="1:22" x14ac:dyDescent="0.2">
      <c r="A1419" s="8"/>
      <c r="B1419" s="8"/>
      <c r="C1419" s="8"/>
      <c r="D1419" s="9"/>
      <c r="E1419" s="8"/>
      <c r="N1419" s="8"/>
      <c r="S1419" s="10"/>
      <c r="T1419" s="11"/>
      <c r="V1419" s="12"/>
    </row>
    <row r="1420" spans="1:22" x14ac:dyDescent="0.2">
      <c r="A1420" s="8"/>
      <c r="B1420" s="8"/>
      <c r="C1420" s="8"/>
      <c r="D1420" s="9"/>
      <c r="E1420" s="8"/>
      <c r="N1420" s="8"/>
      <c r="S1420" s="10"/>
      <c r="T1420" s="11"/>
      <c r="V1420" s="12"/>
    </row>
    <row r="1421" spans="1:22" x14ac:dyDescent="0.2">
      <c r="A1421" s="8"/>
      <c r="B1421" s="8"/>
      <c r="C1421" s="8"/>
      <c r="D1421" s="9"/>
      <c r="E1421" s="8"/>
      <c r="N1421" s="8"/>
      <c r="S1421" s="10"/>
      <c r="T1421" s="11"/>
      <c r="V1421" s="12"/>
    </row>
    <row r="1422" spans="1:22" x14ac:dyDescent="0.2">
      <c r="A1422" s="8"/>
      <c r="B1422" s="8"/>
      <c r="C1422" s="8"/>
      <c r="D1422" s="9"/>
      <c r="E1422" s="8"/>
      <c r="N1422" s="8"/>
      <c r="S1422" s="10"/>
      <c r="T1422" s="11"/>
      <c r="V1422" s="12"/>
    </row>
    <row r="1423" spans="1:22" x14ac:dyDescent="0.2">
      <c r="A1423" s="8"/>
      <c r="B1423" s="8"/>
      <c r="C1423" s="8"/>
      <c r="D1423" s="9"/>
      <c r="E1423" s="8"/>
      <c r="N1423" s="8"/>
      <c r="S1423" s="10"/>
      <c r="T1423" s="11"/>
      <c r="V1423" s="12"/>
    </row>
    <row r="1424" spans="1:22" x14ac:dyDescent="0.2">
      <c r="A1424" s="8"/>
      <c r="B1424" s="8"/>
      <c r="C1424" s="8"/>
      <c r="D1424" s="9"/>
      <c r="E1424" s="8"/>
      <c r="N1424" s="8"/>
      <c r="S1424" s="10"/>
      <c r="T1424" s="11"/>
      <c r="V1424" s="12"/>
    </row>
    <row r="1425" spans="1:22" x14ac:dyDescent="0.2">
      <c r="A1425" s="8"/>
      <c r="B1425" s="8"/>
      <c r="C1425" s="8"/>
      <c r="D1425" s="9"/>
      <c r="E1425" s="8"/>
      <c r="N1425" s="8"/>
      <c r="S1425" s="10"/>
      <c r="T1425" s="11"/>
      <c r="V1425" s="12"/>
    </row>
    <row r="1426" spans="1:22" x14ac:dyDescent="0.2">
      <c r="A1426" s="8"/>
      <c r="B1426" s="8"/>
      <c r="C1426" s="8"/>
      <c r="D1426" s="9"/>
      <c r="E1426" s="8"/>
      <c r="N1426" s="8"/>
      <c r="S1426" s="10"/>
      <c r="T1426" s="11"/>
      <c r="V1426" s="12"/>
    </row>
    <row r="1427" spans="1:22" x14ac:dyDescent="0.2">
      <c r="A1427" s="8"/>
      <c r="B1427" s="8"/>
      <c r="C1427" s="8"/>
      <c r="D1427" s="9"/>
      <c r="E1427" s="8"/>
      <c r="N1427" s="8"/>
      <c r="S1427" s="10"/>
      <c r="T1427" s="11"/>
      <c r="V1427" s="12"/>
    </row>
    <row r="1428" spans="1:22" x14ac:dyDescent="0.2">
      <c r="A1428" s="9"/>
      <c r="B1428" s="8"/>
      <c r="C1428" s="8"/>
      <c r="D1428" s="9"/>
      <c r="E1428" s="8"/>
      <c r="N1428" s="8"/>
      <c r="S1428" s="10"/>
      <c r="T1428" s="11"/>
      <c r="V1428" s="12"/>
    </row>
    <row r="1429" spans="1:22" x14ac:dyDescent="0.2">
      <c r="A1429" s="9"/>
      <c r="B1429" s="9"/>
      <c r="C1429" s="8"/>
      <c r="D1429" s="9"/>
      <c r="E1429" s="8"/>
      <c r="N1429" s="8"/>
      <c r="S1429" s="10"/>
      <c r="T1429" s="11"/>
      <c r="V1429" s="12"/>
    </row>
    <row r="1430" spans="1:22" x14ac:dyDescent="0.2">
      <c r="A1430" s="9"/>
      <c r="B1430" s="9"/>
      <c r="C1430" s="8"/>
      <c r="D1430" s="9"/>
      <c r="E1430" s="8"/>
      <c r="N1430" s="8"/>
      <c r="S1430" s="10"/>
      <c r="T1430" s="11"/>
      <c r="V1430" s="12"/>
    </row>
    <row r="1431" spans="1:22" x14ac:dyDescent="0.2">
      <c r="A1431" s="9"/>
      <c r="B1431" s="9"/>
      <c r="C1431" s="8"/>
      <c r="D1431" s="9"/>
      <c r="E1431" s="8"/>
      <c r="N1431" s="8"/>
      <c r="S1431" s="10"/>
      <c r="T1431" s="11"/>
      <c r="V1431" s="12"/>
    </row>
    <row r="1432" spans="1:22" x14ac:dyDescent="0.2">
      <c r="A1432" s="8"/>
      <c r="B1432" s="8"/>
      <c r="C1432" s="8"/>
      <c r="D1432" s="9"/>
      <c r="E1432" s="8"/>
      <c r="S1432" s="10"/>
      <c r="T1432" s="11"/>
      <c r="V1432" s="12"/>
    </row>
    <row r="1433" spans="1:22" x14ac:dyDescent="0.2">
      <c r="A1433" s="8"/>
      <c r="B1433" s="8"/>
      <c r="C1433" s="8"/>
      <c r="D1433" s="9"/>
      <c r="E1433" s="8"/>
      <c r="S1433" s="10"/>
      <c r="T1433" s="11"/>
      <c r="V1433" s="12"/>
    </row>
    <row r="1434" spans="1:22" x14ac:dyDescent="0.2">
      <c r="A1434" s="8"/>
      <c r="B1434" s="8"/>
      <c r="C1434" s="8"/>
      <c r="D1434" s="9"/>
      <c r="E1434" s="8"/>
      <c r="S1434" s="10"/>
      <c r="T1434" s="11"/>
      <c r="V1434" s="12"/>
    </row>
    <row r="1435" spans="1:22" x14ac:dyDescent="0.2">
      <c r="A1435" s="8"/>
      <c r="B1435" s="8"/>
      <c r="C1435" s="8"/>
      <c r="D1435" s="9"/>
      <c r="E1435" s="8"/>
      <c r="S1435" s="10"/>
      <c r="T1435" s="11"/>
      <c r="V1435" s="12"/>
    </row>
    <row r="1436" spans="1:22" x14ac:dyDescent="0.2">
      <c r="A1436" s="8"/>
      <c r="B1436" s="8"/>
      <c r="C1436" s="8"/>
      <c r="D1436" s="9"/>
      <c r="E1436" s="8"/>
      <c r="S1436" s="10"/>
      <c r="T1436" s="11"/>
      <c r="V1436" s="12"/>
    </row>
    <row r="1437" spans="1:22" x14ac:dyDescent="0.2">
      <c r="A1437" s="8"/>
      <c r="B1437" s="8"/>
      <c r="C1437" s="8"/>
      <c r="D1437" s="9"/>
      <c r="E1437" s="8"/>
      <c r="I1437" s="7"/>
      <c r="S1437" s="10"/>
      <c r="T1437" s="11"/>
      <c r="V1437" s="12"/>
    </row>
    <row r="1438" spans="1:22" x14ac:dyDescent="0.2">
      <c r="A1438" s="8"/>
      <c r="B1438" s="8"/>
      <c r="C1438" s="8"/>
      <c r="D1438" s="9"/>
      <c r="E1438" s="8"/>
      <c r="S1438" s="10"/>
      <c r="T1438" s="11"/>
      <c r="V1438" s="12"/>
    </row>
    <row r="1439" spans="1:22" x14ac:dyDescent="0.2">
      <c r="A1439" s="8"/>
      <c r="B1439" s="8"/>
      <c r="C1439" s="8"/>
      <c r="D1439" s="9"/>
      <c r="E1439" s="8"/>
      <c r="S1439" s="10"/>
      <c r="T1439" s="11"/>
      <c r="V1439" s="12"/>
    </row>
    <row r="1440" spans="1:22" x14ac:dyDescent="0.2">
      <c r="A1440" s="8"/>
      <c r="B1440" s="8"/>
      <c r="C1440" s="8"/>
      <c r="D1440" s="9"/>
      <c r="E1440" s="8"/>
      <c r="S1440" s="10"/>
      <c r="T1440" s="11"/>
      <c r="V1440" s="12"/>
    </row>
    <row r="1441" spans="1:22" x14ac:dyDescent="0.2">
      <c r="A1441" s="8"/>
      <c r="B1441" s="8"/>
      <c r="C1441" s="8"/>
      <c r="D1441" s="9"/>
      <c r="E1441" s="8"/>
      <c r="S1441" s="10"/>
      <c r="T1441" s="11"/>
      <c r="V1441" s="12"/>
    </row>
    <row r="1442" spans="1:22" x14ac:dyDescent="0.2">
      <c r="A1442" s="8"/>
      <c r="B1442" s="8"/>
      <c r="C1442" s="8"/>
      <c r="D1442" s="9"/>
      <c r="E1442" s="8"/>
      <c r="S1442" s="10"/>
      <c r="T1442" s="11"/>
      <c r="V1442" s="12"/>
    </row>
    <row r="1443" spans="1:22" x14ac:dyDescent="0.2">
      <c r="A1443" s="8"/>
      <c r="B1443" s="8"/>
      <c r="C1443" s="8"/>
      <c r="D1443" s="9"/>
      <c r="E1443" s="8"/>
      <c r="S1443" s="10"/>
      <c r="T1443" s="11"/>
      <c r="V1443" s="12"/>
    </row>
    <row r="1444" spans="1:22" x14ac:dyDescent="0.2">
      <c r="A1444" s="8"/>
      <c r="B1444" s="8"/>
      <c r="C1444" s="8"/>
      <c r="D1444" s="9"/>
      <c r="E1444" s="8"/>
      <c r="S1444" s="10"/>
      <c r="T1444" s="11"/>
      <c r="V1444" s="12"/>
    </row>
    <row r="1445" spans="1:22" x14ac:dyDescent="0.2">
      <c r="A1445" s="8"/>
      <c r="B1445" s="8"/>
      <c r="C1445" s="8"/>
      <c r="D1445" s="9"/>
      <c r="E1445" s="8"/>
      <c r="S1445" s="10"/>
      <c r="T1445" s="11"/>
      <c r="V1445" s="12"/>
    </row>
    <row r="1446" spans="1:22" x14ac:dyDescent="0.2">
      <c r="A1446" s="8"/>
      <c r="B1446" s="8"/>
      <c r="C1446" s="8"/>
      <c r="D1446" s="54"/>
      <c r="E1446" s="8"/>
      <c r="M1446" s="56"/>
      <c r="N1446" s="8"/>
      <c r="S1446" s="10"/>
      <c r="T1446" s="11"/>
      <c r="V1446" s="12"/>
    </row>
    <row r="1447" spans="1:22" x14ac:dyDescent="0.2">
      <c r="A1447" s="8"/>
      <c r="B1447" s="8"/>
      <c r="C1447" s="8"/>
      <c r="D1447" s="54"/>
      <c r="E1447" s="8"/>
      <c r="M1447" s="56"/>
      <c r="N1447" s="8"/>
      <c r="S1447" s="10"/>
      <c r="T1447" s="11"/>
      <c r="V1447" s="12"/>
    </row>
    <row r="1448" spans="1:22" x14ac:dyDescent="0.2">
      <c r="A1448" s="8"/>
      <c r="B1448" s="8"/>
      <c r="C1448" s="8"/>
      <c r="D1448" s="54"/>
      <c r="E1448" s="8"/>
      <c r="N1448" s="8"/>
      <c r="S1448" s="10"/>
      <c r="T1448" s="11"/>
      <c r="V1448" s="12"/>
    </row>
    <row r="1449" spans="1:22" x14ac:dyDescent="0.2">
      <c r="A1449" s="8"/>
      <c r="B1449" s="8"/>
      <c r="C1449" s="8"/>
      <c r="D1449" s="9"/>
      <c r="E1449" s="8"/>
      <c r="M1449" s="56"/>
      <c r="N1449" s="8"/>
      <c r="S1449" s="10"/>
      <c r="T1449" s="11"/>
      <c r="V1449" s="12"/>
    </row>
    <row r="1450" spans="1:22" x14ac:dyDescent="0.2">
      <c r="A1450" s="8"/>
      <c r="B1450" s="8"/>
      <c r="C1450" s="8"/>
      <c r="D1450" s="54"/>
      <c r="E1450" s="8"/>
      <c r="M1450" s="56"/>
      <c r="N1450" s="8"/>
      <c r="S1450" s="10"/>
      <c r="T1450" s="11"/>
      <c r="V1450" s="12"/>
    </row>
    <row r="1451" spans="1:22" x14ac:dyDescent="0.2">
      <c r="A1451" s="8"/>
      <c r="B1451" s="8"/>
      <c r="C1451" s="8"/>
      <c r="D1451" s="9"/>
      <c r="E1451" s="8"/>
      <c r="M1451" s="56"/>
      <c r="N1451" s="8"/>
      <c r="S1451" s="10"/>
      <c r="T1451" s="11"/>
      <c r="V1451" s="12"/>
    </row>
    <row r="1452" spans="1:22" x14ac:dyDescent="0.2">
      <c r="A1452" s="8"/>
      <c r="B1452" s="8"/>
      <c r="C1452" s="8"/>
      <c r="D1452" s="9"/>
      <c r="E1452" s="8"/>
      <c r="S1452" s="10"/>
      <c r="T1452" s="11"/>
      <c r="V1452" s="12"/>
    </row>
    <row r="1453" spans="1:22" x14ac:dyDescent="0.2">
      <c r="A1453" s="9"/>
      <c r="B1453" s="51"/>
      <c r="C1453" s="8"/>
      <c r="D1453" s="9"/>
      <c r="E1453" s="8"/>
      <c r="L1453" s="57"/>
      <c r="N1453" s="8"/>
      <c r="S1453" s="10"/>
      <c r="T1453" s="11"/>
      <c r="U1453" s="154"/>
      <c r="V1453" s="67"/>
    </row>
    <row r="1454" spans="1:22" x14ac:dyDescent="0.2">
      <c r="A1454" s="8"/>
      <c r="B1454" s="8"/>
      <c r="C1454" s="8"/>
      <c r="D1454" s="9"/>
      <c r="E1454" s="8"/>
      <c r="N1454" s="8"/>
      <c r="S1454" s="10"/>
      <c r="T1454" s="11"/>
      <c r="V1454" s="12"/>
    </row>
    <row r="1455" spans="1:22" x14ac:dyDescent="0.2">
      <c r="A1455" s="8"/>
      <c r="B1455" s="8"/>
      <c r="C1455" s="8"/>
      <c r="D1455" s="9"/>
      <c r="E1455" s="8"/>
      <c r="N1455" s="8"/>
      <c r="S1455" s="10"/>
      <c r="T1455" s="11"/>
      <c r="V1455" s="12"/>
    </row>
    <row r="1456" spans="1:22" x14ac:dyDescent="0.2">
      <c r="A1456" s="8"/>
      <c r="B1456" s="8"/>
      <c r="C1456" s="8"/>
      <c r="D1456" s="9"/>
      <c r="E1456" s="8"/>
      <c r="N1456" s="8"/>
      <c r="S1456" s="10"/>
      <c r="T1456" s="11"/>
      <c r="V1456" s="12"/>
    </row>
    <row r="1457" spans="1:22" x14ac:dyDescent="0.2">
      <c r="A1457" s="8"/>
      <c r="B1457" s="8"/>
      <c r="C1457" s="8"/>
      <c r="D1457" s="9"/>
      <c r="E1457" s="8"/>
      <c r="N1457" s="8"/>
      <c r="S1457" s="10"/>
      <c r="T1457" s="11"/>
      <c r="V1457" s="12"/>
    </row>
    <row r="1458" spans="1:22" x14ac:dyDescent="0.2">
      <c r="A1458" s="8"/>
      <c r="B1458" s="8"/>
      <c r="C1458" s="8"/>
      <c r="D1458" s="9"/>
      <c r="E1458" s="8"/>
      <c r="N1458" s="8"/>
      <c r="S1458" s="10"/>
      <c r="T1458" s="11"/>
      <c r="V1458" s="12"/>
    </row>
    <row r="1459" spans="1:22" x14ac:dyDescent="0.2">
      <c r="A1459" s="8"/>
      <c r="B1459" s="8"/>
      <c r="C1459" s="8"/>
      <c r="D1459" s="9"/>
      <c r="E1459" s="8"/>
      <c r="N1459" s="8"/>
      <c r="S1459" s="10"/>
      <c r="T1459" s="11"/>
      <c r="V1459" s="12"/>
    </row>
    <row r="1460" spans="1:22" x14ac:dyDescent="0.2">
      <c r="A1460" s="8"/>
      <c r="B1460" s="8"/>
      <c r="C1460" s="8"/>
      <c r="D1460" s="9"/>
      <c r="E1460" s="8"/>
      <c r="S1460" s="10"/>
      <c r="T1460" s="11"/>
      <c r="V1460" s="12"/>
    </row>
    <row r="1461" spans="1:22" x14ac:dyDescent="0.2">
      <c r="A1461" s="8"/>
      <c r="B1461" s="8"/>
      <c r="C1461" s="8"/>
      <c r="D1461" s="9"/>
      <c r="E1461" s="8"/>
      <c r="S1461" s="10"/>
      <c r="T1461" s="11"/>
      <c r="V1461" s="12"/>
    </row>
    <row r="1462" spans="1:22" x14ac:dyDescent="0.2">
      <c r="A1462" s="8"/>
      <c r="B1462" s="8"/>
      <c r="C1462" s="8"/>
      <c r="D1462" s="9"/>
      <c r="E1462" s="8"/>
      <c r="S1462" s="10"/>
      <c r="T1462" s="11"/>
      <c r="V1462" s="12"/>
    </row>
    <row r="1463" spans="1:22" x14ac:dyDescent="0.2">
      <c r="A1463" s="8"/>
      <c r="B1463" s="8"/>
      <c r="C1463" s="8"/>
      <c r="D1463" s="9"/>
      <c r="E1463" s="8"/>
      <c r="S1463" s="10"/>
      <c r="T1463" s="11"/>
      <c r="V1463" s="12"/>
    </row>
    <row r="1464" spans="1:22" x14ac:dyDescent="0.2">
      <c r="A1464" s="8"/>
      <c r="B1464" s="8"/>
      <c r="C1464" s="8"/>
      <c r="D1464" s="9"/>
      <c r="E1464" s="8"/>
      <c r="S1464" s="10"/>
      <c r="T1464" s="11"/>
      <c r="V1464" s="12"/>
    </row>
    <row r="1465" spans="1:22" x14ac:dyDescent="0.2">
      <c r="A1465" s="8"/>
      <c r="B1465" s="8"/>
      <c r="C1465" s="8"/>
      <c r="D1465" s="9"/>
      <c r="E1465" s="8"/>
      <c r="S1465" s="10"/>
      <c r="T1465" s="11"/>
      <c r="V1465" s="12"/>
    </row>
    <row r="1466" spans="1:22" x14ac:dyDescent="0.2">
      <c r="A1466" s="8"/>
      <c r="B1466" s="8"/>
      <c r="C1466" s="8"/>
      <c r="D1466" s="9"/>
      <c r="E1466" s="8"/>
      <c r="S1466" s="10"/>
      <c r="T1466" s="11"/>
      <c r="V1466" s="12"/>
    </row>
    <row r="1467" spans="1:22" x14ac:dyDescent="0.2">
      <c r="A1467" s="8"/>
      <c r="B1467" s="8"/>
      <c r="C1467" s="8"/>
      <c r="D1467" s="9"/>
      <c r="E1467" s="8"/>
      <c r="S1467" s="10"/>
      <c r="T1467" s="11"/>
      <c r="V1467" s="12"/>
    </row>
    <row r="1468" spans="1:22" x14ac:dyDescent="0.2">
      <c r="A1468" s="8"/>
      <c r="B1468" s="8"/>
      <c r="C1468" s="8"/>
      <c r="D1468" s="9"/>
      <c r="E1468" s="8"/>
      <c r="S1468" s="10"/>
      <c r="T1468" s="11"/>
      <c r="V1468" s="12"/>
    </row>
    <row r="1469" spans="1:22" x14ac:dyDescent="0.2">
      <c r="A1469" s="8"/>
      <c r="B1469" s="8"/>
      <c r="C1469" s="8"/>
      <c r="D1469" s="9"/>
      <c r="E1469" s="8"/>
      <c r="S1469" s="10"/>
      <c r="T1469" s="11"/>
      <c r="V1469" s="12"/>
    </row>
    <row r="1470" spans="1:22" x14ac:dyDescent="0.2">
      <c r="A1470" s="8"/>
      <c r="B1470" s="8"/>
      <c r="C1470" s="8"/>
      <c r="D1470" s="9"/>
      <c r="E1470" s="8"/>
      <c r="S1470" s="10"/>
      <c r="T1470" s="11"/>
      <c r="V1470" s="12"/>
    </row>
    <row r="1471" spans="1:22" x14ac:dyDescent="0.2">
      <c r="A1471" s="8"/>
      <c r="B1471" s="8"/>
      <c r="C1471" s="8"/>
      <c r="D1471" s="9"/>
      <c r="E1471" s="8"/>
      <c r="S1471" s="10"/>
      <c r="T1471" s="11"/>
      <c r="V1471" s="12"/>
    </row>
    <row r="1472" spans="1:22" x14ac:dyDescent="0.2">
      <c r="A1472" s="8"/>
      <c r="B1472" s="8"/>
      <c r="C1472" s="8"/>
      <c r="D1472" s="9"/>
      <c r="E1472" s="8"/>
      <c r="S1472" s="10"/>
      <c r="T1472" s="11"/>
      <c r="V1472" s="12"/>
    </row>
    <row r="1473" spans="1:22" x14ac:dyDescent="0.2">
      <c r="A1473" s="8"/>
      <c r="B1473" s="8"/>
      <c r="C1473" s="8"/>
      <c r="D1473" s="9"/>
      <c r="E1473" s="8"/>
      <c r="S1473" s="10"/>
      <c r="T1473" s="11"/>
      <c r="V1473" s="12"/>
    </row>
    <row r="1474" spans="1:22" x14ac:dyDescent="0.2">
      <c r="A1474" s="8"/>
      <c r="B1474" s="8"/>
      <c r="C1474" s="8"/>
      <c r="D1474" s="9"/>
      <c r="E1474" s="8"/>
      <c r="S1474" s="10"/>
      <c r="T1474" s="11"/>
      <c r="V1474" s="12"/>
    </row>
    <row r="1475" spans="1:22" x14ac:dyDescent="0.2">
      <c r="A1475" s="8"/>
      <c r="B1475" s="8"/>
      <c r="C1475" s="8"/>
      <c r="D1475" s="9"/>
      <c r="E1475" s="8"/>
      <c r="S1475" s="10"/>
      <c r="T1475" s="11"/>
      <c r="V1475" s="12"/>
    </row>
    <row r="1476" spans="1:22" x14ac:dyDescent="0.2">
      <c r="A1476" s="8"/>
      <c r="B1476" s="8"/>
      <c r="C1476" s="8"/>
      <c r="D1476" s="9"/>
      <c r="E1476" s="8"/>
      <c r="S1476" s="10"/>
      <c r="T1476" s="11"/>
      <c r="V1476" s="12"/>
    </row>
    <row r="1477" spans="1:22" x14ac:dyDescent="0.2">
      <c r="A1477" s="8"/>
      <c r="B1477" s="8"/>
      <c r="C1477" s="8"/>
      <c r="D1477" s="9"/>
      <c r="E1477" s="8"/>
      <c r="N1477" s="8"/>
      <c r="S1477" s="10"/>
      <c r="T1477" s="11"/>
      <c r="V1477" s="12"/>
    </row>
    <row r="1478" spans="1:22" x14ac:dyDescent="0.2">
      <c r="A1478" s="8"/>
      <c r="B1478" s="8"/>
      <c r="C1478" s="8"/>
      <c r="D1478" s="9"/>
      <c r="E1478" s="8"/>
      <c r="N1478" s="8"/>
      <c r="S1478" s="10"/>
      <c r="T1478" s="11"/>
      <c r="V1478" s="12"/>
    </row>
    <row r="1479" spans="1:22" x14ac:dyDescent="0.2">
      <c r="A1479" s="8"/>
      <c r="B1479" s="8"/>
      <c r="C1479" s="8"/>
      <c r="D1479" s="9"/>
      <c r="E1479" s="8"/>
      <c r="N1479" s="8"/>
      <c r="S1479" s="10"/>
      <c r="T1479" s="11"/>
      <c r="V1479" s="12"/>
    </row>
    <row r="1480" spans="1:22" x14ac:dyDescent="0.2">
      <c r="A1480" s="8"/>
      <c r="B1480" s="8"/>
      <c r="C1480" s="8"/>
      <c r="D1480" s="9"/>
      <c r="E1480" s="8"/>
      <c r="N1480" s="8"/>
      <c r="S1480" s="10"/>
      <c r="T1480" s="11"/>
      <c r="V1480" s="12"/>
    </row>
    <row r="1481" spans="1:22" x14ac:dyDescent="0.2">
      <c r="A1481" s="8"/>
      <c r="B1481" s="8"/>
      <c r="C1481" s="8"/>
      <c r="D1481" s="9"/>
      <c r="E1481" s="8"/>
      <c r="N1481" s="8"/>
      <c r="S1481" s="10"/>
      <c r="T1481" s="11"/>
      <c r="V1481" s="12"/>
    </row>
    <row r="1482" spans="1:22" x14ac:dyDescent="0.2">
      <c r="A1482" s="8"/>
      <c r="B1482" s="8"/>
      <c r="C1482" s="8"/>
      <c r="D1482" s="9"/>
      <c r="E1482" s="8"/>
      <c r="N1482" s="8"/>
      <c r="S1482" s="10"/>
      <c r="T1482" s="11"/>
      <c r="V1482" s="12"/>
    </row>
    <row r="1483" spans="1:22" x14ac:dyDescent="0.2">
      <c r="A1483" s="8"/>
      <c r="B1483" s="8"/>
      <c r="C1483" s="8"/>
      <c r="D1483" s="9"/>
      <c r="E1483" s="8"/>
      <c r="N1483" s="8"/>
      <c r="S1483" s="10"/>
      <c r="T1483" s="11"/>
      <c r="V1483" s="12"/>
    </row>
    <row r="1484" spans="1:22" x14ac:dyDescent="0.2">
      <c r="A1484" s="9"/>
      <c r="B1484" s="9"/>
      <c r="C1484" s="8"/>
      <c r="D1484" s="9"/>
      <c r="E1484" s="8"/>
      <c r="L1484" s="57"/>
      <c r="N1484" s="8"/>
      <c r="S1484" s="10"/>
      <c r="T1484" s="11"/>
      <c r="U1484" s="157"/>
    </row>
    <row r="1485" spans="1:22" x14ac:dyDescent="0.2">
      <c r="A1485" s="9"/>
      <c r="B1485" s="9"/>
      <c r="C1485" s="8"/>
      <c r="D1485" s="9"/>
      <c r="E1485" s="8"/>
      <c r="L1485" s="57"/>
      <c r="N1485" s="8"/>
      <c r="S1485" s="10"/>
      <c r="T1485" s="11"/>
      <c r="U1485" s="157"/>
    </row>
    <row r="1486" spans="1:22" x14ac:dyDescent="0.2">
      <c r="A1486" s="8"/>
      <c r="B1486" s="8"/>
      <c r="C1486" s="8"/>
      <c r="D1486" s="9"/>
      <c r="E1486" s="8"/>
      <c r="S1486" s="10"/>
      <c r="T1486" s="11"/>
      <c r="V1486" s="12"/>
    </row>
    <row r="1487" spans="1:22" x14ac:dyDescent="0.2">
      <c r="A1487" s="8"/>
      <c r="B1487" s="8"/>
      <c r="C1487" s="8"/>
      <c r="D1487" s="9"/>
      <c r="E1487" s="8"/>
      <c r="S1487" s="10"/>
      <c r="T1487" s="11"/>
      <c r="V1487" s="12"/>
    </row>
    <row r="1488" spans="1:22" x14ac:dyDescent="0.2">
      <c r="A1488" s="8"/>
      <c r="B1488" s="8"/>
      <c r="C1488" s="8"/>
      <c r="D1488" s="9"/>
      <c r="E1488" s="8"/>
      <c r="S1488" s="10"/>
      <c r="T1488" s="11"/>
      <c r="V1488" s="12"/>
    </row>
    <row r="1489" spans="1:22" x14ac:dyDescent="0.2">
      <c r="A1489" s="8"/>
      <c r="B1489" s="8"/>
      <c r="C1489" s="8"/>
      <c r="D1489" s="54"/>
      <c r="E1489" s="8"/>
      <c r="S1489" s="10"/>
      <c r="T1489" s="11"/>
      <c r="V1489" s="12"/>
    </row>
    <row r="1490" spans="1:22" x14ac:dyDescent="0.2">
      <c r="A1490" s="8"/>
      <c r="B1490" s="8"/>
      <c r="C1490" s="8"/>
      <c r="D1490" s="9"/>
      <c r="E1490" s="8"/>
      <c r="S1490" s="10"/>
      <c r="T1490" s="11"/>
      <c r="V1490" s="12"/>
    </row>
    <row r="1491" spans="1:22" x14ac:dyDescent="0.2">
      <c r="A1491" s="8"/>
      <c r="B1491" s="8"/>
      <c r="C1491" s="8"/>
      <c r="D1491" s="54"/>
      <c r="E1491" s="8"/>
      <c r="S1491" s="10"/>
      <c r="T1491" s="11"/>
      <c r="V1491" s="12"/>
    </row>
    <row r="1492" spans="1:22" x14ac:dyDescent="0.2">
      <c r="A1492" s="8"/>
      <c r="B1492" s="8"/>
      <c r="C1492" s="8"/>
      <c r="D1492" s="54"/>
      <c r="E1492" s="8"/>
      <c r="S1492" s="10"/>
      <c r="T1492" s="11"/>
      <c r="V1492" s="12"/>
    </row>
    <row r="1493" spans="1:22" x14ac:dyDescent="0.2">
      <c r="A1493" s="8"/>
      <c r="B1493" s="8"/>
      <c r="C1493" s="8"/>
      <c r="D1493" s="9"/>
      <c r="E1493" s="8"/>
      <c r="S1493" s="10"/>
      <c r="T1493" s="11"/>
      <c r="V1493" s="12"/>
    </row>
    <row r="1494" spans="1:22" x14ac:dyDescent="0.2">
      <c r="A1494" s="8"/>
      <c r="B1494" s="8"/>
      <c r="C1494" s="8"/>
      <c r="D1494" s="9"/>
      <c r="E1494" s="8"/>
      <c r="N1494" s="8"/>
      <c r="S1494" s="10"/>
      <c r="T1494" s="11"/>
      <c r="V1494" s="12"/>
    </row>
    <row r="1495" spans="1:22" x14ac:dyDescent="0.2">
      <c r="A1495" s="8"/>
      <c r="B1495" s="8"/>
      <c r="C1495" s="8"/>
      <c r="D1495" s="9"/>
      <c r="E1495" s="8"/>
      <c r="N1495" s="8"/>
      <c r="S1495" s="10"/>
      <c r="T1495" s="11"/>
      <c r="V1495" s="12"/>
    </row>
    <row r="1496" spans="1:22" x14ac:dyDescent="0.2">
      <c r="A1496" s="8"/>
      <c r="B1496" s="8"/>
      <c r="C1496" s="8"/>
      <c r="D1496" s="9"/>
      <c r="E1496" s="8"/>
      <c r="N1496" s="8"/>
      <c r="S1496" s="10"/>
      <c r="T1496" s="11"/>
      <c r="V1496" s="12"/>
    </row>
    <row r="1497" spans="1:22" x14ac:dyDescent="0.2">
      <c r="A1497" s="8"/>
      <c r="B1497" s="8"/>
      <c r="C1497" s="8"/>
      <c r="D1497" s="9"/>
      <c r="E1497" s="8"/>
      <c r="N1497" s="8"/>
      <c r="S1497" s="10"/>
      <c r="T1497" s="11"/>
      <c r="V1497" s="12"/>
    </row>
    <row r="1498" spans="1:22" x14ac:dyDescent="0.2">
      <c r="A1498" s="8"/>
      <c r="B1498" s="8"/>
      <c r="C1498" s="8"/>
      <c r="D1498" s="9"/>
      <c r="E1498" s="8"/>
      <c r="N1498" s="8"/>
      <c r="S1498" s="10"/>
      <c r="T1498" s="11"/>
      <c r="V1498" s="12"/>
    </row>
    <row r="1499" spans="1:22" x14ac:dyDescent="0.2">
      <c r="A1499" s="8"/>
      <c r="B1499" s="8"/>
      <c r="C1499" s="8"/>
      <c r="D1499" s="9"/>
      <c r="E1499" s="8"/>
      <c r="N1499" s="8"/>
      <c r="S1499" s="10"/>
      <c r="T1499" s="11"/>
      <c r="V1499" s="12"/>
    </row>
    <row r="1500" spans="1:22" x14ac:dyDescent="0.2">
      <c r="A1500" s="8"/>
      <c r="B1500" s="8"/>
      <c r="C1500" s="8"/>
      <c r="D1500" s="9"/>
      <c r="E1500" s="8"/>
      <c r="N1500" s="8"/>
      <c r="S1500" s="10"/>
      <c r="T1500" s="11"/>
      <c r="V1500" s="12"/>
    </row>
    <row r="1501" spans="1:22" x14ac:dyDescent="0.2">
      <c r="A1501" s="8"/>
      <c r="B1501" s="8"/>
      <c r="C1501" s="8"/>
      <c r="D1501" s="9"/>
      <c r="E1501" s="8"/>
      <c r="N1501" s="8"/>
      <c r="S1501" s="10"/>
      <c r="T1501" s="11"/>
      <c r="V1501" s="12"/>
    </row>
    <row r="1502" spans="1:22" x14ac:dyDescent="0.2">
      <c r="A1502" s="8"/>
      <c r="B1502" s="8"/>
      <c r="C1502" s="8"/>
      <c r="D1502" s="9"/>
      <c r="E1502" s="8"/>
      <c r="N1502" s="8"/>
      <c r="S1502" s="10"/>
      <c r="T1502" s="11"/>
      <c r="V1502" s="12"/>
    </row>
    <row r="1503" spans="1:22" x14ac:dyDescent="0.2">
      <c r="A1503" s="8"/>
      <c r="B1503" s="8"/>
      <c r="C1503" s="8"/>
      <c r="D1503" s="9"/>
      <c r="E1503" s="8"/>
      <c r="N1503" s="8"/>
      <c r="S1503" s="10"/>
      <c r="T1503" s="11"/>
      <c r="V1503" s="12"/>
    </row>
    <row r="1504" spans="1:22" x14ac:dyDescent="0.2">
      <c r="A1504" s="9"/>
      <c r="B1504" s="51"/>
      <c r="C1504" s="8"/>
      <c r="D1504" s="9"/>
      <c r="E1504" s="8"/>
      <c r="K1504" s="58"/>
      <c r="L1504" s="155"/>
      <c r="S1504" s="10"/>
      <c r="T1504" s="11"/>
      <c r="U1504" s="155"/>
    </row>
    <row r="1505" spans="1:22" x14ac:dyDescent="0.2">
      <c r="A1505" s="8"/>
      <c r="B1505" s="8"/>
      <c r="C1505" s="8"/>
      <c r="D1505" s="9"/>
      <c r="E1505" s="8"/>
      <c r="S1505" s="10"/>
      <c r="T1505" s="11"/>
      <c r="V1505" s="12"/>
    </row>
    <row r="1506" spans="1:22" x14ac:dyDescent="0.2">
      <c r="A1506" s="8"/>
      <c r="B1506" s="8"/>
      <c r="C1506" s="8"/>
      <c r="D1506" s="9"/>
      <c r="E1506" s="8"/>
      <c r="S1506" s="10"/>
      <c r="T1506" s="11"/>
      <c r="V1506" s="12"/>
    </row>
    <row r="1507" spans="1:22" x14ac:dyDescent="0.2">
      <c r="A1507" s="8"/>
      <c r="B1507" s="8"/>
      <c r="C1507" s="8"/>
      <c r="D1507" s="9"/>
      <c r="E1507" s="8"/>
      <c r="S1507" s="10"/>
      <c r="T1507" s="11"/>
      <c r="V1507" s="12"/>
    </row>
    <row r="1508" spans="1:22" x14ac:dyDescent="0.2">
      <c r="A1508" s="8"/>
      <c r="B1508" s="8"/>
      <c r="C1508" s="8"/>
      <c r="D1508" s="9"/>
      <c r="E1508" s="8"/>
      <c r="S1508" s="10"/>
      <c r="T1508" s="11"/>
      <c r="V1508" s="12"/>
    </row>
    <row r="1509" spans="1:22" x14ac:dyDescent="0.2">
      <c r="A1509" s="8"/>
      <c r="B1509" s="8"/>
      <c r="C1509" s="8"/>
      <c r="D1509" s="54"/>
      <c r="E1509" s="8"/>
      <c r="S1509" s="10"/>
      <c r="T1509" s="11"/>
      <c r="V1509" s="12"/>
    </row>
    <row r="1510" spans="1:22" x14ac:dyDescent="0.2">
      <c r="A1510" s="8"/>
      <c r="B1510" s="8"/>
      <c r="C1510" s="8"/>
      <c r="D1510" s="9"/>
      <c r="E1510" s="8"/>
      <c r="S1510" s="10"/>
      <c r="T1510" s="11"/>
      <c r="V1510" s="12"/>
    </row>
    <row r="1511" spans="1:22" x14ac:dyDescent="0.2">
      <c r="A1511" s="8"/>
      <c r="B1511" s="8"/>
      <c r="C1511" s="8"/>
      <c r="D1511" s="9"/>
      <c r="E1511" s="8"/>
      <c r="S1511" s="10"/>
      <c r="T1511" s="11"/>
      <c r="V1511" s="12"/>
    </row>
    <row r="1512" spans="1:22" x14ac:dyDescent="0.2">
      <c r="A1512" s="8"/>
      <c r="B1512" s="8"/>
      <c r="C1512" s="8"/>
      <c r="D1512" s="9"/>
      <c r="E1512" s="8"/>
      <c r="S1512" s="10"/>
      <c r="T1512" s="11"/>
      <c r="V1512" s="12"/>
    </row>
    <row r="1513" spans="1:22" x14ac:dyDescent="0.2">
      <c r="A1513" s="8"/>
      <c r="B1513" s="8"/>
      <c r="C1513" s="8"/>
      <c r="D1513" s="9"/>
      <c r="E1513" s="8"/>
      <c r="N1513" s="8"/>
      <c r="S1513" s="10"/>
      <c r="T1513" s="11"/>
      <c r="V1513" s="12"/>
    </row>
    <row r="1514" spans="1:22" x14ac:dyDescent="0.2">
      <c r="A1514" s="8"/>
      <c r="B1514" s="8"/>
      <c r="C1514" s="8"/>
      <c r="D1514" s="54"/>
      <c r="E1514" s="8"/>
      <c r="N1514" s="8"/>
      <c r="S1514" s="10"/>
      <c r="T1514" s="11"/>
      <c r="V1514" s="12"/>
    </row>
    <row r="1515" spans="1:22" x14ac:dyDescent="0.2">
      <c r="A1515" s="8"/>
      <c r="B1515" s="8"/>
      <c r="C1515" s="8"/>
      <c r="D1515" s="54"/>
      <c r="E1515" s="8"/>
      <c r="N1515" s="8"/>
      <c r="S1515" s="10"/>
      <c r="T1515" s="11"/>
      <c r="V1515" s="12"/>
    </row>
    <row r="1516" spans="1:22" x14ac:dyDescent="0.2">
      <c r="A1516" s="8"/>
      <c r="B1516" s="8"/>
      <c r="C1516" s="8"/>
      <c r="D1516" s="9"/>
      <c r="E1516" s="8"/>
      <c r="N1516" s="8"/>
      <c r="S1516" s="10"/>
      <c r="T1516" s="11"/>
      <c r="V1516" s="12"/>
    </row>
    <row r="1517" spans="1:22" x14ac:dyDescent="0.2">
      <c r="A1517" s="8"/>
      <c r="B1517" s="8"/>
      <c r="C1517" s="8"/>
      <c r="D1517" s="9"/>
      <c r="E1517" s="8"/>
      <c r="N1517" s="8"/>
      <c r="S1517" s="10"/>
      <c r="T1517" s="11"/>
      <c r="V1517" s="12"/>
    </row>
    <row r="1518" spans="1:22" x14ac:dyDescent="0.2">
      <c r="A1518" s="8"/>
      <c r="B1518" s="8"/>
      <c r="C1518" s="8"/>
      <c r="D1518" s="9"/>
      <c r="E1518" s="8"/>
      <c r="N1518" s="8"/>
      <c r="S1518" s="10"/>
      <c r="T1518" s="11"/>
      <c r="V1518" s="12"/>
    </row>
    <row r="1519" spans="1:22" x14ac:dyDescent="0.2">
      <c r="A1519" s="8"/>
      <c r="B1519" s="8"/>
      <c r="C1519" s="8"/>
      <c r="D1519" s="9"/>
      <c r="E1519" s="8"/>
      <c r="N1519" s="8"/>
      <c r="S1519" s="10"/>
      <c r="T1519" s="11"/>
      <c r="V1519" s="12"/>
    </row>
    <row r="1520" spans="1:22" x14ac:dyDescent="0.2">
      <c r="A1520" s="8"/>
      <c r="B1520" s="8"/>
      <c r="C1520" s="8"/>
      <c r="D1520" s="9"/>
      <c r="E1520" s="8"/>
      <c r="N1520" s="8"/>
      <c r="S1520" s="10"/>
      <c r="T1520" s="11"/>
      <c r="V1520" s="12"/>
    </row>
    <row r="1521" spans="1:22" x14ac:dyDescent="0.2">
      <c r="A1521" s="8"/>
      <c r="B1521" s="8"/>
      <c r="C1521" s="8"/>
      <c r="D1521" s="9"/>
      <c r="E1521" s="8"/>
      <c r="N1521" s="8"/>
      <c r="S1521" s="10"/>
      <c r="T1521" s="11"/>
      <c r="V1521" s="12"/>
    </row>
    <row r="1522" spans="1:22" x14ac:dyDescent="0.2">
      <c r="A1522" s="8"/>
      <c r="B1522" s="8"/>
      <c r="C1522" s="8"/>
      <c r="D1522" s="54"/>
      <c r="E1522" s="8"/>
      <c r="N1522" s="8"/>
      <c r="S1522" s="10"/>
      <c r="T1522" s="11"/>
      <c r="V1522" s="12"/>
    </row>
    <row r="1523" spans="1:22" x14ac:dyDescent="0.2">
      <c r="A1523" s="8"/>
      <c r="B1523" s="8"/>
      <c r="C1523" s="8"/>
      <c r="D1523" s="9"/>
      <c r="E1523" s="8"/>
      <c r="N1523" s="8"/>
      <c r="S1523" s="10"/>
      <c r="T1523" s="11"/>
      <c r="V1523" s="12"/>
    </row>
    <row r="1524" spans="1:22" x14ac:dyDescent="0.2">
      <c r="A1524" s="8"/>
      <c r="B1524" s="8"/>
      <c r="C1524" s="8"/>
      <c r="D1524" s="9"/>
      <c r="E1524" s="8"/>
      <c r="N1524" s="8"/>
      <c r="S1524" s="10"/>
      <c r="T1524" s="11"/>
      <c r="V1524" s="12"/>
    </row>
    <row r="1525" spans="1:22" x14ac:dyDescent="0.2">
      <c r="A1525" s="9"/>
      <c r="B1525" s="8"/>
      <c r="C1525" s="8"/>
      <c r="D1525" s="9"/>
      <c r="E1525" s="8"/>
      <c r="N1525" s="8"/>
      <c r="S1525" s="10"/>
      <c r="T1525" s="11"/>
      <c r="V1525" s="12"/>
    </row>
    <row r="1526" spans="1:22" x14ac:dyDescent="0.2">
      <c r="A1526" s="9"/>
      <c r="B1526" s="8"/>
      <c r="C1526" s="8"/>
      <c r="D1526" s="9"/>
      <c r="E1526" s="8"/>
      <c r="N1526" s="8"/>
      <c r="S1526" s="10"/>
      <c r="T1526" s="11"/>
      <c r="V1526" s="12"/>
    </row>
    <row r="1527" spans="1:22" x14ac:dyDescent="0.2">
      <c r="A1527" s="9"/>
      <c r="B1527" s="8"/>
      <c r="C1527" s="8"/>
      <c r="D1527" s="9"/>
      <c r="E1527" s="8"/>
      <c r="N1527" s="8"/>
      <c r="S1527" s="10"/>
      <c r="T1527" s="11"/>
      <c r="V1527" s="12"/>
    </row>
    <row r="1528" spans="1:22" x14ac:dyDescent="0.2">
      <c r="A1528" s="9"/>
      <c r="B1528" s="8"/>
      <c r="C1528" s="8"/>
      <c r="D1528" s="9"/>
      <c r="E1528" s="8"/>
      <c r="N1528" s="8"/>
      <c r="S1528" s="10"/>
      <c r="T1528" s="11"/>
      <c r="V1528" s="12"/>
    </row>
    <row r="1529" spans="1:22" x14ac:dyDescent="0.2">
      <c r="A1529" s="9"/>
      <c r="B1529" s="8"/>
      <c r="C1529" s="8"/>
      <c r="D1529" s="9"/>
      <c r="E1529" s="8"/>
      <c r="N1529" s="8"/>
      <c r="S1529" s="10"/>
      <c r="T1529" s="11"/>
      <c r="V1529" s="12"/>
    </row>
    <row r="1530" spans="1:22" x14ac:dyDescent="0.2">
      <c r="A1530" s="9"/>
      <c r="B1530" s="8"/>
      <c r="C1530" s="8"/>
      <c r="D1530" s="9"/>
      <c r="E1530" s="8"/>
      <c r="N1530" s="8"/>
      <c r="S1530" s="10"/>
      <c r="T1530" s="11"/>
      <c r="V1530" s="12"/>
    </row>
    <row r="1531" spans="1:22" x14ac:dyDescent="0.2">
      <c r="A1531" s="9"/>
      <c r="B1531" s="8"/>
      <c r="C1531" s="8"/>
      <c r="D1531" s="9"/>
      <c r="E1531" s="8"/>
      <c r="N1531" s="8"/>
      <c r="S1531" s="10"/>
      <c r="T1531" s="11"/>
      <c r="V1531" s="12"/>
    </row>
    <row r="1532" spans="1:22" x14ac:dyDescent="0.2">
      <c r="A1532" s="9"/>
      <c r="B1532" s="8"/>
      <c r="C1532" s="8"/>
      <c r="D1532" s="9"/>
      <c r="E1532" s="8"/>
      <c r="N1532" s="8"/>
      <c r="S1532" s="10"/>
      <c r="T1532" s="11"/>
      <c r="V1532" s="12"/>
    </row>
    <row r="1533" spans="1:22" x14ac:dyDescent="0.2">
      <c r="A1533" s="9"/>
      <c r="B1533" s="8"/>
      <c r="C1533" s="8"/>
      <c r="D1533" s="9"/>
      <c r="E1533" s="8"/>
      <c r="N1533" s="8"/>
      <c r="S1533" s="10"/>
      <c r="T1533" s="11"/>
      <c r="V1533" s="12"/>
    </row>
    <row r="1534" spans="1:22" x14ac:dyDescent="0.2">
      <c r="A1534" s="9"/>
      <c r="B1534" s="8"/>
      <c r="C1534" s="8"/>
      <c r="D1534" s="9"/>
      <c r="E1534" s="8"/>
      <c r="N1534" s="8"/>
      <c r="S1534" s="10"/>
      <c r="T1534" s="11"/>
    </row>
    <row r="1535" spans="1:22" x14ac:dyDescent="0.2">
      <c r="A1535" s="9"/>
      <c r="B1535" s="8"/>
      <c r="C1535" s="8"/>
      <c r="D1535" s="9"/>
      <c r="E1535" s="8"/>
      <c r="N1535" s="8"/>
      <c r="S1535" s="10"/>
      <c r="T1535" s="11"/>
    </row>
    <row r="1536" spans="1:22" x14ac:dyDescent="0.2">
      <c r="A1536" s="8"/>
      <c r="B1536" s="8"/>
      <c r="C1536" s="8"/>
      <c r="D1536" s="9"/>
      <c r="E1536" s="8"/>
      <c r="S1536" s="10"/>
      <c r="T1536" s="11"/>
      <c r="V1536" s="12"/>
    </row>
    <row r="1537" spans="1:22" x14ac:dyDescent="0.2">
      <c r="A1537" s="8"/>
      <c r="B1537" s="8"/>
      <c r="C1537" s="8"/>
      <c r="D1537" s="9"/>
      <c r="E1537" s="8"/>
      <c r="S1537" s="10"/>
      <c r="T1537" s="11"/>
      <c r="V1537" s="12"/>
    </row>
    <row r="1538" spans="1:22" x14ac:dyDescent="0.2">
      <c r="A1538" s="8"/>
      <c r="B1538" s="8"/>
      <c r="C1538" s="8"/>
      <c r="D1538" s="9"/>
      <c r="E1538" s="8"/>
      <c r="S1538" s="10"/>
      <c r="T1538" s="11"/>
      <c r="V1538" s="12"/>
    </row>
    <row r="1539" spans="1:22" x14ac:dyDescent="0.2">
      <c r="A1539" s="8"/>
      <c r="B1539" s="8"/>
      <c r="C1539" s="8"/>
      <c r="D1539" s="9"/>
      <c r="E1539" s="8"/>
      <c r="S1539" s="10"/>
      <c r="T1539" s="11"/>
      <c r="V1539" s="12"/>
    </row>
    <row r="1540" spans="1:22" x14ac:dyDescent="0.2">
      <c r="A1540" s="9"/>
      <c r="B1540" s="9"/>
      <c r="C1540" s="8"/>
      <c r="D1540" s="9"/>
      <c r="E1540" s="8"/>
      <c r="M1540" s="9"/>
      <c r="N1540" s="6"/>
      <c r="S1540" s="10"/>
      <c r="T1540" s="11"/>
      <c r="V1540" s="12"/>
    </row>
    <row r="1541" spans="1:22" x14ac:dyDescent="0.2">
      <c r="A1541" s="9"/>
      <c r="B1541" s="9"/>
      <c r="C1541" s="8"/>
      <c r="D1541" s="9"/>
      <c r="E1541" s="8"/>
      <c r="M1541" s="9"/>
      <c r="N1541" s="6"/>
      <c r="S1541" s="10"/>
      <c r="T1541" s="11"/>
      <c r="V1541" s="12"/>
    </row>
    <row r="1542" spans="1:22" x14ac:dyDescent="0.2">
      <c r="A1542" s="9"/>
      <c r="B1542" s="9"/>
      <c r="C1542" s="8"/>
      <c r="D1542" s="9"/>
      <c r="E1542" s="8"/>
      <c r="M1542" s="9"/>
      <c r="N1542" s="6"/>
      <c r="S1542" s="10"/>
      <c r="T1542" s="11"/>
      <c r="V1542" s="12"/>
    </row>
    <row r="1543" spans="1:22" x14ac:dyDescent="0.2">
      <c r="A1543" s="9"/>
      <c r="B1543" s="9"/>
      <c r="C1543" s="8"/>
      <c r="D1543" s="9"/>
      <c r="E1543" s="8"/>
      <c r="M1543" s="9"/>
      <c r="N1543" s="6"/>
      <c r="S1543" s="10"/>
      <c r="T1543" s="11"/>
      <c r="V1543" s="12"/>
    </row>
    <row r="1544" spans="1:22" x14ac:dyDescent="0.2">
      <c r="A1544" s="9"/>
      <c r="B1544" s="9"/>
      <c r="C1544" s="8"/>
      <c r="D1544" s="9"/>
      <c r="E1544" s="8"/>
      <c r="M1544" s="9"/>
      <c r="N1544" s="6"/>
      <c r="S1544" s="10"/>
      <c r="T1544" s="11"/>
      <c r="V1544" s="12"/>
    </row>
    <row r="1545" spans="1:22" x14ac:dyDescent="0.2">
      <c r="A1545" s="9"/>
      <c r="B1545" s="9"/>
      <c r="C1545" s="8"/>
      <c r="D1545" s="9"/>
      <c r="E1545" s="8"/>
      <c r="S1545" s="10"/>
      <c r="T1545" s="11"/>
      <c r="V1545" s="12"/>
    </row>
    <row r="1546" spans="1:22" x14ac:dyDescent="0.2">
      <c r="A1546" s="9"/>
      <c r="B1546" s="9"/>
      <c r="C1546" s="8"/>
      <c r="D1546" s="9"/>
      <c r="E1546" s="8"/>
      <c r="S1546" s="10"/>
      <c r="T1546" s="11"/>
      <c r="V1546" s="12"/>
    </row>
    <row r="1547" spans="1:22" x14ac:dyDescent="0.2">
      <c r="A1547" s="8"/>
      <c r="B1547" s="8"/>
      <c r="C1547" s="8"/>
      <c r="D1547" s="9"/>
      <c r="E1547" s="8"/>
      <c r="S1547" s="10"/>
      <c r="T1547" s="11"/>
      <c r="V1547" s="12"/>
    </row>
    <row r="1548" spans="1:22" x14ac:dyDescent="0.2">
      <c r="A1548" s="8"/>
      <c r="B1548" s="8"/>
      <c r="C1548" s="8"/>
      <c r="D1548" s="9"/>
      <c r="E1548" s="8"/>
      <c r="S1548" s="10"/>
      <c r="T1548" s="11"/>
      <c r="V1548" s="12"/>
    </row>
    <row r="1549" spans="1:22" x14ac:dyDescent="0.2">
      <c r="A1549" s="8"/>
      <c r="B1549" s="8"/>
      <c r="C1549" s="8"/>
      <c r="D1549" s="9"/>
      <c r="E1549" s="8"/>
      <c r="S1549" s="10"/>
      <c r="T1549" s="11"/>
      <c r="V1549" s="12"/>
    </row>
    <row r="1550" spans="1:22" x14ac:dyDescent="0.2">
      <c r="A1550" s="8"/>
      <c r="B1550" s="8"/>
      <c r="C1550" s="8"/>
      <c r="D1550" s="9"/>
      <c r="E1550" s="8"/>
      <c r="L1550" s="57"/>
      <c r="M1550" s="9"/>
      <c r="N1550" s="8"/>
      <c r="S1550" s="10"/>
      <c r="T1550" s="11"/>
      <c r="U1550" s="154"/>
      <c r="V1550" s="12"/>
    </row>
    <row r="1551" spans="1:22" x14ac:dyDescent="0.2">
      <c r="A1551" s="8"/>
      <c r="B1551" s="8"/>
      <c r="C1551" s="8"/>
      <c r="D1551" s="9"/>
      <c r="E1551" s="8"/>
      <c r="L1551" s="57"/>
      <c r="M1551" s="9"/>
      <c r="N1551" s="8"/>
      <c r="S1551" s="10"/>
      <c r="T1551" s="11"/>
      <c r="U1551" s="154"/>
      <c r="V1551" s="12"/>
    </row>
    <row r="1552" spans="1:22" x14ac:dyDescent="0.2">
      <c r="A1552" s="8"/>
      <c r="B1552" s="8"/>
      <c r="C1552" s="8"/>
      <c r="D1552" s="9"/>
      <c r="E1552" s="8"/>
      <c r="L1552" s="57"/>
      <c r="M1552" s="54"/>
      <c r="N1552" s="8"/>
      <c r="S1552" s="10"/>
      <c r="T1552" s="11"/>
      <c r="U1552" s="154"/>
      <c r="V1552" s="12"/>
    </row>
    <row r="1553" spans="1:22" x14ac:dyDescent="0.2">
      <c r="A1553" s="8"/>
      <c r="B1553" s="8"/>
      <c r="C1553" s="8"/>
      <c r="D1553" s="9"/>
      <c r="E1553" s="8"/>
      <c r="L1553" s="57"/>
      <c r="M1553" s="9"/>
      <c r="N1553" s="8"/>
      <c r="S1553" s="10"/>
      <c r="T1553" s="11"/>
      <c r="U1553" s="154"/>
      <c r="V1553" s="12"/>
    </row>
    <row r="1554" spans="1:22" x14ac:dyDescent="0.2">
      <c r="A1554" s="8"/>
      <c r="B1554" s="8"/>
      <c r="C1554" s="8"/>
      <c r="D1554" s="9"/>
      <c r="E1554" s="8"/>
      <c r="L1554" s="57"/>
      <c r="M1554" s="9"/>
      <c r="N1554" s="8"/>
      <c r="S1554" s="10"/>
      <c r="T1554" s="11"/>
      <c r="U1554" s="154"/>
      <c r="V1554" s="12"/>
    </row>
    <row r="1555" spans="1:22" x14ac:dyDescent="0.2">
      <c r="A1555" s="8"/>
      <c r="B1555" s="8"/>
      <c r="C1555" s="8"/>
      <c r="D1555" s="54"/>
      <c r="E1555" s="8"/>
      <c r="L1555" s="57"/>
      <c r="N1555" s="8"/>
      <c r="S1555" s="10"/>
      <c r="T1555" s="11"/>
      <c r="U1555" s="154"/>
      <c r="V1555" s="12"/>
    </row>
    <row r="1556" spans="1:22" x14ac:dyDescent="0.2">
      <c r="A1556" s="8"/>
      <c r="B1556" s="8"/>
      <c r="C1556" s="8"/>
      <c r="D1556" s="9"/>
      <c r="E1556" s="8"/>
      <c r="L1556" s="57"/>
      <c r="N1556" s="8"/>
      <c r="S1556" s="10"/>
      <c r="T1556" s="11"/>
      <c r="U1556" s="154"/>
      <c r="V1556" s="12"/>
    </row>
    <row r="1557" spans="1:22" x14ac:dyDescent="0.2">
      <c r="A1557" s="8"/>
      <c r="B1557" s="8"/>
      <c r="C1557" s="8"/>
      <c r="D1557" s="9"/>
      <c r="E1557" s="8"/>
      <c r="L1557" s="57"/>
      <c r="N1557" s="8"/>
      <c r="S1557" s="10"/>
      <c r="T1557" s="11"/>
      <c r="U1557" s="154"/>
      <c r="V1557" s="12"/>
    </row>
    <row r="1558" spans="1:22" x14ac:dyDescent="0.2">
      <c r="A1558" s="8"/>
      <c r="B1558" s="8"/>
      <c r="C1558" s="8"/>
      <c r="D1558" s="9"/>
      <c r="E1558" s="8"/>
      <c r="L1558" s="57"/>
      <c r="N1558" s="8"/>
      <c r="S1558" s="10"/>
      <c r="T1558" s="11"/>
      <c r="U1558" s="154"/>
      <c r="V1558" s="12"/>
    </row>
    <row r="1559" spans="1:22" x14ac:dyDescent="0.2">
      <c r="A1559" s="8"/>
      <c r="B1559" s="8"/>
      <c r="C1559" s="8"/>
      <c r="D1559" s="9"/>
      <c r="E1559" s="8"/>
      <c r="S1559" s="10"/>
      <c r="T1559" s="11"/>
      <c r="V1559" s="12"/>
    </row>
    <row r="1560" spans="1:22" x14ac:dyDescent="0.2">
      <c r="A1560" s="8"/>
      <c r="B1560" s="8"/>
      <c r="C1560" s="8"/>
      <c r="D1560" s="9"/>
      <c r="E1560" s="8"/>
      <c r="S1560" s="10"/>
      <c r="T1560" s="11"/>
      <c r="V1560" s="12"/>
    </row>
    <row r="1561" spans="1:22" x14ac:dyDescent="0.2">
      <c r="A1561" s="8"/>
      <c r="B1561" s="8"/>
      <c r="C1561" s="8"/>
      <c r="D1561" s="9"/>
      <c r="E1561" s="8"/>
      <c r="S1561" s="10"/>
      <c r="T1561" s="11"/>
      <c r="V1561" s="12"/>
    </row>
    <row r="1562" spans="1:22" x14ac:dyDescent="0.2">
      <c r="A1562" s="8"/>
      <c r="B1562" s="8"/>
      <c r="C1562" s="8"/>
      <c r="D1562" s="9"/>
      <c r="E1562" s="8"/>
      <c r="S1562" s="10"/>
      <c r="T1562" s="11"/>
      <c r="V1562" s="12"/>
    </row>
    <row r="1563" spans="1:22" x14ac:dyDescent="0.2">
      <c r="A1563" s="8"/>
      <c r="B1563" s="8"/>
      <c r="C1563" s="8"/>
      <c r="D1563" s="9"/>
      <c r="E1563" s="8"/>
      <c r="S1563" s="10"/>
      <c r="T1563" s="11"/>
      <c r="V1563" s="12"/>
    </row>
    <row r="1564" spans="1:22" x14ac:dyDescent="0.2">
      <c r="A1564" s="8"/>
      <c r="B1564" s="8"/>
      <c r="C1564" s="8"/>
      <c r="D1564" s="9"/>
      <c r="E1564" s="8"/>
      <c r="S1564" s="10"/>
      <c r="T1564" s="11"/>
      <c r="V1564" s="12"/>
    </row>
    <row r="1565" spans="1:22" x14ac:dyDescent="0.2">
      <c r="A1565" s="8"/>
      <c r="B1565" s="8"/>
      <c r="C1565" s="8"/>
      <c r="D1565" s="54"/>
      <c r="E1565" s="8"/>
      <c r="S1565" s="10"/>
      <c r="T1565" s="11"/>
      <c r="V1565" s="12"/>
    </row>
    <row r="1566" spans="1:22" x14ac:dyDescent="0.2">
      <c r="A1566" s="8"/>
      <c r="B1566" s="8"/>
      <c r="C1566" s="8"/>
      <c r="D1566" s="9"/>
      <c r="E1566" s="8"/>
      <c r="S1566" s="10"/>
      <c r="T1566" s="11"/>
      <c r="V1566" s="12"/>
    </row>
    <row r="1567" spans="1:22" x14ac:dyDescent="0.2">
      <c r="A1567" s="8"/>
      <c r="B1567" s="8"/>
      <c r="C1567" s="8"/>
      <c r="D1567" s="9"/>
      <c r="E1567" s="8"/>
      <c r="S1567" s="10"/>
      <c r="T1567" s="11"/>
      <c r="V1567" s="12"/>
    </row>
    <row r="1568" spans="1:22" x14ac:dyDescent="0.2">
      <c r="A1568" s="8"/>
      <c r="B1568" s="8"/>
      <c r="C1568" s="8"/>
      <c r="D1568" s="9"/>
      <c r="E1568" s="8"/>
      <c r="S1568" s="10"/>
      <c r="T1568" s="11"/>
      <c r="V1568" s="12"/>
    </row>
    <row r="1569" spans="1:22" x14ac:dyDescent="0.2">
      <c r="A1569" s="8"/>
      <c r="B1569" s="8"/>
      <c r="C1569" s="8"/>
      <c r="D1569" s="9"/>
      <c r="E1569" s="8"/>
      <c r="S1569" s="10"/>
      <c r="T1569" s="11"/>
      <c r="V1569" s="12"/>
    </row>
    <row r="1570" spans="1:22" x14ac:dyDescent="0.2">
      <c r="A1570" s="8"/>
      <c r="B1570" s="8"/>
      <c r="C1570" s="8"/>
      <c r="D1570" s="9"/>
      <c r="E1570" s="8"/>
      <c r="N1570" s="8"/>
      <c r="S1570" s="10"/>
      <c r="T1570" s="11"/>
      <c r="V1570" s="12"/>
    </row>
    <row r="1571" spans="1:22" x14ac:dyDescent="0.2">
      <c r="A1571" s="8"/>
      <c r="B1571" s="8"/>
      <c r="C1571" s="8"/>
      <c r="D1571" s="9"/>
      <c r="E1571" s="8"/>
      <c r="N1571" s="8"/>
      <c r="S1571" s="10"/>
      <c r="T1571" s="11"/>
      <c r="V1571" s="12"/>
    </row>
    <row r="1572" spans="1:22" x14ac:dyDescent="0.2">
      <c r="A1572" s="8"/>
      <c r="B1572" s="8"/>
      <c r="C1572" s="8"/>
      <c r="D1572" s="54"/>
      <c r="E1572" s="8"/>
      <c r="N1572" s="8"/>
      <c r="S1572" s="10"/>
      <c r="T1572" s="11"/>
      <c r="V1572" s="12"/>
    </row>
    <row r="1573" spans="1:22" x14ac:dyDescent="0.2">
      <c r="A1573" s="8"/>
      <c r="B1573" s="8"/>
      <c r="C1573" s="8"/>
      <c r="D1573" s="9"/>
      <c r="E1573" s="8"/>
      <c r="M1573" s="56"/>
      <c r="N1573" s="8"/>
      <c r="S1573" s="10"/>
      <c r="T1573" s="11"/>
      <c r="V1573" s="12"/>
    </row>
    <row r="1574" spans="1:22" x14ac:dyDescent="0.2">
      <c r="A1574" s="8"/>
      <c r="B1574" s="8"/>
      <c r="C1574" s="8"/>
      <c r="D1574" s="54"/>
      <c r="E1574" s="8"/>
      <c r="M1574" s="56"/>
      <c r="N1574" s="8"/>
      <c r="S1574" s="10"/>
      <c r="T1574" s="11"/>
      <c r="V1574" s="12"/>
    </row>
    <row r="1575" spans="1:22" x14ac:dyDescent="0.2">
      <c r="A1575" s="8"/>
      <c r="B1575" s="8"/>
      <c r="C1575" s="8"/>
      <c r="D1575" s="54"/>
      <c r="E1575" s="8"/>
      <c r="N1575" s="8"/>
      <c r="S1575" s="10"/>
      <c r="T1575" s="11"/>
      <c r="V1575" s="12"/>
    </row>
    <row r="1576" spans="1:22" x14ac:dyDescent="0.2">
      <c r="A1576" s="8"/>
      <c r="B1576" s="8"/>
      <c r="C1576" s="8"/>
      <c r="D1576" s="9"/>
      <c r="E1576" s="8"/>
      <c r="N1576" s="8"/>
      <c r="S1576" s="10"/>
      <c r="T1576" s="11"/>
      <c r="V1576" s="12"/>
    </row>
    <row r="1577" spans="1:22" x14ac:dyDescent="0.2">
      <c r="A1577" s="8"/>
      <c r="B1577" s="8"/>
      <c r="C1577" s="8"/>
      <c r="D1577" s="9"/>
      <c r="E1577" s="8"/>
      <c r="N1577" s="8"/>
      <c r="S1577" s="10"/>
      <c r="T1577" s="11"/>
      <c r="V1577" s="12"/>
    </row>
    <row r="1578" spans="1:22" x14ac:dyDescent="0.2">
      <c r="A1578" s="8"/>
      <c r="B1578" s="8"/>
      <c r="C1578" s="8"/>
      <c r="D1578" s="9"/>
      <c r="E1578" s="8"/>
      <c r="M1578" s="56"/>
      <c r="N1578" s="8"/>
      <c r="S1578" s="10"/>
      <c r="T1578" s="11"/>
      <c r="V1578" s="12"/>
    </row>
    <row r="1579" spans="1:22" x14ac:dyDescent="0.2">
      <c r="A1579" s="8"/>
      <c r="B1579" s="8"/>
      <c r="C1579" s="8"/>
      <c r="D1579" s="9"/>
      <c r="E1579" s="8"/>
      <c r="N1579" s="8"/>
      <c r="S1579" s="10"/>
      <c r="T1579" s="11"/>
      <c r="V1579" s="12"/>
    </row>
    <row r="1580" spans="1:22" x14ac:dyDescent="0.2">
      <c r="A1580" s="8"/>
      <c r="B1580" s="8"/>
      <c r="C1580" s="8"/>
      <c r="D1580" s="9"/>
      <c r="E1580" s="8"/>
      <c r="N1580" s="8"/>
      <c r="S1580" s="10"/>
      <c r="T1580" s="11"/>
      <c r="V1580" s="12"/>
    </row>
    <row r="1581" spans="1:22" x14ac:dyDescent="0.2">
      <c r="A1581" s="8"/>
      <c r="B1581" s="8"/>
      <c r="C1581" s="8"/>
      <c r="D1581" s="9"/>
      <c r="E1581" s="8"/>
      <c r="N1581" s="8"/>
      <c r="S1581" s="10"/>
      <c r="T1581" s="11"/>
      <c r="V1581" s="12"/>
    </row>
    <row r="1582" spans="1:22" x14ac:dyDescent="0.2">
      <c r="A1582" s="8"/>
      <c r="B1582" s="8"/>
      <c r="C1582" s="8"/>
      <c r="D1582" s="9"/>
      <c r="E1582" s="8"/>
      <c r="M1582" s="56"/>
      <c r="N1582" s="8"/>
      <c r="S1582" s="10"/>
      <c r="T1582" s="11"/>
      <c r="V1582" s="12"/>
    </row>
    <row r="1583" spans="1:22" x14ac:dyDescent="0.2">
      <c r="A1583" s="8"/>
      <c r="B1583" s="8"/>
      <c r="C1583" s="8"/>
      <c r="D1583" s="9"/>
      <c r="E1583" s="8"/>
      <c r="N1583" s="8"/>
      <c r="S1583" s="10"/>
      <c r="T1583" s="11"/>
      <c r="V1583" s="12"/>
    </row>
    <row r="1584" spans="1:22" x14ac:dyDescent="0.2">
      <c r="A1584" s="8"/>
      <c r="B1584" s="8"/>
      <c r="C1584" s="8"/>
      <c r="D1584" s="54"/>
      <c r="E1584" s="8"/>
      <c r="N1584" s="8"/>
      <c r="S1584" s="10"/>
      <c r="T1584" s="11"/>
      <c r="V1584" s="12"/>
    </row>
    <row r="1585" spans="1:22" x14ac:dyDescent="0.2">
      <c r="A1585" s="8"/>
      <c r="B1585" s="8"/>
      <c r="C1585" s="8"/>
      <c r="D1585" s="9"/>
      <c r="E1585" s="8"/>
      <c r="N1585" s="8"/>
      <c r="S1585" s="10"/>
      <c r="T1585" s="11"/>
      <c r="V1585" s="12"/>
    </row>
    <row r="1586" spans="1:22" x14ac:dyDescent="0.2">
      <c r="A1586" s="8"/>
      <c r="B1586" s="8"/>
      <c r="C1586" s="8"/>
      <c r="D1586" s="9"/>
      <c r="E1586" s="8"/>
      <c r="N1586" s="8"/>
      <c r="S1586" s="10"/>
      <c r="T1586" s="11"/>
      <c r="V1586" s="12"/>
    </row>
    <row r="1587" spans="1:22" x14ac:dyDescent="0.2">
      <c r="A1587" s="8"/>
      <c r="B1587" s="8"/>
      <c r="C1587" s="8"/>
      <c r="D1587" s="9"/>
      <c r="E1587" s="8"/>
      <c r="N1587" s="8"/>
      <c r="S1587" s="10"/>
      <c r="T1587" s="11"/>
      <c r="V1587" s="12"/>
    </row>
    <row r="1588" spans="1:22" x14ac:dyDescent="0.2">
      <c r="A1588" s="8"/>
      <c r="B1588" s="8"/>
      <c r="C1588" s="8"/>
      <c r="D1588" s="9"/>
      <c r="E1588" s="8"/>
      <c r="S1588" s="10"/>
      <c r="T1588" s="11"/>
      <c r="V1588" s="12"/>
    </row>
    <row r="1589" spans="1:22" x14ac:dyDescent="0.2">
      <c r="A1589" s="8"/>
      <c r="B1589" s="8"/>
      <c r="C1589" s="8"/>
      <c r="D1589" s="9"/>
      <c r="E1589" s="8"/>
      <c r="I1589" s="7"/>
      <c r="S1589" s="10"/>
      <c r="T1589" s="11"/>
      <c r="V1589" s="12"/>
    </row>
    <row r="1590" spans="1:22" x14ac:dyDescent="0.2">
      <c r="A1590" s="8"/>
      <c r="B1590" s="8"/>
      <c r="C1590" s="8"/>
      <c r="D1590" s="9"/>
      <c r="E1590" s="8"/>
      <c r="I1590" s="7"/>
      <c r="S1590" s="10"/>
      <c r="T1590" s="11"/>
      <c r="V1590" s="12"/>
    </row>
    <row r="1591" spans="1:22" x14ac:dyDescent="0.2">
      <c r="A1591" s="8"/>
      <c r="B1591" s="8"/>
      <c r="C1591" s="8"/>
      <c r="D1591" s="9"/>
      <c r="E1591" s="8"/>
      <c r="S1591" s="10"/>
      <c r="T1591" s="11"/>
      <c r="V1591" s="12"/>
    </row>
    <row r="1592" spans="1:22" x14ac:dyDescent="0.2">
      <c r="A1592" s="8"/>
      <c r="B1592" s="8"/>
      <c r="C1592" s="8"/>
      <c r="D1592" s="9"/>
      <c r="E1592" s="8"/>
      <c r="S1592" s="10"/>
      <c r="T1592" s="11"/>
      <c r="V1592" s="12"/>
    </row>
    <row r="1593" spans="1:22" x14ac:dyDescent="0.2">
      <c r="A1593" s="8"/>
      <c r="B1593" s="8"/>
      <c r="C1593" s="8"/>
      <c r="D1593" s="9"/>
      <c r="E1593" s="8"/>
      <c r="S1593" s="10"/>
      <c r="T1593" s="11"/>
      <c r="V1593" s="12"/>
    </row>
    <row r="1594" spans="1:22" x14ac:dyDescent="0.2">
      <c r="A1594" s="8"/>
      <c r="B1594" s="8"/>
      <c r="C1594" s="8"/>
      <c r="D1594" s="9"/>
      <c r="E1594" s="8"/>
      <c r="S1594" s="10"/>
      <c r="T1594" s="11"/>
      <c r="V1594" s="12"/>
    </row>
    <row r="1595" spans="1:22" x14ac:dyDescent="0.2">
      <c r="A1595" s="8"/>
      <c r="B1595" s="8"/>
      <c r="C1595" s="8"/>
      <c r="D1595" s="9"/>
      <c r="E1595" s="8"/>
      <c r="S1595" s="10"/>
      <c r="T1595" s="11"/>
      <c r="V1595" s="12"/>
    </row>
    <row r="1596" spans="1:22" x14ac:dyDescent="0.2">
      <c r="A1596" s="8"/>
      <c r="B1596" s="8"/>
      <c r="C1596" s="8"/>
      <c r="D1596" s="54"/>
      <c r="E1596" s="8"/>
      <c r="S1596" s="10"/>
      <c r="T1596" s="11"/>
      <c r="V1596" s="12"/>
    </row>
    <row r="1597" spans="1:22" x14ac:dyDescent="0.2">
      <c r="A1597" s="8"/>
      <c r="B1597" s="8"/>
      <c r="C1597" s="8"/>
      <c r="D1597" s="9"/>
      <c r="E1597" s="8"/>
      <c r="S1597" s="10"/>
      <c r="T1597" s="11"/>
      <c r="V1597" s="12"/>
    </row>
    <row r="1598" spans="1:22" x14ac:dyDescent="0.2">
      <c r="A1598" s="8"/>
      <c r="B1598" s="8"/>
      <c r="C1598" s="8"/>
      <c r="D1598" s="54"/>
      <c r="E1598" s="8"/>
      <c r="S1598" s="10"/>
      <c r="T1598" s="11"/>
      <c r="V1598" s="12"/>
    </row>
    <row r="1599" spans="1:22" x14ac:dyDescent="0.2">
      <c r="A1599" s="8"/>
      <c r="B1599" s="8"/>
      <c r="C1599" s="8"/>
      <c r="D1599" s="9"/>
      <c r="E1599" s="8"/>
      <c r="S1599" s="10"/>
      <c r="T1599" s="11"/>
      <c r="V1599" s="12"/>
    </row>
    <row r="1600" spans="1:22" x14ac:dyDescent="0.2">
      <c r="A1600" s="8"/>
      <c r="B1600" s="8"/>
      <c r="C1600" s="8"/>
      <c r="D1600" s="9"/>
      <c r="E1600" s="8"/>
      <c r="S1600" s="10"/>
      <c r="T1600" s="11"/>
      <c r="V1600" s="12"/>
    </row>
    <row r="1601" spans="1:22" x14ac:dyDescent="0.2">
      <c r="A1601" s="8"/>
      <c r="B1601" s="8"/>
      <c r="C1601" s="8"/>
      <c r="D1601" s="9"/>
      <c r="E1601" s="8"/>
      <c r="S1601" s="10"/>
      <c r="T1601" s="11"/>
      <c r="V1601" s="12"/>
    </row>
    <row r="1602" spans="1:22" x14ac:dyDescent="0.2">
      <c r="A1602" s="8"/>
      <c r="B1602" s="8"/>
      <c r="C1602" s="8"/>
      <c r="D1602" s="9"/>
      <c r="E1602" s="8"/>
      <c r="S1602" s="10"/>
      <c r="T1602" s="11"/>
      <c r="V1602" s="12"/>
    </row>
    <row r="1603" spans="1:22" x14ac:dyDescent="0.2">
      <c r="A1603" s="8"/>
      <c r="B1603" s="8"/>
      <c r="C1603" s="8"/>
      <c r="D1603" s="9"/>
      <c r="E1603" s="8"/>
      <c r="S1603" s="10"/>
      <c r="T1603" s="11"/>
      <c r="V1603" s="12"/>
    </row>
    <row r="1604" spans="1:22" x14ac:dyDescent="0.2">
      <c r="A1604" s="8"/>
      <c r="B1604" s="8"/>
      <c r="C1604" s="8"/>
      <c r="D1604" s="9"/>
      <c r="E1604" s="8"/>
      <c r="S1604" s="10"/>
      <c r="T1604" s="11"/>
      <c r="V1604" s="12"/>
    </row>
    <row r="1605" spans="1:22" x14ac:dyDescent="0.2">
      <c r="A1605" s="8"/>
      <c r="B1605" s="8"/>
      <c r="C1605" s="8"/>
      <c r="D1605" s="9"/>
      <c r="E1605" s="8"/>
      <c r="S1605" s="10"/>
      <c r="T1605" s="11"/>
      <c r="V1605" s="12"/>
    </row>
    <row r="1606" spans="1:22" x14ac:dyDescent="0.2">
      <c r="A1606" s="8"/>
      <c r="B1606" s="8"/>
      <c r="C1606" s="8"/>
      <c r="D1606" s="54"/>
      <c r="E1606" s="8"/>
      <c r="S1606" s="10"/>
      <c r="T1606" s="11"/>
      <c r="V1606" s="12"/>
    </row>
    <row r="1607" spans="1:22" x14ac:dyDescent="0.2">
      <c r="A1607" s="8"/>
      <c r="B1607" s="8"/>
      <c r="C1607" s="8"/>
      <c r="D1607" s="9"/>
      <c r="E1607" s="8"/>
      <c r="S1607" s="10"/>
      <c r="T1607" s="11"/>
      <c r="V1607" s="12"/>
    </row>
    <row r="1608" spans="1:22" x14ac:dyDescent="0.2">
      <c r="A1608" s="9"/>
      <c r="B1608" s="9"/>
      <c r="C1608" s="8"/>
      <c r="D1608" s="9"/>
      <c r="E1608" s="8"/>
      <c r="L1608" s="57"/>
      <c r="S1608" s="10"/>
      <c r="T1608" s="11"/>
    </row>
    <row r="1609" spans="1:22" x14ac:dyDescent="0.2">
      <c r="A1609" s="8"/>
      <c r="B1609" s="8"/>
      <c r="C1609" s="8"/>
      <c r="D1609" s="9"/>
      <c r="E1609" s="8"/>
      <c r="S1609" s="10"/>
      <c r="T1609" s="11"/>
      <c r="V1609" s="12"/>
    </row>
    <row r="1610" spans="1:22" x14ac:dyDescent="0.2">
      <c r="A1610" s="9"/>
      <c r="B1610" s="51"/>
      <c r="C1610" s="8"/>
      <c r="D1610" s="9"/>
      <c r="E1610" s="8"/>
      <c r="K1610" s="58"/>
      <c r="L1610" s="57"/>
      <c r="N1610" s="8"/>
      <c r="S1610" s="10"/>
      <c r="T1610" s="11"/>
      <c r="U1610" s="154"/>
      <c r="V1610" s="67"/>
    </row>
    <row r="1611" spans="1:22" x14ac:dyDescent="0.2">
      <c r="A1611" s="8"/>
      <c r="B1611" s="8"/>
      <c r="C1611" s="8"/>
      <c r="D1611" s="9"/>
      <c r="E1611" s="8"/>
      <c r="M1611" s="56"/>
      <c r="N1611" s="8"/>
      <c r="S1611" s="10"/>
      <c r="T1611" s="11"/>
      <c r="V1611" s="12"/>
    </row>
    <row r="1612" spans="1:22" x14ac:dyDescent="0.2">
      <c r="A1612" s="8"/>
      <c r="B1612" s="8"/>
      <c r="C1612" s="8"/>
      <c r="D1612" s="9"/>
      <c r="E1612" s="8"/>
      <c r="M1612" s="56"/>
      <c r="N1612" s="8"/>
      <c r="S1612" s="10"/>
      <c r="T1612" s="11"/>
      <c r="V1612" s="12"/>
    </row>
    <row r="1613" spans="1:22" x14ac:dyDescent="0.2">
      <c r="A1613" s="8"/>
      <c r="B1613" s="8"/>
      <c r="C1613" s="8"/>
      <c r="D1613" s="9"/>
      <c r="E1613" s="8"/>
      <c r="M1613" s="56"/>
      <c r="N1613" s="8"/>
      <c r="S1613" s="10"/>
      <c r="T1613" s="11"/>
      <c r="V1613" s="12"/>
    </row>
    <row r="1614" spans="1:22" x14ac:dyDescent="0.2">
      <c r="A1614" s="8"/>
      <c r="B1614" s="8"/>
      <c r="C1614" s="8"/>
      <c r="D1614" s="9"/>
      <c r="E1614" s="8"/>
      <c r="M1614" s="56"/>
      <c r="N1614" s="8"/>
      <c r="S1614" s="10"/>
      <c r="T1614" s="11"/>
      <c r="V1614" s="12"/>
    </row>
    <row r="1615" spans="1:22" x14ac:dyDescent="0.2">
      <c r="A1615" s="8"/>
      <c r="B1615" s="8"/>
      <c r="C1615" s="8"/>
      <c r="D1615" s="9"/>
      <c r="E1615" s="8"/>
      <c r="M1615" s="56"/>
      <c r="N1615" s="8"/>
      <c r="S1615" s="10"/>
      <c r="T1615" s="11"/>
      <c r="V1615" s="12"/>
    </row>
    <row r="1616" spans="1:22" x14ac:dyDescent="0.2">
      <c r="A1616" s="8"/>
      <c r="B1616" s="8"/>
      <c r="C1616" s="8"/>
      <c r="D1616" s="9"/>
      <c r="E1616" s="8"/>
      <c r="N1616" s="8"/>
      <c r="S1616" s="10"/>
      <c r="T1616" s="11"/>
      <c r="V1616" s="12"/>
    </row>
    <row r="1617" spans="1:22" x14ac:dyDescent="0.2">
      <c r="A1617" s="8"/>
      <c r="B1617" s="8"/>
      <c r="C1617" s="8"/>
      <c r="D1617" s="9"/>
      <c r="E1617" s="8"/>
      <c r="N1617" s="8"/>
      <c r="S1617" s="10"/>
      <c r="T1617" s="11"/>
      <c r="V1617" s="12"/>
    </row>
    <row r="1618" spans="1:22" x14ac:dyDescent="0.2">
      <c r="A1618" s="8"/>
      <c r="B1618" s="8"/>
      <c r="C1618" s="8"/>
      <c r="D1618" s="54"/>
      <c r="E1618" s="8"/>
      <c r="N1618" s="8"/>
      <c r="S1618" s="10"/>
      <c r="T1618" s="11"/>
      <c r="V1618" s="12"/>
    </row>
    <row r="1619" spans="1:22" x14ac:dyDescent="0.2">
      <c r="A1619" s="8"/>
      <c r="B1619" s="8"/>
      <c r="C1619" s="8"/>
      <c r="D1619" s="9"/>
      <c r="E1619" s="8"/>
      <c r="N1619" s="8"/>
      <c r="S1619" s="10"/>
      <c r="T1619" s="11"/>
      <c r="V1619" s="12"/>
    </row>
    <row r="1620" spans="1:22" x14ac:dyDescent="0.2">
      <c r="A1620" s="8"/>
      <c r="B1620" s="8"/>
      <c r="C1620" s="8"/>
      <c r="D1620" s="9"/>
      <c r="E1620" s="8"/>
      <c r="N1620" s="8"/>
      <c r="S1620" s="10"/>
      <c r="T1620" s="11"/>
      <c r="V1620" s="12"/>
    </row>
    <row r="1621" spans="1:22" x14ac:dyDescent="0.2">
      <c r="A1621" s="8"/>
      <c r="B1621" s="8"/>
      <c r="C1621" s="8"/>
      <c r="D1621" s="9"/>
      <c r="E1621" s="8"/>
      <c r="N1621" s="8"/>
      <c r="S1621" s="10"/>
      <c r="T1621" s="11"/>
      <c r="V1621" s="12"/>
    </row>
    <row r="1622" spans="1:22" x14ac:dyDescent="0.2">
      <c r="A1622" s="8"/>
      <c r="B1622" s="8"/>
      <c r="C1622" s="8"/>
      <c r="D1622" s="9"/>
      <c r="E1622" s="8"/>
      <c r="N1622" s="8"/>
      <c r="S1622" s="10"/>
      <c r="T1622" s="11"/>
      <c r="V1622" s="12"/>
    </row>
    <row r="1623" spans="1:22" x14ac:dyDescent="0.2">
      <c r="A1623" s="8"/>
      <c r="B1623" s="8"/>
      <c r="C1623" s="8"/>
      <c r="D1623" s="9"/>
      <c r="E1623" s="8"/>
      <c r="N1623" s="8"/>
      <c r="S1623" s="10"/>
      <c r="T1623" s="11"/>
      <c r="V1623" s="12"/>
    </row>
    <row r="1624" spans="1:22" x14ac:dyDescent="0.2">
      <c r="A1624" s="8"/>
      <c r="B1624" s="8"/>
      <c r="C1624" s="8"/>
      <c r="D1624" s="9"/>
      <c r="E1624" s="8"/>
      <c r="N1624" s="8"/>
      <c r="S1624" s="10"/>
      <c r="T1624" s="11"/>
      <c r="V1624" s="12"/>
    </row>
    <row r="1625" spans="1:22" x14ac:dyDescent="0.2">
      <c r="A1625" s="8"/>
      <c r="B1625" s="8"/>
      <c r="C1625" s="8"/>
      <c r="D1625" s="9"/>
      <c r="E1625" s="8"/>
      <c r="S1625" s="10"/>
      <c r="T1625" s="11"/>
      <c r="V1625" s="12"/>
    </row>
    <row r="1626" spans="1:22" x14ac:dyDescent="0.2">
      <c r="A1626" s="8"/>
      <c r="B1626" s="8"/>
      <c r="C1626" s="8"/>
      <c r="D1626" s="9"/>
      <c r="E1626" s="8"/>
      <c r="S1626" s="10"/>
      <c r="T1626" s="11"/>
      <c r="V1626" s="12"/>
    </row>
    <row r="1627" spans="1:22" x14ac:dyDescent="0.2">
      <c r="A1627" s="8"/>
      <c r="B1627" s="8"/>
      <c r="C1627" s="8"/>
      <c r="D1627" s="9"/>
      <c r="E1627" s="8"/>
      <c r="S1627" s="10"/>
      <c r="T1627" s="11"/>
      <c r="V1627" s="12"/>
    </row>
    <row r="1628" spans="1:22" x14ac:dyDescent="0.2">
      <c r="A1628" s="8"/>
      <c r="B1628" s="8"/>
      <c r="C1628" s="8"/>
      <c r="D1628" s="9"/>
      <c r="E1628" s="8"/>
      <c r="S1628" s="10"/>
      <c r="T1628" s="11"/>
      <c r="V1628" s="12"/>
    </row>
    <row r="1629" spans="1:22" x14ac:dyDescent="0.2">
      <c r="A1629" s="8"/>
      <c r="B1629" s="8"/>
      <c r="C1629" s="8"/>
      <c r="D1629" s="9"/>
      <c r="E1629" s="8"/>
      <c r="S1629" s="10"/>
      <c r="T1629" s="11"/>
      <c r="V1629" s="12"/>
    </row>
    <row r="1630" spans="1:22" x14ac:dyDescent="0.2">
      <c r="A1630" s="8"/>
      <c r="B1630" s="8"/>
      <c r="C1630" s="8"/>
      <c r="D1630" s="54"/>
      <c r="E1630" s="8"/>
      <c r="S1630" s="10"/>
      <c r="T1630" s="11"/>
      <c r="V1630" s="12"/>
    </row>
    <row r="1631" spans="1:22" x14ac:dyDescent="0.2">
      <c r="A1631" s="8"/>
      <c r="B1631" s="8"/>
      <c r="C1631" s="8"/>
      <c r="D1631" s="9"/>
      <c r="E1631" s="8"/>
      <c r="S1631" s="10"/>
      <c r="T1631" s="11"/>
      <c r="V1631" s="12"/>
    </row>
    <row r="1632" spans="1:22" x14ac:dyDescent="0.2">
      <c r="A1632" s="8"/>
      <c r="B1632" s="8"/>
      <c r="C1632" s="8"/>
      <c r="D1632" s="9"/>
      <c r="E1632" s="8"/>
      <c r="S1632" s="10"/>
      <c r="T1632" s="11"/>
      <c r="V1632" s="12"/>
    </row>
    <row r="1633" spans="1:22" x14ac:dyDescent="0.2">
      <c r="A1633" s="8"/>
      <c r="B1633" s="8"/>
      <c r="C1633" s="8"/>
      <c r="D1633" s="9"/>
      <c r="E1633" s="8"/>
      <c r="N1633" s="6"/>
      <c r="S1633" s="10"/>
      <c r="T1633" s="11"/>
      <c r="V1633" s="12"/>
    </row>
    <row r="1634" spans="1:22" x14ac:dyDescent="0.2">
      <c r="A1634" s="8"/>
      <c r="B1634" s="8"/>
      <c r="C1634" s="8"/>
      <c r="D1634" s="9"/>
      <c r="E1634" s="8"/>
      <c r="N1634" s="8"/>
      <c r="S1634" s="10"/>
      <c r="T1634" s="11"/>
      <c r="V1634" s="12"/>
    </row>
    <row r="1635" spans="1:22" x14ac:dyDescent="0.2">
      <c r="A1635" s="8"/>
      <c r="B1635" s="8"/>
      <c r="C1635" s="8"/>
      <c r="D1635" s="9"/>
      <c r="E1635" s="8"/>
      <c r="N1635" s="8"/>
      <c r="S1635" s="10"/>
      <c r="T1635" s="11"/>
      <c r="V1635" s="12"/>
    </row>
    <row r="1636" spans="1:22" x14ac:dyDescent="0.2">
      <c r="A1636" s="8"/>
      <c r="B1636" s="8"/>
      <c r="C1636" s="8"/>
      <c r="D1636" s="9"/>
      <c r="E1636" s="8"/>
      <c r="N1636" s="8"/>
      <c r="S1636" s="10"/>
      <c r="T1636" s="11"/>
      <c r="V1636" s="12"/>
    </row>
    <row r="1637" spans="1:22" x14ac:dyDescent="0.2">
      <c r="A1637" s="8"/>
      <c r="B1637" s="8"/>
      <c r="C1637" s="8"/>
      <c r="D1637" s="9"/>
      <c r="E1637" s="8"/>
      <c r="N1637" s="8"/>
      <c r="S1637" s="10"/>
      <c r="T1637" s="11"/>
      <c r="V1637" s="12"/>
    </row>
    <row r="1638" spans="1:22" x14ac:dyDescent="0.2">
      <c r="A1638" s="8"/>
      <c r="B1638" s="8"/>
      <c r="C1638" s="8"/>
      <c r="D1638" s="54"/>
      <c r="E1638" s="8"/>
      <c r="S1638" s="10"/>
      <c r="T1638" s="11"/>
      <c r="V1638" s="12"/>
    </row>
    <row r="1639" spans="1:22" x14ac:dyDescent="0.2">
      <c r="A1639" s="8"/>
      <c r="B1639" s="8"/>
      <c r="C1639" s="8"/>
      <c r="D1639" s="54"/>
      <c r="E1639" s="8"/>
      <c r="S1639" s="10"/>
      <c r="T1639" s="11"/>
      <c r="V1639" s="12"/>
    </row>
    <row r="1640" spans="1:22" x14ac:dyDescent="0.2">
      <c r="A1640" s="8"/>
      <c r="B1640" s="8"/>
      <c r="C1640" s="8"/>
      <c r="D1640" s="54"/>
      <c r="E1640" s="8"/>
      <c r="S1640" s="10"/>
      <c r="T1640" s="11"/>
      <c r="V1640" s="12"/>
    </row>
    <row r="1641" spans="1:22" x14ac:dyDescent="0.2">
      <c r="A1641" s="8"/>
      <c r="B1641" s="8"/>
      <c r="C1641" s="8"/>
      <c r="D1641" s="54"/>
      <c r="E1641" s="8"/>
      <c r="S1641" s="10"/>
      <c r="T1641" s="11"/>
      <c r="V1641" s="12"/>
    </row>
    <row r="1642" spans="1:22" x14ac:dyDescent="0.2">
      <c r="A1642" s="8"/>
      <c r="B1642" s="8"/>
      <c r="C1642" s="8"/>
      <c r="D1642" s="54"/>
      <c r="E1642" s="8"/>
      <c r="S1642" s="10"/>
      <c r="T1642" s="11"/>
      <c r="V1642" s="12"/>
    </row>
    <row r="1643" spans="1:22" x14ac:dyDescent="0.2">
      <c r="A1643" s="8"/>
      <c r="B1643" s="8"/>
      <c r="C1643" s="8"/>
      <c r="D1643" s="54"/>
      <c r="E1643" s="8"/>
      <c r="S1643" s="10"/>
      <c r="T1643" s="11"/>
      <c r="V1643" s="12"/>
    </row>
    <row r="1644" spans="1:22" x14ac:dyDescent="0.2">
      <c r="A1644" s="8"/>
      <c r="B1644" s="8"/>
      <c r="C1644" s="8"/>
      <c r="D1644" s="54"/>
      <c r="E1644" s="8"/>
      <c r="S1644" s="10"/>
      <c r="T1644" s="11"/>
      <c r="V1644" s="12"/>
    </row>
    <row r="1645" spans="1:22" x14ac:dyDescent="0.2">
      <c r="A1645" s="8"/>
      <c r="B1645" s="8"/>
      <c r="C1645" s="8"/>
      <c r="D1645" s="54"/>
      <c r="E1645" s="8"/>
      <c r="S1645" s="10"/>
      <c r="T1645" s="11"/>
      <c r="V1645" s="12"/>
    </row>
    <row r="1646" spans="1:22" x14ac:dyDescent="0.2">
      <c r="A1646" s="8"/>
      <c r="B1646" s="8"/>
      <c r="C1646" s="8"/>
      <c r="D1646" s="9"/>
      <c r="E1646" s="8"/>
      <c r="S1646" s="10"/>
      <c r="T1646" s="11"/>
      <c r="V1646" s="12"/>
    </row>
    <row r="1647" spans="1:22" x14ac:dyDescent="0.2">
      <c r="A1647" s="8"/>
      <c r="B1647" s="8"/>
      <c r="C1647" s="8"/>
      <c r="D1647" s="9"/>
      <c r="E1647" s="8"/>
      <c r="S1647" s="10"/>
      <c r="T1647" s="11"/>
      <c r="V1647" s="12"/>
    </row>
    <row r="1648" spans="1:22" x14ac:dyDescent="0.2">
      <c r="A1648" s="8"/>
      <c r="B1648" s="8"/>
      <c r="C1648" s="8"/>
      <c r="D1648" s="54"/>
      <c r="E1648" s="8"/>
      <c r="S1648" s="10"/>
      <c r="T1648" s="11"/>
      <c r="V1648" s="12"/>
    </row>
    <row r="1649" spans="1:22" x14ac:dyDescent="0.2">
      <c r="A1649" s="8"/>
      <c r="B1649" s="8"/>
      <c r="C1649" s="8"/>
      <c r="D1649" s="9"/>
      <c r="E1649" s="8"/>
      <c r="S1649" s="10"/>
      <c r="T1649" s="11"/>
      <c r="V1649" s="12"/>
    </row>
    <row r="1650" spans="1:22" x14ac:dyDescent="0.2">
      <c r="A1650" s="8"/>
      <c r="B1650" s="8"/>
      <c r="C1650" s="8"/>
      <c r="D1650" s="54"/>
      <c r="E1650" s="8"/>
      <c r="S1650" s="10"/>
      <c r="T1650" s="11"/>
      <c r="V1650" s="12"/>
    </row>
    <row r="1651" spans="1:22" x14ac:dyDescent="0.2">
      <c r="A1651" s="9"/>
      <c r="B1651" s="51"/>
      <c r="C1651" s="8"/>
      <c r="D1651" s="9"/>
      <c r="E1651" s="8"/>
      <c r="L1651" s="155"/>
      <c r="S1651" s="10"/>
      <c r="T1651" s="11"/>
      <c r="U1651" s="155"/>
    </row>
    <row r="1652" spans="1:22" x14ac:dyDescent="0.2">
      <c r="A1652" s="9"/>
      <c r="B1652" s="51"/>
      <c r="C1652" s="8"/>
      <c r="D1652" s="9"/>
      <c r="E1652" s="8"/>
      <c r="L1652" s="155"/>
      <c r="S1652" s="10"/>
      <c r="T1652" s="11"/>
      <c r="U1652" s="155"/>
    </row>
    <row r="1653" spans="1:22" x14ac:dyDescent="0.2">
      <c r="A1653" s="9"/>
      <c r="B1653" s="51"/>
      <c r="C1653" s="8"/>
      <c r="D1653" s="9"/>
      <c r="E1653" s="8"/>
      <c r="L1653" s="155"/>
      <c r="S1653" s="10"/>
      <c r="T1653" s="11"/>
      <c r="U1653" s="155"/>
    </row>
    <row r="1654" spans="1:22" x14ac:dyDescent="0.2">
      <c r="A1654" s="9"/>
      <c r="B1654" s="51"/>
      <c r="C1654" s="8"/>
      <c r="D1654" s="9"/>
      <c r="E1654" s="8"/>
      <c r="L1654" s="155"/>
      <c r="S1654" s="10"/>
      <c r="T1654" s="11"/>
      <c r="U1654" s="155"/>
    </row>
    <row r="1655" spans="1:22" x14ac:dyDescent="0.2">
      <c r="A1655" s="8"/>
      <c r="B1655" s="8"/>
      <c r="C1655" s="8"/>
      <c r="D1655" s="9"/>
      <c r="E1655" s="8"/>
      <c r="S1655" s="10"/>
      <c r="T1655" s="11"/>
      <c r="V1655" s="12"/>
    </row>
    <row r="1656" spans="1:22" x14ac:dyDescent="0.2">
      <c r="A1656" s="8"/>
      <c r="B1656" s="8"/>
      <c r="C1656" s="8"/>
      <c r="D1656" s="9"/>
      <c r="E1656" s="8"/>
      <c r="S1656" s="10"/>
      <c r="T1656" s="11"/>
      <c r="V1656" s="12"/>
    </row>
    <row r="1657" spans="1:22" x14ac:dyDescent="0.2">
      <c r="A1657" s="8"/>
      <c r="B1657" s="8"/>
      <c r="C1657" s="8"/>
      <c r="D1657" s="9"/>
      <c r="E1657" s="8"/>
      <c r="S1657" s="10"/>
      <c r="T1657" s="11"/>
      <c r="V1657" s="12"/>
    </row>
    <row r="1658" spans="1:22" x14ac:dyDescent="0.2">
      <c r="A1658" s="8"/>
      <c r="B1658" s="8"/>
      <c r="C1658" s="8"/>
      <c r="D1658" s="9"/>
      <c r="E1658" s="8"/>
      <c r="S1658" s="10"/>
      <c r="T1658" s="11"/>
      <c r="V1658" s="12"/>
    </row>
    <row r="1659" spans="1:22" x14ac:dyDescent="0.2">
      <c r="A1659" s="8"/>
      <c r="B1659" s="8"/>
      <c r="C1659" s="8"/>
      <c r="D1659" s="9"/>
      <c r="E1659" s="8"/>
      <c r="S1659" s="10"/>
      <c r="T1659" s="11"/>
      <c r="V1659" s="12"/>
    </row>
    <row r="1660" spans="1:22" x14ac:dyDescent="0.2">
      <c r="A1660" s="8"/>
      <c r="B1660" s="8"/>
      <c r="C1660" s="8"/>
      <c r="D1660" s="54"/>
      <c r="E1660" s="8"/>
      <c r="S1660" s="10"/>
      <c r="T1660" s="11"/>
      <c r="V1660" s="12"/>
    </row>
    <row r="1661" spans="1:22" x14ac:dyDescent="0.2">
      <c r="A1661" s="8"/>
      <c r="B1661" s="8"/>
      <c r="C1661" s="8"/>
      <c r="D1661" s="9"/>
      <c r="E1661" s="8"/>
      <c r="S1661" s="10"/>
      <c r="T1661" s="11"/>
      <c r="V1661" s="12"/>
    </row>
    <row r="1662" spans="1:22" x14ac:dyDescent="0.2">
      <c r="A1662" s="8"/>
      <c r="B1662" s="8"/>
      <c r="C1662" s="8"/>
      <c r="D1662" s="9"/>
      <c r="E1662" s="8"/>
      <c r="S1662" s="10"/>
      <c r="T1662" s="11"/>
      <c r="V1662" s="12"/>
    </row>
    <row r="1663" spans="1:22" x14ac:dyDescent="0.2">
      <c r="A1663" s="8"/>
      <c r="B1663" s="8"/>
      <c r="C1663" s="8"/>
      <c r="D1663" s="9"/>
      <c r="E1663" s="8"/>
      <c r="N1663" s="8"/>
      <c r="S1663" s="10"/>
      <c r="T1663" s="11"/>
      <c r="V1663" s="12"/>
    </row>
    <row r="1664" spans="1:22" x14ac:dyDescent="0.2">
      <c r="A1664" s="8"/>
      <c r="B1664" s="8"/>
      <c r="C1664" s="8"/>
      <c r="D1664" s="54"/>
      <c r="E1664" s="8"/>
      <c r="N1664" s="8"/>
      <c r="S1664" s="10"/>
      <c r="T1664" s="11"/>
      <c r="V1664" s="12"/>
    </row>
    <row r="1665" spans="1:22" x14ac:dyDescent="0.2">
      <c r="A1665" s="8"/>
      <c r="B1665" s="8"/>
      <c r="C1665" s="8"/>
      <c r="D1665" s="9"/>
      <c r="E1665" s="8"/>
      <c r="N1665" s="8"/>
      <c r="S1665" s="10"/>
      <c r="T1665" s="11"/>
      <c r="V1665" s="12"/>
    </row>
    <row r="1666" spans="1:22" x14ac:dyDescent="0.2">
      <c r="A1666" s="8"/>
      <c r="B1666" s="8"/>
      <c r="C1666" s="8"/>
      <c r="D1666" s="9"/>
      <c r="E1666" s="8"/>
      <c r="N1666" s="8"/>
      <c r="S1666" s="10"/>
      <c r="T1666" s="11"/>
      <c r="V1666" s="12"/>
    </row>
    <row r="1667" spans="1:22" x14ac:dyDescent="0.2">
      <c r="A1667" s="8"/>
      <c r="B1667" s="8"/>
      <c r="C1667" s="8"/>
      <c r="D1667" s="9"/>
      <c r="E1667" s="8"/>
      <c r="N1667" s="8"/>
      <c r="S1667" s="10"/>
      <c r="T1667" s="11"/>
      <c r="V1667" s="12"/>
    </row>
    <row r="1668" spans="1:22" x14ac:dyDescent="0.2">
      <c r="A1668" s="8"/>
      <c r="B1668" s="8"/>
      <c r="C1668" s="8"/>
      <c r="D1668" s="9"/>
      <c r="E1668" s="8"/>
      <c r="N1668" s="8"/>
      <c r="S1668" s="10"/>
      <c r="T1668" s="11"/>
      <c r="V1668" s="12"/>
    </row>
    <row r="1669" spans="1:22" x14ac:dyDescent="0.2">
      <c r="A1669" s="8"/>
      <c r="B1669" s="8"/>
      <c r="C1669" s="8"/>
      <c r="D1669" s="9"/>
      <c r="E1669" s="8"/>
      <c r="M1669" s="56"/>
      <c r="N1669" s="8"/>
      <c r="S1669" s="10"/>
      <c r="T1669" s="11"/>
      <c r="V1669" s="12"/>
    </row>
    <row r="1670" spans="1:22" x14ac:dyDescent="0.2">
      <c r="A1670" s="8"/>
      <c r="B1670" s="8"/>
      <c r="C1670" s="8"/>
      <c r="D1670" s="54"/>
      <c r="E1670" s="8"/>
      <c r="N1670" s="8"/>
      <c r="S1670" s="10"/>
      <c r="T1670" s="11"/>
      <c r="V1670" s="12"/>
    </row>
    <row r="1671" spans="1:22" x14ac:dyDescent="0.2">
      <c r="A1671" s="8"/>
      <c r="B1671" s="8"/>
      <c r="C1671" s="8"/>
      <c r="D1671" s="9"/>
      <c r="E1671" s="8"/>
      <c r="N1671" s="8"/>
      <c r="S1671" s="10"/>
      <c r="T1671" s="11"/>
      <c r="V1671" s="12"/>
    </row>
    <row r="1672" spans="1:22" x14ac:dyDescent="0.2">
      <c r="A1672" s="8"/>
      <c r="B1672" s="8"/>
      <c r="C1672" s="8"/>
      <c r="D1672" s="9"/>
      <c r="E1672" s="8"/>
      <c r="N1672" s="8"/>
      <c r="S1672" s="10"/>
      <c r="T1672" s="11"/>
      <c r="V1672" s="12"/>
    </row>
    <row r="1673" spans="1:22" x14ac:dyDescent="0.2">
      <c r="A1673" s="8"/>
      <c r="B1673" s="8"/>
      <c r="C1673" s="8"/>
      <c r="D1673" s="9"/>
      <c r="E1673" s="8"/>
      <c r="L1673" s="8"/>
      <c r="M1673" s="9"/>
      <c r="N1673" s="8"/>
      <c r="S1673" s="10"/>
      <c r="T1673" s="11"/>
      <c r="V1673" s="12"/>
    </row>
    <row r="1674" spans="1:22" x14ac:dyDescent="0.2">
      <c r="A1674" s="8"/>
      <c r="B1674" s="8"/>
      <c r="C1674" s="8"/>
      <c r="D1674" s="9"/>
      <c r="E1674" s="8"/>
      <c r="L1674" s="8"/>
      <c r="M1674" s="9"/>
      <c r="N1674" s="8"/>
      <c r="S1674" s="10"/>
      <c r="T1674" s="11"/>
      <c r="V1674" s="12"/>
    </row>
    <row r="1675" spans="1:22" x14ac:dyDescent="0.2">
      <c r="A1675" s="8"/>
      <c r="B1675" s="8"/>
      <c r="C1675" s="8"/>
      <c r="D1675" s="54"/>
      <c r="E1675" s="8"/>
      <c r="L1675" s="8"/>
      <c r="M1675" s="54"/>
      <c r="N1675" s="8"/>
      <c r="S1675" s="10"/>
      <c r="T1675" s="11"/>
      <c r="V1675" s="12"/>
    </row>
    <row r="1676" spans="1:22" x14ac:dyDescent="0.2">
      <c r="A1676" s="8"/>
      <c r="B1676" s="8"/>
      <c r="C1676" s="8"/>
      <c r="D1676" s="9"/>
      <c r="E1676" s="8"/>
      <c r="L1676" s="8"/>
      <c r="M1676" s="9"/>
      <c r="N1676" s="8"/>
      <c r="S1676" s="10"/>
      <c r="T1676" s="11"/>
      <c r="V1676" s="12"/>
    </row>
    <row r="1677" spans="1:22" x14ac:dyDescent="0.2">
      <c r="A1677" s="8"/>
      <c r="B1677" s="8"/>
      <c r="C1677" s="8"/>
      <c r="D1677" s="9"/>
      <c r="E1677" s="8"/>
      <c r="L1677" s="8"/>
      <c r="M1677" s="9"/>
      <c r="N1677" s="8"/>
      <c r="S1677" s="10"/>
      <c r="T1677" s="11"/>
      <c r="V1677" s="12"/>
    </row>
    <row r="1678" spans="1:22" x14ac:dyDescent="0.2">
      <c r="A1678" s="8"/>
      <c r="B1678" s="8"/>
      <c r="C1678" s="8"/>
      <c r="D1678" s="9"/>
      <c r="E1678" s="8"/>
      <c r="L1678" s="8"/>
      <c r="M1678" s="9"/>
      <c r="N1678" s="8"/>
      <c r="S1678" s="10"/>
      <c r="T1678" s="11"/>
      <c r="V1678" s="12"/>
    </row>
    <row r="1679" spans="1:22" x14ac:dyDescent="0.2">
      <c r="A1679" s="8"/>
      <c r="B1679" s="8"/>
      <c r="C1679" s="8"/>
      <c r="D1679" s="9"/>
      <c r="E1679" s="8"/>
      <c r="L1679" s="8"/>
      <c r="M1679" s="9"/>
      <c r="N1679" s="8"/>
      <c r="S1679" s="10"/>
      <c r="T1679" s="11"/>
      <c r="V1679" s="12"/>
    </row>
    <row r="1680" spans="1:22" x14ac:dyDescent="0.2">
      <c r="A1680" s="8"/>
      <c r="B1680" s="8"/>
      <c r="C1680" s="8"/>
      <c r="D1680" s="9"/>
      <c r="E1680" s="8"/>
      <c r="S1680" s="10"/>
      <c r="T1680" s="11"/>
      <c r="V1680" s="12"/>
    </row>
    <row r="1681" spans="1:22" x14ac:dyDescent="0.2">
      <c r="A1681" s="9"/>
      <c r="B1681" s="51"/>
      <c r="C1681" s="8"/>
      <c r="D1681" s="9"/>
      <c r="E1681" s="8"/>
      <c r="K1681" s="58"/>
      <c r="L1681" s="155"/>
      <c r="S1681" s="10"/>
      <c r="T1681" s="11"/>
      <c r="U1681" s="155"/>
    </row>
    <row r="1682" spans="1:22" x14ac:dyDescent="0.2">
      <c r="A1682" s="8"/>
      <c r="B1682" s="8"/>
      <c r="C1682" s="8"/>
      <c r="D1682" s="9"/>
      <c r="E1682" s="8"/>
      <c r="S1682" s="10"/>
      <c r="T1682" s="11"/>
      <c r="V1682" s="12"/>
    </row>
    <row r="1683" spans="1:22" x14ac:dyDescent="0.2">
      <c r="A1683" s="8"/>
      <c r="B1683" s="8"/>
      <c r="C1683" s="8"/>
      <c r="D1683" s="9"/>
      <c r="E1683" s="8"/>
      <c r="S1683" s="10"/>
      <c r="T1683" s="11"/>
      <c r="V1683" s="12"/>
    </row>
    <row r="1684" spans="1:22" x14ac:dyDescent="0.2">
      <c r="A1684" s="8"/>
      <c r="B1684" s="8"/>
      <c r="C1684" s="8"/>
      <c r="D1684" s="9"/>
      <c r="E1684" s="8"/>
      <c r="S1684" s="10"/>
      <c r="T1684" s="11"/>
      <c r="V1684" s="12"/>
    </row>
    <row r="1685" spans="1:22" x14ac:dyDescent="0.2">
      <c r="A1685" s="8"/>
      <c r="B1685" s="8"/>
      <c r="C1685" s="8"/>
      <c r="D1685" s="9"/>
      <c r="E1685" s="8"/>
      <c r="S1685" s="10"/>
      <c r="T1685" s="11"/>
      <c r="V1685" s="12"/>
    </row>
    <row r="1686" spans="1:22" x14ac:dyDescent="0.2">
      <c r="A1686" s="8"/>
      <c r="B1686" s="8"/>
      <c r="C1686" s="8"/>
      <c r="D1686" s="9"/>
      <c r="E1686" s="8"/>
      <c r="S1686" s="10"/>
      <c r="T1686" s="11"/>
      <c r="V1686" s="12"/>
    </row>
    <row r="1687" spans="1:22" x14ac:dyDescent="0.2">
      <c r="A1687" s="8"/>
      <c r="B1687" s="8"/>
      <c r="C1687" s="8"/>
      <c r="D1687" s="9"/>
      <c r="E1687" s="8"/>
      <c r="S1687" s="10"/>
      <c r="T1687" s="11"/>
      <c r="V1687" s="12"/>
    </row>
    <row r="1688" spans="1:22" x14ac:dyDescent="0.2">
      <c r="A1688" s="8"/>
      <c r="B1688" s="8"/>
      <c r="C1688" s="8"/>
      <c r="D1688" s="9"/>
      <c r="E1688" s="8"/>
      <c r="S1688" s="10"/>
      <c r="T1688" s="11"/>
      <c r="V1688" s="12"/>
    </row>
    <row r="1689" spans="1:22" x14ac:dyDescent="0.2">
      <c r="A1689" s="8"/>
      <c r="B1689" s="8"/>
      <c r="C1689" s="8"/>
      <c r="D1689" s="9"/>
      <c r="E1689" s="8"/>
      <c r="S1689" s="10"/>
      <c r="T1689" s="11"/>
      <c r="V1689" s="12"/>
    </row>
    <row r="1690" spans="1:22" x14ac:dyDescent="0.2">
      <c r="A1690" s="8"/>
      <c r="B1690" s="8"/>
      <c r="C1690" s="8"/>
      <c r="D1690" s="9"/>
      <c r="E1690" s="8"/>
      <c r="S1690" s="10"/>
      <c r="T1690" s="11"/>
      <c r="V1690" s="12"/>
    </row>
    <row r="1691" spans="1:22" x14ac:dyDescent="0.2">
      <c r="A1691" s="8"/>
      <c r="B1691" s="8"/>
      <c r="C1691" s="8"/>
      <c r="D1691" s="54"/>
      <c r="E1691" s="8"/>
      <c r="S1691" s="10"/>
      <c r="T1691" s="11"/>
      <c r="V1691" s="12"/>
    </row>
    <row r="1692" spans="1:22" x14ac:dyDescent="0.2">
      <c r="A1692" s="8"/>
      <c r="B1692" s="8"/>
      <c r="C1692" s="8"/>
      <c r="D1692" s="9"/>
      <c r="E1692" s="8"/>
      <c r="N1692" s="8"/>
      <c r="S1692" s="10"/>
      <c r="T1692" s="11"/>
      <c r="V1692" s="12"/>
    </row>
    <row r="1693" spans="1:22" x14ac:dyDescent="0.2">
      <c r="A1693" s="8"/>
      <c r="B1693" s="8"/>
      <c r="C1693" s="8"/>
      <c r="D1693" s="9"/>
      <c r="E1693" s="8"/>
      <c r="N1693" s="8"/>
      <c r="S1693" s="10"/>
      <c r="T1693" s="11"/>
      <c r="V1693" s="12"/>
    </row>
    <row r="1694" spans="1:22" x14ac:dyDescent="0.2">
      <c r="A1694" s="8"/>
      <c r="B1694" s="8"/>
      <c r="C1694" s="8"/>
      <c r="D1694" s="9"/>
      <c r="E1694" s="8"/>
      <c r="N1694" s="8"/>
      <c r="S1694" s="10"/>
      <c r="T1694" s="11"/>
      <c r="V1694" s="12"/>
    </row>
    <row r="1695" spans="1:22" x14ac:dyDescent="0.2">
      <c r="A1695" s="8"/>
      <c r="B1695" s="8"/>
      <c r="C1695" s="8"/>
      <c r="D1695" s="9"/>
      <c r="E1695" s="8"/>
      <c r="N1695" s="8"/>
      <c r="S1695" s="10"/>
      <c r="T1695" s="11"/>
      <c r="V1695" s="12"/>
    </row>
    <row r="1696" spans="1:22" x14ac:dyDescent="0.2">
      <c r="A1696" s="8"/>
      <c r="B1696" s="8"/>
      <c r="C1696" s="8"/>
      <c r="D1696" s="54"/>
      <c r="E1696" s="8"/>
      <c r="M1696" s="56"/>
      <c r="N1696" s="8"/>
      <c r="S1696" s="10"/>
      <c r="T1696" s="11"/>
      <c r="V1696" s="12"/>
    </row>
    <row r="1697" spans="1:22" x14ac:dyDescent="0.2">
      <c r="A1697" s="8"/>
      <c r="B1697" s="8"/>
      <c r="C1697" s="8"/>
      <c r="D1697" s="54"/>
      <c r="E1697" s="8"/>
      <c r="M1697" s="56"/>
      <c r="N1697" s="8"/>
      <c r="S1697" s="10"/>
      <c r="T1697" s="11"/>
      <c r="V1697" s="12"/>
    </row>
    <row r="1698" spans="1:22" x14ac:dyDescent="0.2">
      <c r="A1698" s="8"/>
      <c r="B1698" s="8"/>
      <c r="C1698" s="8"/>
      <c r="D1698" s="54"/>
      <c r="E1698" s="8"/>
      <c r="M1698" s="56"/>
      <c r="N1698" s="8"/>
      <c r="S1698" s="10"/>
      <c r="T1698" s="11"/>
      <c r="V1698" s="12"/>
    </row>
    <row r="1699" spans="1:22" x14ac:dyDescent="0.2">
      <c r="A1699" s="8"/>
      <c r="B1699" s="8"/>
      <c r="C1699" s="8"/>
      <c r="D1699" s="54"/>
      <c r="E1699" s="8"/>
      <c r="N1699" s="8"/>
      <c r="S1699" s="10"/>
      <c r="T1699" s="11"/>
      <c r="V1699" s="12"/>
    </row>
    <row r="1700" spans="1:22" x14ac:dyDescent="0.2">
      <c r="A1700" s="8"/>
      <c r="B1700" s="8"/>
      <c r="C1700" s="8"/>
      <c r="D1700" s="54"/>
      <c r="E1700" s="8"/>
      <c r="N1700" s="8"/>
      <c r="S1700" s="10"/>
      <c r="T1700" s="11"/>
      <c r="V1700" s="12"/>
    </row>
    <row r="1701" spans="1:22" x14ac:dyDescent="0.2">
      <c r="A1701" s="8"/>
      <c r="B1701" s="8"/>
      <c r="C1701" s="8"/>
      <c r="D1701" s="54"/>
      <c r="E1701" s="8"/>
      <c r="M1701" s="56"/>
      <c r="N1701" s="8"/>
      <c r="S1701" s="10"/>
      <c r="T1701" s="11"/>
      <c r="V1701" s="12"/>
    </row>
    <row r="1702" spans="1:22" x14ac:dyDescent="0.2">
      <c r="A1702" s="8"/>
      <c r="B1702" s="8"/>
      <c r="C1702" s="8"/>
      <c r="D1702" s="54"/>
      <c r="E1702" s="8"/>
      <c r="N1702" s="8"/>
      <c r="S1702" s="10"/>
      <c r="T1702" s="11"/>
      <c r="V1702" s="12"/>
    </row>
    <row r="1703" spans="1:22" x14ac:dyDescent="0.2">
      <c r="A1703" s="8"/>
      <c r="B1703" s="8"/>
      <c r="C1703" s="8"/>
      <c r="D1703" s="54"/>
      <c r="E1703" s="8"/>
      <c r="N1703" s="8"/>
      <c r="S1703" s="10"/>
      <c r="T1703" s="11"/>
      <c r="V1703" s="12"/>
    </row>
    <row r="1704" spans="1:22" x14ac:dyDescent="0.2">
      <c r="A1704" s="8"/>
      <c r="B1704" s="8"/>
      <c r="C1704" s="8"/>
      <c r="D1704" s="54"/>
      <c r="E1704" s="8"/>
      <c r="N1704" s="8"/>
      <c r="S1704" s="10"/>
      <c r="T1704" s="11"/>
      <c r="V1704" s="12"/>
    </row>
    <row r="1705" spans="1:22" x14ac:dyDescent="0.2">
      <c r="A1705" s="9"/>
      <c r="B1705" s="51"/>
      <c r="C1705" s="8"/>
      <c r="D1705" s="9"/>
      <c r="E1705" s="8"/>
      <c r="L1705" s="57"/>
      <c r="N1705" s="8"/>
      <c r="S1705" s="10"/>
      <c r="T1705" s="11"/>
      <c r="U1705" s="154"/>
      <c r="V1705" s="67"/>
    </row>
    <row r="1706" spans="1:22" x14ac:dyDescent="0.2">
      <c r="A1706" s="8"/>
      <c r="B1706" s="8"/>
      <c r="C1706" s="8"/>
      <c r="D1706" s="54"/>
      <c r="E1706" s="8"/>
      <c r="N1706" s="8"/>
      <c r="S1706" s="10"/>
      <c r="T1706" s="11"/>
      <c r="V1706" s="12"/>
    </row>
    <row r="1707" spans="1:22" x14ac:dyDescent="0.2">
      <c r="A1707" s="8"/>
      <c r="B1707" s="8"/>
      <c r="C1707" s="8"/>
      <c r="D1707" s="54"/>
      <c r="E1707" s="8"/>
      <c r="N1707" s="8"/>
      <c r="S1707" s="10"/>
      <c r="T1707" s="11"/>
      <c r="V1707" s="12"/>
    </row>
    <row r="1708" spans="1:22" x14ac:dyDescent="0.2">
      <c r="A1708" s="8"/>
      <c r="B1708" s="8"/>
      <c r="C1708" s="8"/>
      <c r="D1708" s="54"/>
      <c r="E1708" s="8"/>
      <c r="N1708" s="8"/>
      <c r="S1708" s="10"/>
      <c r="T1708" s="11"/>
      <c r="V1708" s="12"/>
    </row>
    <row r="1709" spans="1:22" x14ac:dyDescent="0.2">
      <c r="A1709" s="8"/>
      <c r="B1709" s="8"/>
      <c r="C1709" s="8"/>
      <c r="D1709" s="9"/>
      <c r="E1709" s="8"/>
      <c r="N1709" s="8"/>
      <c r="S1709" s="10"/>
      <c r="T1709" s="11"/>
      <c r="V1709" s="12"/>
    </row>
    <row r="1710" spans="1:22" x14ac:dyDescent="0.2">
      <c r="A1710" s="8"/>
      <c r="B1710" s="8"/>
      <c r="C1710" s="8"/>
      <c r="D1710" s="9"/>
      <c r="E1710" s="8"/>
      <c r="N1710" s="8"/>
      <c r="S1710" s="10"/>
      <c r="T1710" s="11"/>
      <c r="V1710" s="12"/>
    </row>
    <row r="1711" spans="1:22" x14ac:dyDescent="0.2">
      <c r="A1711" s="8"/>
      <c r="B1711" s="8"/>
      <c r="C1711" s="8"/>
      <c r="D1711" s="9"/>
      <c r="E1711" s="8"/>
      <c r="N1711" s="8"/>
      <c r="S1711" s="10"/>
      <c r="T1711" s="11"/>
      <c r="V1711" s="12"/>
    </row>
    <row r="1712" spans="1:22" x14ac:dyDescent="0.2">
      <c r="A1712" s="8"/>
      <c r="B1712" s="8"/>
      <c r="C1712" s="8"/>
      <c r="D1712" s="9"/>
      <c r="E1712" s="8"/>
      <c r="N1712" s="8"/>
      <c r="S1712" s="10"/>
      <c r="T1712" s="11"/>
      <c r="V1712" s="12"/>
    </row>
    <row r="1713" spans="1:22" x14ac:dyDescent="0.2">
      <c r="A1713" s="8"/>
      <c r="B1713" s="8"/>
      <c r="C1713" s="8"/>
      <c r="D1713" s="54"/>
      <c r="E1713" s="8"/>
      <c r="S1713" s="10"/>
      <c r="T1713" s="11"/>
      <c r="V1713" s="12"/>
    </row>
    <row r="1714" spans="1:22" x14ac:dyDescent="0.2">
      <c r="A1714" s="8"/>
      <c r="B1714" s="8"/>
      <c r="C1714" s="8"/>
      <c r="D1714" s="9"/>
      <c r="E1714" s="8"/>
      <c r="N1714" s="8"/>
      <c r="S1714" s="10"/>
      <c r="T1714" s="11"/>
      <c r="V1714" s="12"/>
    </row>
    <row r="1715" spans="1:22" x14ac:dyDescent="0.2">
      <c r="A1715" s="8"/>
      <c r="B1715" s="8"/>
      <c r="C1715" s="8"/>
      <c r="D1715" s="9"/>
      <c r="E1715" s="8"/>
      <c r="N1715" s="8"/>
      <c r="S1715" s="10"/>
      <c r="T1715" s="11"/>
      <c r="V1715" s="12"/>
    </row>
    <row r="1716" spans="1:22" x14ac:dyDescent="0.2">
      <c r="A1716" s="8"/>
      <c r="B1716" s="8"/>
      <c r="C1716" s="8"/>
      <c r="D1716" s="9"/>
      <c r="E1716" s="8"/>
      <c r="N1716" s="8"/>
      <c r="S1716" s="10"/>
      <c r="T1716" s="11"/>
      <c r="V1716" s="12"/>
    </row>
    <row r="1717" spans="1:22" x14ac:dyDescent="0.2">
      <c r="A1717" s="8"/>
      <c r="B1717" s="8"/>
      <c r="C1717" s="8"/>
      <c r="D1717" s="9"/>
      <c r="E1717" s="8"/>
      <c r="N1717" s="8"/>
      <c r="S1717" s="10"/>
      <c r="T1717" s="11"/>
      <c r="V1717" s="12"/>
    </row>
    <row r="1718" spans="1:22" x14ac:dyDescent="0.2">
      <c r="A1718" s="8"/>
      <c r="B1718" s="8"/>
      <c r="C1718" s="8"/>
      <c r="D1718" s="9"/>
      <c r="E1718" s="8"/>
      <c r="N1718" s="8"/>
      <c r="S1718" s="10"/>
      <c r="T1718" s="11"/>
      <c r="V1718" s="12"/>
    </row>
    <row r="1719" spans="1:22" x14ac:dyDescent="0.2">
      <c r="A1719" s="8"/>
      <c r="B1719" s="8"/>
      <c r="C1719" s="8"/>
      <c r="D1719" s="9"/>
      <c r="E1719" s="8"/>
      <c r="N1719" s="8"/>
      <c r="S1719" s="10"/>
      <c r="T1719" s="11"/>
      <c r="V1719" s="12"/>
    </row>
    <row r="1720" spans="1:22" x14ac:dyDescent="0.2">
      <c r="A1720" s="8"/>
      <c r="B1720" s="8"/>
      <c r="C1720" s="8"/>
      <c r="D1720" s="9"/>
      <c r="E1720" s="8"/>
      <c r="M1720" s="56"/>
      <c r="N1720" s="8"/>
      <c r="O1720" s="55"/>
      <c r="S1720" s="10"/>
      <c r="T1720" s="11"/>
      <c r="V1720" s="12"/>
    </row>
    <row r="1721" spans="1:22" x14ac:dyDescent="0.2">
      <c r="A1721" s="8"/>
      <c r="B1721" s="8"/>
      <c r="C1721" s="8"/>
      <c r="D1721" s="9"/>
      <c r="E1721" s="8"/>
      <c r="N1721" s="8"/>
      <c r="S1721" s="10"/>
      <c r="T1721" s="11"/>
      <c r="V1721" s="12"/>
    </row>
    <row r="1722" spans="1:22" x14ac:dyDescent="0.2">
      <c r="A1722" s="8"/>
      <c r="B1722" s="8"/>
      <c r="C1722" s="8"/>
      <c r="D1722" s="54"/>
      <c r="E1722" s="8"/>
      <c r="N1722" s="8"/>
      <c r="S1722" s="10"/>
      <c r="T1722" s="11"/>
      <c r="V1722" s="12"/>
    </row>
    <row r="1723" spans="1:22" x14ac:dyDescent="0.2">
      <c r="A1723" s="8"/>
      <c r="B1723" s="8"/>
      <c r="C1723" s="8"/>
      <c r="D1723" s="9"/>
      <c r="E1723" s="8"/>
      <c r="N1723" s="8"/>
      <c r="S1723" s="10"/>
      <c r="T1723" s="11"/>
      <c r="V1723" s="12"/>
    </row>
    <row r="1724" spans="1:22" x14ac:dyDescent="0.2">
      <c r="A1724" s="9"/>
      <c r="B1724" s="51"/>
      <c r="C1724" s="8"/>
      <c r="D1724" s="9"/>
      <c r="E1724" s="8"/>
      <c r="K1724" s="58"/>
      <c r="L1724" s="57"/>
      <c r="S1724" s="10"/>
      <c r="T1724" s="11"/>
      <c r="U1724" s="155"/>
    </row>
    <row r="1725" spans="1:22" x14ac:dyDescent="0.2">
      <c r="A1725" s="8"/>
      <c r="B1725" s="8"/>
      <c r="C1725" s="8"/>
      <c r="D1725" s="54"/>
      <c r="E1725" s="8"/>
      <c r="S1725" s="10"/>
      <c r="T1725" s="11"/>
      <c r="V1725" s="12"/>
    </row>
    <row r="1726" spans="1:22" x14ac:dyDescent="0.2">
      <c r="A1726" s="8"/>
      <c r="B1726" s="8"/>
      <c r="C1726" s="8"/>
      <c r="D1726" s="54"/>
      <c r="E1726" s="8"/>
      <c r="S1726" s="10"/>
      <c r="T1726" s="11"/>
      <c r="V1726" s="12"/>
    </row>
    <row r="1727" spans="1:22" x14ac:dyDescent="0.2">
      <c r="A1727" s="8"/>
      <c r="B1727" s="8"/>
      <c r="C1727" s="8"/>
      <c r="D1727" s="9"/>
      <c r="E1727" s="8"/>
      <c r="S1727" s="10"/>
      <c r="T1727" s="11"/>
      <c r="V1727" s="12"/>
    </row>
    <row r="1728" spans="1:22" x14ac:dyDescent="0.2">
      <c r="A1728" s="8"/>
      <c r="B1728" s="8"/>
      <c r="C1728" s="8"/>
      <c r="D1728" s="9"/>
      <c r="E1728" s="8"/>
      <c r="S1728" s="10"/>
      <c r="T1728" s="11"/>
      <c r="V1728" s="12"/>
    </row>
    <row r="1729" spans="1:22" x14ac:dyDescent="0.2">
      <c r="A1729" s="8"/>
      <c r="B1729" s="8"/>
      <c r="C1729" s="8"/>
      <c r="D1729" s="54"/>
      <c r="E1729" s="8"/>
      <c r="S1729" s="10"/>
      <c r="T1729" s="11"/>
      <c r="V1729" s="12"/>
    </row>
    <row r="1730" spans="1:22" x14ac:dyDescent="0.2">
      <c r="A1730" s="8"/>
      <c r="B1730" s="8"/>
      <c r="C1730" s="8"/>
      <c r="D1730" s="9"/>
      <c r="E1730" s="8"/>
      <c r="S1730" s="10"/>
      <c r="T1730" s="11"/>
      <c r="V1730" s="12"/>
    </row>
    <row r="1731" spans="1:22" x14ac:dyDescent="0.2">
      <c r="A1731" s="8"/>
      <c r="B1731" s="8"/>
      <c r="C1731" s="8"/>
      <c r="D1731" s="9"/>
      <c r="E1731" s="8"/>
      <c r="S1731" s="10"/>
      <c r="T1731" s="11"/>
      <c r="V1731" s="12"/>
    </row>
    <row r="1732" spans="1:22" x14ac:dyDescent="0.2">
      <c r="A1732" s="8"/>
      <c r="B1732" s="8"/>
      <c r="C1732" s="8"/>
      <c r="D1732" s="9"/>
      <c r="E1732" s="8"/>
      <c r="S1732" s="10"/>
      <c r="T1732" s="11"/>
      <c r="V1732" s="12"/>
    </row>
    <row r="1733" spans="1:22" x14ac:dyDescent="0.2">
      <c r="A1733" s="8"/>
      <c r="B1733" s="8"/>
      <c r="C1733" s="8"/>
      <c r="D1733" s="9"/>
      <c r="E1733" s="8"/>
      <c r="S1733" s="10"/>
      <c r="T1733" s="11"/>
      <c r="V1733" s="12"/>
    </row>
    <row r="1734" spans="1:22" x14ac:dyDescent="0.2">
      <c r="A1734" s="8"/>
      <c r="B1734" s="8"/>
      <c r="C1734" s="8"/>
      <c r="D1734" s="9"/>
      <c r="E1734" s="8"/>
      <c r="S1734" s="10"/>
      <c r="T1734" s="11"/>
      <c r="V1734" s="12"/>
    </row>
    <row r="1735" spans="1:22" x14ac:dyDescent="0.2">
      <c r="A1735" s="9"/>
      <c r="B1735" s="51"/>
      <c r="C1735" s="8"/>
      <c r="D1735" s="9"/>
      <c r="E1735" s="8"/>
      <c r="L1735" s="57"/>
      <c r="N1735" s="8"/>
      <c r="S1735" s="10"/>
      <c r="T1735" s="58"/>
      <c r="U1735" s="154"/>
      <c r="V1735" s="67"/>
    </row>
    <row r="1736" spans="1:22" x14ac:dyDescent="0.2">
      <c r="A1736" s="8"/>
      <c r="B1736" s="8"/>
      <c r="C1736" s="8"/>
      <c r="D1736" s="9"/>
      <c r="E1736" s="8"/>
      <c r="N1736" s="8"/>
      <c r="S1736" s="10"/>
      <c r="T1736" s="11"/>
      <c r="V1736" s="12"/>
    </row>
    <row r="1737" spans="1:22" x14ac:dyDescent="0.2">
      <c r="A1737" s="8"/>
      <c r="B1737" s="8"/>
      <c r="C1737" s="8"/>
      <c r="D1737" s="9"/>
      <c r="E1737" s="8"/>
      <c r="N1737" s="8"/>
      <c r="S1737" s="10"/>
      <c r="T1737" s="11"/>
      <c r="V1737" s="12"/>
    </row>
    <row r="1738" spans="1:22" x14ac:dyDescent="0.2">
      <c r="A1738" s="8"/>
      <c r="B1738" s="8"/>
      <c r="C1738" s="8"/>
      <c r="D1738" s="9"/>
      <c r="E1738" s="8"/>
      <c r="N1738" s="8"/>
      <c r="S1738" s="10"/>
      <c r="T1738" s="11"/>
      <c r="V1738" s="12"/>
    </row>
    <row r="1739" spans="1:22" x14ac:dyDescent="0.2">
      <c r="A1739" s="8"/>
      <c r="B1739" s="8"/>
      <c r="C1739" s="8"/>
      <c r="D1739" s="9"/>
      <c r="E1739" s="8"/>
      <c r="N1739" s="8"/>
      <c r="S1739" s="10"/>
      <c r="T1739" s="11"/>
      <c r="V1739" s="12"/>
    </row>
    <row r="1740" spans="1:22" x14ac:dyDescent="0.2">
      <c r="A1740" s="8"/>
      <c r="B1740" s="8"/>
      <c r="C1740" s="8"/>
      <c r="D1740" s="9"/>
      <c r="E1740" s="8"/>
      <c r="N1740" s="8"/>
      <c r="S1740" s="10"/>
      <c r="T1740" s="11"/>
      <c r="V1740" s="12"/>
    </row>
    <row r="1741" spans="1:22" x14ac:dyDescent="0.2">
      <c r="A1741" s="8"/>
      <c r="B1741" s="8"/>
      <c r="C1741" s="8"/>
      <c r="D1741" s="9"/>
      <c r="E1741" s="8"/>
      <c r="N1741" s="8"/>
      <c r="S1741" s="10"/>
      <c r="T1741" s="11"/>
      <c r="V1741" s="12"/>
    </row>
    <row r="1742" spans="1:22" x14ac:dyDescent="0.2">
      <c r="A1742" s="9"/>
      <c r="B1742" s="51"/>
      <c r="C1742" s="8"/>
      <c r="D1742" s="9"/>
      <c r="E1742" s="8"/>
      <c r="L1742" s="57"/>
      <c r="N1742" s="8"/>
      <c r="S1742" s="10"/>
      <c r="T1742" s="11"/>
      <c r="U1742" s="154"/>
      <c r="V1742" s="67"/>
    </row>
    <row r="1743" spans="1:22" x14ac:dyDescent="0.2">
      <c r="A1743" s="8"/>
      <c r="B1743" s="8"/>
      <c r="C1743" s="8"/>
      <c r="D1743" s="9"/>
      <c r="E1743" s="8"/>
      <c r="N1743" s="8"/>
      <c r="S1743" s="10"/>
      <c r="T1743" s="11"/>
      <c r="V1743" s="12"/>
    </row>
    <row r="1744" spans="1:22" x14ac:dyDescent="0.2">
      <c r="A1744" s="8"/>
      <c r="B1744" s="8"/>
      <c r="C1744" s="8"/>
      <c r="D1744" s="54"/>
      <c r="E1744" s="8"/>
      <c r="N1744" s="8"/>
      <c r="S1744" s="10"/>
      <c r="T1744" s="11"/>
      <c r="V1744" s="12"/>
    </row>
    <row r="1745" spans="1:22" x14ac:dyDescent="0.2">
      <c r="A1745" s="8"/>
      <c r="B1745" s="8"/>
      <c r="C1745" s="8"/>
      <c r="D1745" s="54"/>
      <c r="E1745" s="8"/>
      <c r="N1745" s="8"/>
      <c r="S1745" s="10"/>
      <c r="T1745" s="11"/>
      <c r="V1745" s="12"/>
    </row>
    <row r="1746" spans="1:22" x14ac:dyDescent="0.2">
      <c r="A1746" s="8"/>
      <c r="B1746" s="8"/>
      <c r="C1746" s="8"/>
      <c r="E1746" s="8"/>
      <c r="N1746" s="8"/>
      <c r="S1746" s="10"/>
      <c r="T1746" s="11"/>
      <c r="V1746" s="12"/>
    </row>
    <row r="1747" spans="1:22" x14ac:dyDescent="0.2">
      <c r="A1747" s="8"/>
      <c r="B1747" s="8"/>
      <c r="C1747" s="8"/>
      <c r="D1747" s="9"/>
      <c r="E1747" s="8"/>
      <c r="N1747" s="8"/>
      <c r="S1747" s="10"/>
      <c r="T1747" s="11"/>
      <c r="V1747" s="12"/>
    </row>
    <row r="1748" spans="1:22" x14ac:dyDescent="0.2">
      <c r="A1748" s="8"/>
      <c r="B1748" s="8"/>
      <c r="C1748" s="8"/>
      <c r="D1748" s="9"/>
      <c r="E1748" s="8"/>
      <c r="M1748" s="56"/>
      <c r="N1748" s="8"/>
      <c r="S1748" s="10"/>
      <c r="T1748" s="11"/>
      <c r="V1748" s="12"/>
    </row>
    <row r="1749" spans="1:22" x14ac:dyDescent="0.2">
      <c r="A1749" s="8"/>
      <c r="B1749" s="8"/>
      <c r="C1749" s="8"/>
      <c r="D1749" s="9"/>
      <c r="E1749" s="8"/>
      <c r="N1749" s="8"/>
      <c r="S1749" s="10"/>
      <c r="T1749" s="11"/>
      <c r="V1749" s="12"/>
    </row>
    <row r="1750" spans="1:22" x14ac:dyDescent="0.2">
      <c r="A1750" s="8"/>
      <c r="B1750" s="8"/>
      <c r="C1750" s="8"/>
      <c r="D1750" s="9"/>
      <c r="E1750" s="8"/>
      <c r="N1750" s="8"/>
      <c r="S1750" s="10"/>
      <c r="T1750" s="11"/>
      <c r="V1750" s="12"/>
    </row>
    <row r="1751" spans="1:22" x14ac:dyDescent="0.2">
      <c r="A1751" s="8"/>
      <c r="B1751" s="8"/>
      <c r="C1751" s="8"/>
      <c r="D1751" s="54"/>
      <c r="E1751" s="8"/>
      <c r="N1751" s="8"/>
      <c r="S1751" s="10"/>
      <c r="T1751" s="11"/>
      <c r="V1751" s="12"/>
    </row>
    <row r="1752" spans="1:22" x14ac:dyDescent="0.2">
      <c r="A1752" s="8"/>
      <c r="B1752" s="8"/>
      <c r="C1752" s="8"/>
      <c r="D1752" s="9"/>
      <c r="E1752" s="8"/>
      <c r="N1752" s="8"/>
      <c r="S1752" s="10"/>
      <c r="T1752" s="11"/>
      <c r="V1752" s="12"/>
    </row>
    <row r="1753" spans="1:22" x14ac:dyDescent="0.2">
      <c r="A1753" s="8"/>
      <c r="B1753" s="8"/>
      <c r="C1753" s="8"/>
      <c r="D1753" s="56"/>
      <c r="E1753" s="8"/>
      <c r="N1753" s="8"/>
      <c r="S1753" s="10"/>
      <c r="T1753" s="11"/>
      <c r="V1753" s="12"/>
    </row>
    <row r="1754" spans="1:22" x14ac:dyDescent="0.2">
      <c r="A1754" s="8"/>
      <c r="B1754" s="8"/>
      <c r="C1754" s="8"/>
      <c r="D1754" s="9"/>
      <c r="E1754" s="8"/>
      <c r="N1754" s="8"/>
      <c r="S1754" s="10"/>
      <c r="T1754" s="11"/>
      <c r="V1754" s="12"/>
    </row>
    <row r="1755" spans="1:22" x14ac:dyDescent="0.2">
      <c r="A1755" s="8"/>
      <c r="B1755" s="8"/>
      <c r="C1755" s="8"/>
      <c r="D1755" s="9"/>
      <c r="E1755" s="8"/>
      <c r="N1755" s="8"/>
      <c r="S1755" s="10"/>
      <c r="T1755" s="11"/>
      <c r="V1755" s="12"/>
    </row>
    <row r="1756" spans="1:22" x14ac:dyDescent="0.2">
      <c r="A1756" s="8"/>
      <c r="B1756" s="8"/>
      <c r="C1756" s="8"/>
      <c r="D1756" s="9"/>
      <c r="E1756" s="8"/>
      <c r="S1756" s="10"/>
      <c r="T1756" s="11"/>
      <c r="V1756" s="12"/>
    </row>
    <row r="1757" spans="1:22" x14ac:dyDescent="0.2">
      <c r="A1757" s="8"/>
      <c r="B1757" s="8"/>
      <c r="C1757" s="8"/>
      <c r="D1757" s="9"/>
      <c r="E1757" s="8"/>
      <c r="S1757" s="10"/>
      <c r="T1757" s="11"/>
      <c r="V1757" s="12"/>
    </row>
    <row r="1758" spans="1:22" x14ac:dyDescent="0.2">
      <c r="A1758" s="8"/>
      <c r="B1758" s="8"/>
      <c r="C1758" s="8"/>
      <c r="D1758" s="9"/>
      <c r="E1758" s="8"/>
      <c r="S1758" s="10"/>
      <c r="T1758" s="11"/>
      <c r="V1758" s="12"/>
    </row>
    <row r="1759" spans="1:22" x14ac:dyDescent="0.2">
      <c r="A1759" s="8"/>
      <c r="B1759" s="8"/>
      <c r="C1759" s="8"/>
      <c r="D1759" s="9"/>
      <c r="E1759" s="8"/>
      <c r="S1759" s="10"/>
      <c r="T1759" s="11"/>
      <c r="V1759" s="12"/>
    </row>
    <row r="1760" spans="1:22" x14ac:dyDescent="0.2">
      <c r="A1760" s="8"/>
      <c r="B1760" s="8"/>
      <c r="C1760" s="8"/>
      <c r="D1760" s="9"/>
      <c r="E1760" s="8"/>
      <c r="S1760" s="10"/>
      <c r="T1760" s="11"/>
      <c r="V1760" s="12"/>
    </row>
    <row r="1761" spans="1:22" x14ac:dyDescent="0.2">
      <c r="A1761" s="8"/>
      <c r="B1761" s="8"/>
      <c r="C1761" s="8"/>
      <c r="D1761" s="9"/>
      <c r="E1761" s="8"/>
      <c r="S1761" s="10"/>
      <c r="T1761" s="11"/>
      <c r="V1761" s="12"/>
    </row>
    <row r="1762" spans="1:22" x14ac:dyDescent="0.2">
      <c r="A1762" s="8"/>
      <c r="B1762" s="8"/>
      <c r="C1762" s="8"/>
      <c r="D1762" s="9"/>
      <c r="E1762" s="8"/>
      <c r="S1762" s="10"/>
      <c r="T1762" s="11"/>
      <c r="V1762" s="12"/>
    </row>
    <row r="1763" spans="1:22" x14ac:dyDescent="0.2">
      <c r="A1763" s="8"/>
      <c r="B1763" s="8"/>
      <c r="C1763" s="8"/>
      <c r="D1763" s="9"/>
      <c r="E1763" s="8"/>
      <c r="S1763" s="10"/>
      <c r="T1763" s="11"/>
      <c r="V1763" s="12"/>
    </row>
    <row r="1764" spans="1:22" x14ac:dyDescent="0.2">
      <c r="A1764" s="8"/>
      <c r="B1764" s="8"/>
      <c r="C1764" s="8"/>
      <c r="D1764" s="9"/>
      <c r="E1764" s="8"/>
      <c r="S1764" s="10"/>
      <c r="T1764" s="11"/>
      <c r="V1764" s="12"/>
    </row>
    <row r="1765" spans="1:22" x14ac:dyDescent="0.2">
      <c r="A1765" s="8"/>
      <c r="B1765" s="8"/>
      <c r="C1765" s="8"/>
      <c r="D1765" s="9"/>
      <c r="E1765" s="8"/>
      <c r="S1765" s="10"/>
      <c r="T1765" s="11"/>
      <c r="V1765" s="12"/>
    </row>
    <row r="1766" spans="1:22" x14ac:dyDescent="0.2">
      <c r="A1766" s="8"/>
      <c r="B1766" s="8"/>
      <c r="C1766" s="8"/>
      <c r="D1766" s="9"/>
      <c r="E1766" s="8"/>
      <c r="S1766" s="10"/>
      <c r="T1766" s="11"/>
      <c r="V1766" s="12"/>
    </row>
    <row r="1767" spans="1:22" x14ac:dyDescent="0.2">
      <c r="A1767" s="8"/>
      <c r="B1767" s="8"/>
      <c r="C1767" s="8"/>
      <c r="D1767" s="9"/>
      <c r="E1767" s="8"/>
      <c r="S1767" s="10"/>
      <c r="T1767" s="11"/>
      <c r="V1767" s="12"/>
    </row>
    <row r="1768" spans="1:22" x14ac:dyDescent="0.2">
      <c r="A1768" s="8"/>
      <c r="B1768" s="8"/>
      <c r="C1768" s="8"/>
      <c r="D1768" s="54"/>
      <c r="E1768" s="8"/>
      <c r="S1768" s="10"/>
      <c r="T1768" s="11"/>
      <c r="V1768" s="12"/>
    </row>
    <row r="1769" spans="1:22" x14ac:dyDescent="0.2">
      <c r="A1769" s="8"/>
      <c r="B1769" s="8"/>
      <c r="C1769" s="8"/>
      <c r="D1769" s="54"/>
      <c r="E1769" s="8"/>
      <c r="S1769" s="10"/>
      <c r="T1769" s="11"/>
      <c r="V1769" s="12"/>
    </row>
    <row r="1770" spans="1:22" x14ac:dyDescent="0.2">
      <c r="A1770" s="8"/>
      <c r="B1770" s="8"/>
      <c r="C1770" s="8"/>
      <c r="D1770" s="54"/>
      <c r="E1770" s="8"/>
      <c r="S1770" s="10"/>
      <c r="T1770" s="11"/>
      <c r="V1770" s="12"/>
    </row>
    <row r="1771" spans="1:22" x14ac:dyDescent="0.2">
      <c r="A1771" s="8"/>
      <c r="B1771" s="8"/>
      <c r="C1771" s="8"/>
      <c r="D1771" s="54"/>
      <c r="E1771" s="8"/>
      <c r="S1771" s="10"/>
      <c r="T1771" s="11"/>
      <c r="V1771" s="12"/>
    </row>
    <row r="1772" spans="1:22" x14ac:dyDescent="0.2">
      <c r="A1772" s="8"/>
      <c r="B1772" s="8"/>
      <c r="C1772" s="8"/>
      <c r="D1772" s="9"/>
      <c r="E1772" s="8"/>
      <c r="N1772" s="6"/>
      <c r="S1772" s="10"/>
      <c r="T1772" s="11"/>
      <c r="V1772" s="12"/>
    </row>
    <row r="1773" spans="1:22" x14ac:dyDescent="0.2">
      <c r="A1773" s="8"/>
      <c r="B1773" s="8"/>
      <c r="C1773" s="8"/>
      <c r="D1773" s="9"/>
      <c r="E1773" s="8"/>
      <c r="N1773" s="6"/>
      <c r="S1773" s="10"/>
      <c r="T1773" s="11"/>
      <c r="V1773" s="12"/>
    </row>
    <row r="1774" spans="1:22" x14ac:dyDescent="0.2">
      <c r="A1774" s="8"/>
      <c r="B1774" s="8"/>
      <c r="C1774" s="8"/>
      <c r="D1774" s="9"/>
      <c r="E1774" s="8"/>
      <c r="N1774" s="6"/>
      <c r="S1774" s="10"/>
      <c r="T1774" s="11"/>
      <c r="V1774" s="12"/>
    </row>
    <row r="1775" spans="1:22" x14ac:dyDescent="0.2">
      <c r="A1775" s="8"/>
      <c r="B1775" s="8"/>
      <c r="C1775" s="8"/>
      <c r="D1775" s="9"/>
      <c r="E1775" s="8"/>
      <c r="N1775" s="6"/>
      <c r="S1775" s="10"/>
      <c r="T1775" s="11"/>
      <c r="V1775" s="12"/>
    </row>
    <row r="1776" spans="1:22" x14ac:dyDescent="0.2">
      <c r="A1776" s="8"/>
      <c r="B1776" s="8"/>
      <c r="C1776" s="8"/>
      <c r="D1776" s="9"/>
      <c r="E1776" s="8"/>
      <c r="S1776" s="10"/>
      <c r="T1776" s="11"/>
      <c r="V1776" s="12"/>
    </row>
    <row r="1777" spans="1:22" x14ac:dyDescent="0.2">
      <c r="A1777" s="8"/>
      <c r="B1777" s="8"/>
      <c r="C1777" s="8"/>
      <c r="D1777" s="9"/>
      <c r="E1777" s="8"/>
      <c r="S1777" s="10"/>
      <c r="T1777" s="11"/>
      <c r="V1777" s="12"/>
    </row>
    <row r="1778" spans="1:22" x14ac:dyDescent="0.2">
      <c r="A1778" s="8"/>
      <c r="B1778" s="8"/>
      <c r="C1778" s="8"/>
      <c r="D1778" s="9"/>
      <c r="E1778" s="8"/>
      <c r="S1778" s="10"/>
      <c r="T1778" s="11"/>
      <c r="V1778" s="12"/>
    </row>
    <row r="1779" spans="1:22" x14ac:dyDescent="0.2">
      <c r="A1779" s="8"/>
      <c r="B1779" s="8"/>
      <c r="C1779" s="8"/>
      <c r="D1779" s="9"/>
      <c r="E1779" s="8"/>
      <c r="S1779" s="10"/>
      <c r="T1779" s="11"/>
      <c r="V1779" s="12"/>
    </row>
    <row r="1780" spans="1:22" x14ac:dyDescent="0.2">
      <c r="A1780" s="8"/>
      <c r="B1780" s="8"/>
      <c r="C1780" s="8"/>
      <c r="D1780" s="9"/>
      <c r="E1780" s="8"/>
      <c r="S1780" s="10"/>
      <c r="T1780" s="11"/>
      <c r="V1780" s="12"/>
    </row>
    <row r="1781" spans="1:22" x14ac:dyDescent="0.2">
      <c r="A1781" s="8"/>
      <c r="B1781" s="8"/>
      <c r="C1781" s="8"/>
      <c r="D1781" s="9"/>
      <c r="E1781" s="8"/>
      <c r="S1781" s="10"/>
      <c r="T1781" s="11"/>
      <c r="V1781" s="12"/>
    </row>
    <row r="1782" spans="1:22" x14ac:dyDescent="0.2">
      <c r="A1782" s="8"/>
      <c r="B1782" s="8"/>
      <c r="C1782" s="8"/>
      <c r="D1782" s="9"/>
      <c r="E1782" s="8"/>
      <c r="S1782" s="10"/>
      <c r="T1782" s="11"/>
      <c r="V1782" s="12"/>
    </row>
    <row r="1783" spans="1:22" x14ac:dyDescent="0.2">
      <c r="A1783" s="8"/>
      <c r="B1783" s="8"/>
      <c r="C1783" s="8"/>
      <c r="D1783" s="9"/>
      <c r="E1783" s="8"/>
      <c r="S1783" s="10"/>
      <c r="T1783" s="11"/>
      <c r="V1783" s="12"/>
    </row>
    <row r="1784" spans="1:22" x14ac:dyDescent="0.2">
      <c r="A1784" s="8"/>
      <c r="B1784" s="8"/>
      <c r="C1784" s="8"/>
      <c r="D1784" s="9"/>
      <c r="E1784" s="8"/>
      <c r="S1784" s="10"/>
      <c r="T1784" s="11"/>
      <c r="V1784" s="12"/>
    </row>
    <row r="1785" spans="1:22" x14ac:dyDescent="0.2">
      <c r="A1785" s="9"/>
      <c r="B1785" s="51"/>
      <c r="C1785" s="8"/>
      <c r="D1785" s="9"/>
      <c r="E1785" s="8"/>
      <c r="K1785" s="58"/>
      <c r="L1785" s="155"/>
      <c r="S1785" s="10"/>
      <c r="T1785" s="11"/>
      <c r="U1785" s="155"/>
      <c r="V1785" s="67"/>
    </row>
    <row r="1786" spans="1:22" x14ac:dyDescent="0.2">
      <c r="A1786" s="8"/>
      <c r="B1786" s="8"/>
      <c r="C1786" s="8"/>
      <c r="D1786" s="9"/>
      <c r="E1786" s="8"/>
      <c r="S1786" s="10"/>
      <c r="T1786" s="11"/>
      <c r="V1786" s="12"/>
    </row>
    <row r="1787" spans="1:22" x14ac:dyDescent="0.2">
      <c r="A1787" s="8"/>
      <c r="B1787" s="8"/>
      <c r="C1787" s="8"/>
      <c r="D1787" s="9"/>
      <c r="E1787" s="8"/>
      <c r="S1787" s="10"/>
      <c r="T1787" s="11"/>
      <c r="V1787" s="12"/>
    </row>
    <row r="1788" spans="1:22" x14ac:dyDescent="0.2">
      <c r="A1788" s="8"/>
      <c r="B1788" s="8"/>
      <c r="C1788" s="8"/>
      <c r="D1788" s="9"/>
      <c r="E1788" s="8"/>
      <c r="S1788" s="10"/>
      <c r="T1788" s="11"/>
      <c r="V1788" s="12"/>
    </row>
    <row r="1789" spans="1:22" x14ac:dyDescent="0.2">
      <c r="A1789" s="8"/>
      <c r="B1789" s="8"/>
      <c r="C1789" s="8"/>
      <c r="D1789" s="9"/>
      <c r="E1789" s="8"/>
      <c r="S1789" s="10"/>
      <c r="T1789" s="11"/>
      <c r="V1789" s="12"/>
    </row>
    <row r="1790" spans="1:22" x14ac:dyDescent="0.2">
      <c r="A1790" s="8"/>
      <c r="B1790" s="8"/>
      <c r="C1790" s="8"/>
      <c r="D1790" s="9"/>
      <c r="E1790" s="8"/>
      <c r="I1790" s="7"/>
      <c r="S1790" s="10"/>
      <c r="T1790" s="11"/>
      <c r="V1790" s="12"/>
    </row>
    <row r="1791" spans="1:22" x14ac:dyDescent="0.2">
      <c r="A1791" s="9"/>
      <c r="B1791" s="51"/>
      <c r="C1791" s="8"/>
      <c r="D1791" s="9"/>
      <c r="E1791" s="8"/>
      <c r="L1791" s="57"/>
      <c r="N1791" s="8"/>
      <c r="S1791" s="10"/>
      <c r="T1791" s="11"/>
      <c r="U1791" s="154"/>
      <c r="V1791" s="67"/>
    </row>
    <row r="1792" spans="1:22" x14ac:dyDescent="0.2">
      <c r="A1792" s="8"/>
      <c r="B1792" s="8"/>
      <c r="C1792" s="8"/>
      <c r="D1792" s="9"/>
      <c r="E1792" s="8"/>
      <c r="N1792" s="8"/>
      <c r="S1792" s="10"/>
      <c r="T1792" s="11"/>
      <c r="V1792" s="12"/>
    </row>
    <row r="1793" spans="1:22" x14ac:dyDescent="0.2">
      <c r="A1793" s="8"/>
      <c r="B1793" s="8"/>
      <c r="C1793" s="8"/>
      <c r="D1793" s="9"/>
      <c r="E1793" s="8"/>
      <c r="M1793" s="56"/>
      <c r="N1793" s="8"/>
      <c r="S1793" s="10"/>
      <c r="T1793" s="11"/>
      <c r="V1793" s="12"/>
    </row>
    <row r="1794" spans="1:22" x14ac:dyDescent="0.2">
      <c r="A1794" s="8"/>
      <c r="B1794" s="8"/>
      <c r="C1794" s="8"/>
      <c r="D1794" s="9"/>
      <c r="E1794" s="8"/>
      <c r="N1794" s="8"/>
      <c r="S1794" s="10"/>
      <c r="T1794" s="11"/>
      <c r="V1794" s="12"/>
    </row>
    <row r="1795" spans="1:22" x14ac:dyDescent="0.2">
      <c r="A1795" s="8"/>
      <c r="B1795" s="8"/>
      <c r="C1795" s="8"/>
      <c r="D1795" s="9"/>
      <c r="E1795" s="8"/>
      <c r="N1795" s="8"/>
      <c r="S1795" s="10"/>
      <c r="T1795" s="11"/>
      <c r="V1795" s="12"/>
    </row>
    <row r="1796" spans="1:22" x14ac:dyDescent="0.2">
      <c r="A1796" s="8"/>
      <c r="B1796" s="8"/>
      <c r="C1796" s="8"/>
      <c r="D1796" s="9"/>
      <c r="E1796" s="8"/>
      <c r="N1796" s="8"/>
      <c r="S1796" s="10"/>
      <c r="T1796" s="11"/>
      <c r="V1796" s="12"/>
    </row>
    <row r="1797" spans="1:22" x14ac:dyDescent="0.2">
      <c r="A1797" s="8"/>
      <c r="B1797" s="8"/>
      <c r="C1797" s="8"/>
      <c r="D1797" s="9"/>
      <c r="E1797" s="8"/>
      <c r="N1797" s="8"/>
      <c r="S1797" s="10"/>
      <c r="T1797" s="11"/>
      <c r="V1797" s="12"/>
    </row>
    <row r="1798" spans="1:22" x14ac:dyDescent="0.2">
      <c r="A1798" s="8"/>
      <c r="B1798" s="8"/>
      <c r="C1798" s="8"/>
      <c r="D1798" s="9"/>
      <c r="E1798" s="8"/>
      <c r="M1798" s="56"/>
      <c r="N1798" s="8"/>
      <c r="S1798" s="10"/>
      <c r="T1798" s="11"/>
      <c r="V1798" s="12"/>
    </row>
    <row r="1799" spans="1:22" x14ac:dyDescent="0.2">
      <c r="A1799" s="8"/>
      <c r="B1799" s="8"/>
      <c r="C1799" s="8"/>
      <c r="D1799" s="9"/>
      <c r="E1799" s="8"/>
      <c r="N1799" s="8"/>
      <c r="S1799" s="10"/>
      <c r="T1799" s="11"/>
      <c r="V1799" s="12"/>
    </row>
    <row r="1800" spans="1:22" x14ac:dyDescent="0.2">
      <c r="A1800" s="8"/>
      <c r="B1800" s="8"/>
      <c r="C1800" s="8"/>
      <c r="D1800" s="9"/>
      <c r="E1800" s="8"/>
      <c r="N1800" s="8"/>
      <c r="S1800" s="10"/>
      <c r="T1800" s="11"/>
      <c r="V1800" s="12"/>
    </row>
    <row r="1801" spans="1:22" x14ac:dyDescent="0.2">
      <c r="A1801" s="8"/>
      <c r="B1801" s="8"/>
      <c r="C1801" s="8"/>
      <c r="D1801" s="9"/>
      <c r="E1801" s="8"/>
      <c r="N1801" s="8"/>
      <c r="S1801" s="10"/>
      <c r="T1801" s="11"/>
      <c r="V1801" s="12"/>
    </row>
    <row r="1802" spans="1:22" x14ac:dyDescent="0.2">
      <c r="A1802" s="8"/>
      <c r="B1802" s="8"/>
      <c r="C1802" s="8"/>
      <c r="D1802" s="9"/>
      <c r="E1802" s="8"/>
      <c r="N1802" s="8"/>
      <c r="S1802" s="10"/>
      <c r="T1802" s="11"/>
      <c r="V1802" s="12"/>
    </row>
    <row r="1803" spans="1:22" x14ac:dyDescent="0.2">
      <c r="A1803" s="8"/>
      <c r="B1803" s="8"/>
      <c r="C1803" s="8"/>
      <c r="D1803" s="9"/>
      <c r="E1803" s="8"/>
      <c r="N1803" s="8"/>
      <c r="S1803" s="10"/>
      <c r="T1803" s="11"/>
      <c r="V1803" s="12"/>
    </row>
    <row r="1804" spans="1:22" x14ac:dyDescent="0.2">
      <c r="A1804" s="8"/>
      <c r="B1804" s="8"/>
      <c r="C1804" s="8"/>
      <c r="D1804" s="9"/>
      <c r="E1804" s="8"/>
      <c r="N1804" s="8"/>
      <c r="S1804" s="10"/>
      <c r="T1804" s="11"/>
      <c r="V1804" s="12"/>
    </row>
    <row r="1805" spans="1:22" x14ac:dyDescent="0.2">
      <c r="A1805" s="8"/>
      <c r="B1805" s="8"/>
      <c r="C1805" s="8"/>
      <c r="D1805" s="9"/>
      <c r="E1805" s="8"/>
      <c r="N1805" s="8"/>
      <c r="S1805" s="10"/>
      <c r="T1805" s="11"/>
      <c r="V1805" s="12"/>
    </row>
    <row r="1806" spans="1:22" x14ac:dyDescent="0.2">
      <c r="A1806" s="8"/>
      <c r="B1806" s="8"/>
      <c r="C1806" s="8"/>
      <c r="D1806" s="54"/>
      <c r="E1806" s="8"/>
      <c r="M1806" s="56"/>
      <c r="N1806" s="8"/>
      <c r="S1806" s="10"/>
      <c r="T1806" s="11"/>
      <c r="V1806" s="12"/>
    </row>
    <row r="1807" spans="1:22" x14ac:dyDescent="0.2">
      <c r="A1807" s="8"/>
      <c r="B1807" s="8"/>
      <c r="C1807" s="8"/>
      <c r="D1807" s="9"/>
      <c r="E1807" s="8"/>
      <c r="M1807" s="56"/>
      <c r="N1807" s="8"/>
      <c r="S1807" s="10"/>
      <c r="T1807" s="11"/>
      <c r="V1807" s="12"/>
    </row>
    <row r="1808" spans="1:22" x14ac:dyDescent="0.2">
      <c r="A1808" s="8"/>
      <c r="B1808" s="8"/>
      <c r="C1808" s="8"/>
      <c r="D1808" s="54"/>
      <c r="E1808" s="8"/>
      <c r="M1808" s="56"/>
      <c r="N1808" s="8"/>
      <c r="S1808" s="10"/>
      <c r="T1808" s="11"/>
      <c r="V1808" s="12"/>
    </row>
    <row r="1809" spans="1:22" x14ac:dyDescent="0.2">
      <c r="A1809" s="8"/>
      <c r="B1809" s="8"/>
      <c r="C1809" s="8"/>
      <c r="D1809" s="9"/>
      <c r="E1809" s="8"/>
      <c r="N1809" s="8"/>
      <c r="S1809" s="10"/>
      <c r="T1809" s="11"/>
      <c r="V1809" s="12"/>
    </row>
    <row r="1810" spans="1:22" x14ac:dyDescent="0.2">
      <c r="A1810" s="8"/>
      <c r="B1810" s="8"/>
      <c r="C1810" s="8"/>
      <c r="D1810" s="9"/>
      <c r="E1810" s="8"/>
      <c r="N1810" s="8"/>
      <c r="S1810" s="10"/>
      <c r="T1810" s="11"/>
      <c r="V1810" s="12"/>
    </row>
    <row r="1811" spans="1:22" x14ac:dyDescent="0.2">
      <c r="A1811" s="8"/>
      <c r="B1811" s="8"/>
      <c r="C1811" s="8"/>
      <c r="D1811" s="9"/>
      <c r="E1811" s="8"/>
      <c r="N1811" s="8"/>
      <c r="S1811" s="10"/>
      <c r="T1811" s="11"/>
      <c r="V1811" s="12"/>
    </row>
    <row r="1812" spans="1:22" x14ac:dyDescent="0.2">
      <c r="A1812" s="8"/>
      <c r="B1812" s="8"/>
      <c r="C1812" s="8"/>
      <c r="D1812" s="9"/>
      <c r="E1812" s="8"/>
      <c r="N1812" s="8"/>
      <c r="S1812" s="10"/>
      <c r="T1812" s="11"/>
      <c r="V1812" s="12"/>
    </row>
    <row r="1813" spans="1:22" x14ac:dyDescent="0.2">
      <c r="A1813" s="8"/>
      <c r="B1813" s="8"/>
      <c r="C1813" s="8"/>
      <c r="D1813" s="9"/>
      <c r="E1813" s="8"/>
      <c r="N1813" s="8"/>
      <c r="S1813" s="10"/>
      <c r="T1813" s="11"/>
      <c r="V1813" s="12"/>
    </row>
    <row r="1814" spans="1:22" x14ac:dyDescent="0.2">
      <c r="A1814" s="8"/>
      <c r="B1814" s="8"/>
      <c r="C1814" s="8"/>
      <c r="D1814" s="9"/>
      <c r="E1814" s="8"/>
      <c r="N1814" s="8"/>
      <c r="S1814" s="10"/>
      <c r="T1814" s="11"/>
      <c r="V1814" s="12"/>
    </row>
    <row r="1815" spans="1:22" x14ac:dyDescent="0.2">
      <c r="A1815" s="8"/>
      <c r="B1815" s="8"/>
      <c r="C1815" s="8"/>
      <c r="D1815" s="9"/>
      <c r="E1815" s="8"/>
      <c r="N1815" s="8"/>
      <c r="S1815" s="10"/>
      <c r="T1815" s="11"/>
      <c r="V1815" s="12"/>
    </row>
    <row r="1816" spans="1:22" x14ac:dyDescent="0.2">
      <c r="A1816" s="8"/>
      <c r="B1816" s="8"/>
      <c r="C1816" s="8"/>
      <c r="D1816" s="9"/>
      <c r="E1816" s="8"/>
      <c r="N1816" s="8"/>
      <c r="S1816" s="10"/>
      <c r="T1816" s="11"/>
      <c r="V1816" s="12"/>
    </row>
    <row r="1817" spans="1:22" x14ac:dyDescent="0.2">
      <c r="A1817" s="8"/>
      <c r="B1817" s="8"/>
      <c r="C1817" s="8"/>
      <c r="D1817" s="9"/>
      <c r="E1817" s="8"/>
      <c r="N1817" s="8"/>
      <c r="S1817" s="10"/>
      <c r="T1817" s="11"/>
      <c r="V1817" s="12"/>
    </row>
    <row r="1818" spans="1:22" x14ac:dyDescent="0.2">
      <c r="A1818" s="8"/>
      <c r="B1818" s="8"/>
      <c r="C1818" s="8"/>
      <c r="D1818" s="9"/>
      <c r="E1818" s="8"/>
      <c r="N1818" s="8"/>
      <c r="S1818" s="10"/>
      <c r="T1818" s="11"/>
      <c r="V1818" s="12"/>
    </row>
    <row r="1819" spans="1:22" x14ac:dyDescent="0.2">
      <c r="A1819" s="8"/>
      <c r="B1819" s="8"/>
      <c r="C1819" s="8"/>
      <c r="D1819" s="9"/>
      <c r="E1819" s="8"/>
      <c r="N1819" s="8"/>
      <c r="S1819" s="10"/>
      <c r="T1819" s="11"/>
      <c r="V1819" s="12"/>
    </row>
    <row r="1820" spans="1:22" x14ac:dyDescent="0.2">
      <c r="A1820" s="8"/>
      <c r="B1820" s="8"/>
      <c r="C1820" s="8"/>
      <c r="D1820" s="9"/>
      <c r="E1820" s="8"/>
      <c r="N1820" s="8"/>
      <c r="S1820" s="10"/>
      <c r="T1820" s="11"/>
      <c r="V1820" s="12"/>
    </row>
    <row r="1821" spans="1:22" x14ac:dyDescent="0.2">
      <c r="A1821" s="8"/>
      <c r="B1821" s="8"/>
      <c r="C1821" s="8"/>
      <c r="D1821" s="54"/>
      <c r="E1821" s="8"/>
      <c r="M1821" s="56"/>
      <c r="N1821" s="8"/>
      <c r="S1821" s="10"/>
      <c r="T1821" s="11"/>
      <c r="V1821" s="12"/>
    </row>
    <row r="1822" spans="1:22" x14ac:dyDescent="0.2">
      <c r="A1822" s="8"/>
      <c r="B1822" s="8"/>
      <c r="C1822" s="8"/>
      <c r="D1822" s="54"/>
      <c r="E1822" s="8"/>
      <c r="N1822" s="8"/>
      <c r="S1822" s="10"/>
      <c r="T1822" s="11"/>
      <c r="V1822" s="12"/>
    </row>
    <row r="1823" spans="1:22" x14ac:dyDescent="0.2">
      <c r="A1823" s="8"/>
      <c r="B1823" s="8"/>
      <c r="C1823" s="8"/>
      <c r="D1823" s="9"/>
      <c r="E1823" s="8"/>
      <c r="N1823" s="8"/>
      <c r="S1823" s="10"/>
      <c r="T1823" s="11"/>
      <c r="V1823" s="12"/>
    </row>
    <row r="1824" spans="1:22" x14ac:dyDescent="0.2">
      <c r="A1824" s="8"/>
      <c r="B1824" s="8"/>
      <c r="C1824" s="8"/>
      <c r="D1824" s="9"/>
      <c r="E1824" s="8"/>
      <c r="N1824" s="8"/>
      <c r="S1824" s="10"/>
      <c r="T1824" s="11"/>
      <c r="V1824" s="12"/>
    </row>
    <row r="1825" spans="1:22" x14ac:dyDescent="0.2">
      <c r="A1825" s="8"/>
      <c r="B1825" s="8"/>
      <c r="C1825" s="8"/>
      <c r="D1825" s="9"/>
      <c r="E1825" s="8"/>
      <c r="N1825" s="8"/>
      <c r="S1825" s="10"/>
      <c r="T1825" s="11"/>
      <c r="V1825" s="12"/>
    </row>
    <row r="1826" spans="1:22" x14ac:dyDescent="0.2">
      <c r="A1826" s="9"/>
      <c r="B1826" s="51"/>
      <c r="C1826" s="8"/>
      <c r="D1826" s="9"/>
      <c r="E1826" s="8"/>
      <c r="L1826" s="57"/>
      <c r="N1826" s="8"/>
      <c r="S1826" s="10"/>
      <c r="T1826" s="11"/>
      <c r="U1826" s="154"/>
      <c r="V1826" s="67"/>
    </row>
    <row r="1827" spans="1:22" x14ac:dyDescent="0.2">
      <c r="A1827" s="8"/>
      <c r="B1827" s="8"/>
      <c r="C1827" s="8"/>
      <c r="D1827" s="9"/>
      <c r="E1827" s="8"/>
      <c r="N1827" s="8"/>
      <c r="S1827" s="10"/>
      <c r="T1827" s="11"/>
      <c r="V1827" s="12"/>
    </row>
    <row r="1828" spans="1:22" x14ac:dyDescent="0.2">
      <c r="A1828" s="8"/>
      <c r="B1828" s="8"/>
      <c r="C1828" s="8"/>
      <c r="D1828" s="54"/>
      <c r="E1828" s="8"/>
      <c r="M1828" s="56"/>
      <c r="N1828" s="8"/>
      <c r="S1828" s="10"/>
      <c r="T1828" s="11"/>
      <c r="V1828" s="12"/>
    </row>
    <row r="1829" spans="1:22" x14ac:dyDescent="0.2">
      <c r="A1829" s="8"/>
      <c r="B1829" s="8"/>
      <c r="C1829" s="8"/>
      <c r="D1829" s="54"/>
      <c r="E1829" s="8"/>
      <c r="M1829" s="56"/>
      <c r="N1829" s="8"/>
      <c r="S1829" s="10"/>
      <c r="T1829" s="11"/>
      <c r="V1829" s="12"/>
    </row>
    <row r="1830" spans="1:22" x14ac:dyDescent="0.2">
      <c r="A1830" s="8"/>
      <c r="B1830" s="8"/>
      <c r="C1830" s="8"/>
      <c r="D1830" s="9"/>
      <c r="E1830" s="8"/>
      <c r="N1830" s="8"/>
      <c r="S1830" s="10"/>
      <c r="T1830" s="11"/>
      <c r="V1830" s="12"/>
    </row>
    <row r="1831" spans="1:22" x14ac:dyDescent="0.2">
      <c r="A1831" s="8"/>
      <c r="B1831" s="8"/>
      <c r="C1831" s="8"/>
      <c r="D1831" s="9"/>
      <c r="E1831" s="8"/>
      <c r="N1831" s="8"/>
      <c r="S1831" s="10"/>
      <c r="T1831" s="11"/>
      <c r="V1831" s="12"/>
    </row>
    <row r="1832" spans="1:22" x14ac:dyDescent="0.2">
      <c r="A1832" s="8"/>
      <c r="B1832" s="8"/>
      <c r="C1832" s="8"/>
      <c r="D1832" s="54"/>
      <c r="E1832" s="8"/>
      <c r="M1832" s="56"/>
      <c r="N1832" s="8"/>
      <c r="S1832" s="10"/>
      <c r="T1832" s="11"/>
      <c r="V1832" s="12"/>
    </row>
    <row r="1833" spans="1:22" x14ac:dyDescent="0.2">
      <c r="A1833" s="8"/>
      <c r="B1833" s="8"/>
      <c r="C1833" s="8"/>
      <c r="D1833" s="9"/>
      <c r="E1833" s="8"/>
      <c r="M1833" s="56"/>
      <c r="N1833" s="8"/>
      <c r="S1833" s="10"/>
      <c r="T1833" s="11"/>
      <c r="V1833" s="12"/>
    </row>
    <row r="1834" spans="1:22" x14ac:dyDescent="0.2">
      <c r="A1834" s="8"/>
      <c r="B1834" s="8"/>
      <c r="C1834" s="8"/>
      <c r="D1834" s="9"/>
      <c r="E1834" s="8"/>
      <c r="M1834" s="56"/>
      <c r="N1834" s="8"/>
      <c r="S1834" s="10"/>
      <c r="T1834" s="11"/>
      <c r="V1834" s="12"/>
    </row>
    <row r="1835" spans="1:22" x14ac:dyDescent="0.2">
      <c r="A1835" s="8"/>
      <c r="B1835" s="8"/>
      <c r="C1835" s="8"/>
      <c r="D1835" s="9"/>
      <c r="E1835" s="8"/>
      <c r="N1835" s="8"/>
      <c r="S1835" s="10"/>
      <c r="T1835" s="11"/>
      <c r="V1835" s="12"/>
    </row>
    <row r="1836" spans="1:22" x14ac:dyDescent="0.2">
      <c r="A1836" s="8"/>
      <c r="B1836" s="8"/>
      <c r="C1836" s="8"/>
      <c r="D1836" s="9"/>
      <c r="E1836" s="8"/>
      <c r="N1836" s="8"/>
      <c r="S1836" s="10"/>
      <c r="T1836" s="11"/>
      <c r="V1836" s="12"/>
    </row>
    <row r="1837" spans="1:22" x14ac:dyDescent="0.2">
      <c r="A1837" s="8"/>
      <c r="B1837" s="8"/>
      <c r="C1837" s="8"/>
      <c r="D1837" s="54"/>
      <c r="E1837" s="8"/>
      <c r="N1837" s="8"/>
      <c r="S1837" s="10"/>
      <c r="T1837" s="11"/>
      <c r="V1837" s="12"/>
    </row>
    <row r="1838" spans="1:22" x14ac:dyDescent="0.2">
      <c r="A1838" s="8"/>
      <c r="B1838" s="8"/>
      <c r="C1838" s="8"/>
      <c r="D1838" s="9"/>
      <c r="E1838" s="8"/>
      <c r="N1838" s="8"/>
      <c r="S1838" s="10"/>
      <c r="T1838" s="11"/>
      <c r="V1838" s="12"/>
    </row>
    <row r="1839" spans="1:22" x14ac:dyDescent="0.2">
      <c r="A1839" s="8"/>
      <c r="B1839" s="8"/>
      <c r="C1839" s="8"/>
      <c r="D1839" s="54"/>
      <c r="E1839" s="8"/>
      <c r="M1839" s="56"/>
      <c r="N1839" s="8"/>
      <c r="S1839" s="10"/>
      <c r="T1839" s="11"/>
      <c r="V1839" s="12"/>
    </row>
    <row r="1840" spans="1:22" x14ac:dyDescent="0.2">
      <c r="A1840" s="8"/>
      <c r="B1840" s="8"/>
      <c r="C1840" s="8"/>
      <c r="D1840" s="54"/>
      <c r="E1840" s="8"/>
      <c r="M1840" s="56"/>
      <c r="N1840" s="8"/>
      <c r="S1840" s="10"/>
      <c r="T1840" s="11"/>
      <c r="V1840" s="12"/>
    </row>
    <row r="1841" spans="1:22" x14ac:dyDescent="0.2">
      <c r="A1841" s="8"/>
      <c r="B1841" s="8"/>
      <c r="C1841" s="8"/>
      <c r="D1841" s="9"/>
      <c r="E1841" s="8"/>
      <c r="N1841" s="8"/>
      <c r="S1841" s="10"/>
      <c r="T1841" s="11"/>
      <c r="V1841" s="12"/>
    </row>
    <row r="1842" spans="1:22" x14ac:dyDescent="0.2">
      <c r="A1842" s="8"/>
      <c r="B1842" s="8"/>
      <c r="C1842" s="8"/>
      <c r="D1842" s="54"/>
      <c r="E1842" s="8"/>
      <c r="M1842" s="56"/>
      <c r="N1842" s="8"/>
      <c r="S1842" s="10"/>
      <c r="T1842" s="11"/>
      <c r="V1842" s="12"/>
    </row>
    <row r="1843" spans="1:22" x14ac:dyDescent="0.2">
      <c r="A1843" s="8"/>
      <c r="B1843" s="8"/>
      <c r="C1843" s="8"/>
      <c r="D1843" s="9"/>
      <c r="E1843" s="8"/>
      <c r="N1843" s="8"/>
      <c r="S1843" s="10"/>
      <c r="T1843" s="11"/>
      <c r="V1843" s="12"/>
    </row>
    <row r="1844" spans="1:22" x14ac:dyDescent="0.2">
      <c r="A1844" s="8"/>
      <c r="B1844" s="8"/>
      <c r="C1844" s="8"/>
      <c r="D1844" s="9"/>
      <c r="E1844" s="8"/>
      <c r="M1844" s="56"/>
      <c r="N1844" s="8"/>
      <c r="S1844" s="10"/>
      <c r="T1844" s="11"/>
      <c r="V1844" s="12"/>
    </row>
    <row r="1845" spans="1:22" x14ac:dyDescent="0.2">
      <c r="A1845" s="8"/>
      <c r="B1845" s="8"/>
      <c r="C1845" s="8"/>
      <c r="D1845" s="54"/>
      <c r="E1845" s="8"/>
      <c r="N1845" s="8"/>
      <c r="S1845" s="10"/>
      <c r="T1845" s="11"/>
      <c r="V1845" s="12"/>
    </row>
    <row r="1846" spans="1:22" x14ac:dyDescent="0.2">
      <c r="A1846" s="8"/>
      <c r="B1846" s="8"/>
      <c r="C1846" s="8"/>
      <c r="D1846" s="9"/>
      <c r="E1846" s="8"/>
      <c r="M1846" s="56"/>
      <c r="N1846" s="8"/>
      <c r="S1846" s="10"/>
      <c r="T1846" s="11"/>
      <c r="V1846" s="12"/>
    </row>
    <row r="1847" spans="1:22" x14ac:dyDescent="0.2">
      <c r="A1847" s="8"/>
      <c r="B1847" s="8"/>
      <c r="C1847" s="8"/>
      <c r="E1847" s="8"/>
      <c r="N1847" s="8"/>
      <c r="S1847" s="10"/>
      <c r="T1847" s="11"/>
      <c r="V1847" s="12"/>
    </row>
    <row r="1848" spans="1:22" x14ac:dyDescent="0.2">
      <c r="A1848" s="8"/>
      <c r="B1848" s="8"/>
      <c r="C1848" s="8"/>
      <c r="E1848" s="8"/>
      <c r="N1848" s="8"/>
      <c r="S1848" s="10"/>
      <c r="T1848" s="11"/>
      <c r="V1848" s="12"/>
    </row>
    <row r="1849" spans="1:22" x14ac:dyDescent="0.2">
      <c r="A1849" s="8"/>
      <c r="B1849" s="8"/>
      <c r="C1849" s="8"/>
      <c r="E1849" s="8"/>
      <c r="N1849" s="8"/>
      <c r="S1849" s="10"/>
      <c r="T1849" s="11"/>
      <c r="V1849" s="12"/>
    </row>
    <row r="1850" spans="1:22" x14ac:dyDescent="0.2">
      <c r="A1850" s="9"/>
      <c r="B1850" s="51"/>
      <c r="C1850" s="8"/>
      <c r="D1850" s="9"/>
      <c r="E1850" s="8"/>
      <c r="L1850" s="57"/>
      <c r="N1850" s="8"/>
      <c r="S1850" s="10"/>
      <c r="T1850" s="11"/>
      <c r="U1850" s="154"/>
      <c r="V1850" s="67"/>
    </row>
    <row r="1851" spans="1:22" x14ac:dyDescent="0.2">
      <c r="A1851" s="8"/>
      <c r="B1851" s="8"/>
      <c r="C1851" s="8"/>
      <c r="D1851" s="9"/>
      <c r="E1851" s="8"/>
      <c r="I1851" s="55"/>
      <c r="M1851" s="56"/>
      <c r="N1851" s="8"/>
      <c r="R1851" s="55"/>
      <c r="S1851" s="10"/>
      <c r="T1851" s="11"/>
      <c r="V1851" s="12"/>
    </row>
    <row r="1852" spans="1:22" x14ac:dyDescent="0.2">
      <c r="A1852" s="8"/>
      <c r="B1852" s="8"/>
      <c r="C1852" s="8"/>
      <c r="D1852" s="9"/>
      <c r="E1852" s="8"/>
      <c r="I1852" s="55"/>
      <c r="M1852" s="56"/>
      <c r="N1852" s="8"/>
      <c r="R1852" s="55"/>
      <c r="S1852" s="10"/>
      <c r="T1852" s="11"/>
      <c r="V1852" s="12"/>
    </row>
    <row r="1853" spans="1:22" x14ac:dyDescent="0.2">
      <c r="A1853" s="8"/>
      <c r="B1853" s="8"/>
      <c r="C1853" s="8"/>
      <c r="D1853" s="9"/>
      <c r="E1853" s="8"/>
      <c r="I1853" s="55"/>
      <c r="M1853" s="56"/>
      <c r="N1853" s="8"/>
      <c r="R1853" s="55"/>
      <c r="S1853" s="10"/>
      <c r="T1853" s="11"/>
      <c r="V1853" s="12"/>
    </row>
    <row r="1854" spans="1:22" x14ac:dyDescent="0.2">
      <c r="A1854" s="8"/>
      <c r="B1854" s="8"/>
      <c r="C1854" s="8"/>
      <c r="D1854" s="9"/>
      <c r="E1854" s="8"/>
      <c r="I1854" s="55"/>
      <c r="M1854" s="56"/>
      <c r="N1854" s="8"/>
      <c r="R1854" s="55"/>
      <c r="S1854" s="10"/>
      <c r="T1854" s="11"/>
      <c r="V1854" s="12"/>
    </row>
    <row r="1855" spans="1:22" x14ac:dyDescent="0.2">
      <c r="A1855" s="8"/>
      <c r="B1855" s="8"/>
      <c r="C1855" s="8"/>
      <c r="D1855" s="9"/>
      <c r="E1855" s="8"/>
      <c r="I1855" s="55"/>
      <c r="N1855" s="8"/>
      <c r="R1855" s="55"/>
      <c r="S1855" s="10"/>
      <c r="T1855" s="11"/>
      <c r="V1855" s="12"/>
    </row>
    <row r="1856" spans="1:22" x14ac:dyDescent="0.2">
      <c r="A1856" s="8"/>
      <c r="B1856" s="8"/>
      <c r="C1856" s="8"/>
      <c r="D1856" s="9"/>
      <c r="E1856" s="8"/>
      <c r="I1856" s="55"/>
      <c r="N1856" s="8"/>
      <c r="R1856" s="55"/>
      <c r="S1856" s="10"/>
      <c r="T1856" s="11"/>
      <c r="V1856" s="12"/>
    </row>
    <row r="1857" spans="1:22" x14ac:dyDescent="0.2">
      <c r="A1857" s="8"/>
      <c r="B1857" s="8"/>
      <c r="C1857" s="8"/>
      <c r="D1857" s="54"/>
      <c r="E1857" s="8"/>
      <c r="I1857" s="55"/>
      <c r="N1857" s="8"/>
      <c r="R1857" s="55"/>
      <c r="S1857" s="10"/>
      <c r="T1857" s="11"/>
      <c r="V1857" s="12"/>
    </row>
    <row r="1858" spans="1:22" x14ac:dyDescent="0.2">
      <c r="A1858" s="8"/>
      <c r="B1858" s="8"/>
      <c r="C1858" s="8"/>
      <c r="D1858" s="54"/>
      <c r="E1858" s="8"/>
      <c r="I1858" s="55"/>
      <c r="N1858" s="8"/>
      <c r="R1858" s="55"/>
      <c r="S1858" s="10"/>
      <c r="T1858" s="11"/>
      <c r="V1858" s="12"/>
    </row>
    <row r="1859" spans="1:22" x14ac:dyDescent="0.2">
      <c r="A1859" s="8"/>
      <c r="B1859" s="8"/>
      <c r="C1859" s="8"/>
      <c r="D1859" s="9"/>
      <c r="E1859" s="8"/>
      <c r="I1859" s="55"/>
      <c r="N1859" s="8"/>
      <c r="R1859" s="55"/>
      <c r="S1859" s="10"/>
      <c r="T1859" s="11"/>
      <c r="V1859" s="12"/>
    </row>
    <row r="1860" spans="1:22" x14ac:dyDescent="0.2">
      <c r="A1860" s="9"/>
      <c r="B1860" s="9"/>
      <c r="C1860" s="8"/>
      <c r="D1860" s="9"/>
      <c r="E1860" s="8"/>
      <c r="V1860" s="12"/>
    </row>
    <row r="1861" spans="1:22" x14ac:dyDescent="0.2">
      <c r="A1861" s="8"/>
      <c r="B1861" s="8"/>
      <c r="C1861" s="8"/>
      <c r="D1861" s="9"/>
      <c r="E1861" s="8"/>
      <c r="N1861" s="8"/>
      <c r="S1861" s="10"/>
      <c r="T1861" s="11"/>
      <c r="V1861" s="12"/>
    </row>
    <row r="1862" spans="1:22" x14ac:dyDescent="0.2">
      <c r="A1862" s="8"/>
      <c r="B1862" s="8"/>
      <c r="C1862" s="8"/>
      <c r="D1862" s="54"/>
      <c r="E1862" s="8"/>
      <c r="N1862" s="8"/>
      <c r="S1862" s="10"/>
      <c r="T1862" s="11"/>
      <c r="V1862" s="12"/>
    </row>
    <row r="1863" spans="1:22" x14ac:dyDescent="0.2">
      <c r="A1863" s="8"/>
      <c r="B1863" s="8"/>
      <c r="C1863" s="8"/>
      <c r="D1863" s="54"/>
      <c r="E1863" s="8"/>
      <c r="M1863" s="56"/>
      <c r="N1863" s="8"/>
      <c r="S1863" s="10"/>
      <c r="T1863" s="11"/>
      <c r="V1863" s="12"/>
    </row>
    <row r="1864" spans="1:22" x14ac:dyDescent="0.2">
      <c r="A1864" s="8"/>
      <c r="B1864" s="8"/>
      <c r="C1864" s="8"/>
      <c r="D1864" s="9"/>
      <c r="E1864" s="8"/>
      <c r="M1864" s="56"/>
      <c r="N1864" s="8"/>
      <c r="S1864" s="10"/>
      <c r="T1864" s="11"/>
      <c r="V1864" s="12"/>
    </row>
    <row r="1865" spans="1:22" x14ac:dyDescent="0.2">
      <c r="A1865" s="8"/>
      <c r="B1865" s="8"/>
      <c r="C1865" s="8"/>
      <c r="D1865" s="9"/>
      <c r="E1865" s="8"/>
      <c r="M1865" s="56"/>
      <c r="N1865" s="8"/>
      <c r="S1865" s="10"/>
      <c r="T1865" s="11"/>
      <c r="V1865" s="12"/>
    </row>
    <row r="1866" spans="1:22" x14ac:dyDescent="0.2">
      <c r="A1866" s="9"/>
      <c r="B1866" s="51"/>
      <c r="C1866" s="8"/>
      <c r="D1866" s="9"/>
      <c r="E1866" s="8"/>
      <c r="L1866" s="57"/>
      <c r="N1866" s="8"/>
      <c r="S1866" s="10"/>
      <c r="T1866" s="11"/>
      <c r="U1866" s="154"/>
      <c r="V1866" s="67"/>
    </row>
    <row r="1867" spans="1:22" x14ac:dyDescent="0.2">
      <c r="A1867" s="8"/>
      <c r="B1867" s="8"/>
      <c r="C1867" s="8"/>
      <c r="D1867" s="9"/>
      <c r="E1867" s="8"/>
      <c r="N1867" s="8"/>
      <c r="S1867" s="10"/>
      <c r="T1867" s="11"/>
      <c r="V1867" s="12"/>
    </row>
    <row r="1868" spans="1:22" x14ac:dyDescent="0.2">
      <c r="A1868" s="8"/>
      <c r="B1868" s="8"/>
      <c r="C1868" s="8"/>
      <c r="D1868" s="9"/>
      <c r="E1868" s="8"/>
      <c r="N1868" s="8"/>
      <c r="S1868" s="10"/>
      <c r="T1868" s="11"/>
      <c r="V1868" s="12"/>
    </row>
    <row r="1869" spans="1:22" x14ac:dyDescent="0.2">
      <c r="A1869" s="8"/>
      <c r="B1869" s="8"/>
      <c r="C1869" s="8"/>
      <c r="D1869" s="9"/>
      <c r="E1869" s="8"/>
      <c r="N1869" s="8"/>
      <c r="S1869" s="10"/>
      <c r="T1869" s="11"/>
      <c r="V1869" s="12"/>
    </row>
    <row r="1870" spans="1:22" x14ac:dyDescent="0.2">
      <c r="A1870" s="8"/>
      <c r="B1870" s="8"/>
      <c r="C1870" s="8"/>
      <c r="D1870" s="9"/>
      <c r="E1870" s="8"/>
      <c r="N1870" s="8"/>
      <c r="S1870" s="10"/>
      <c r="T1870" s="11"/>
      <c r="V1870" s="12"/>
    </row>
    <row r="1871" spans="1:22" x14ac:dyDescent="0.2">
      <c r="A1871" s="8"/>
      <c r="B1871" s="8"/>
      <c r="C1871" s="8"/>
      <c r="D1871" s="9"/>
      <c r="E1871" s="8"/>
      <c r="N1871" s="8"/>
      <c r="S1871" s="10"/>
      <c r="T1871" s="11"/>
      <c r="V1871" s="12"/>
    </row>
    <row r="1872" spans="1:22" x14ac:dyDescent="0.2">
      <c r="A1872" s="8"/>
      <c r="B1872" s="8"/>
      <c r="C1872" s="8"/>
      <c r="D1872" s="9"/>
      <c r="E1872" s="8"/>
      <c r="N1872" s="8"/>
      <c r="S1872" s="10"/>
      <c r="T1872" s="11"/>
      <c r="V1872" s="12"/>
    </row>
    <row r="1873" spans="1:22" x14ac:dyDescent="0.2">
      <c r="A1873" s="8"/>
      <c r="B1873" s="8"/>
      <c r="C1873" s="8"/>
      <c r="D1873" s="9"/>
      <c r="E1873" s="8"/>
      <c r="N1873" s="8"/>
      <c r="S1873" s="10"/>
      <c r="T1873" s="11"/>
      <c r="V1873" s="12"/>
    </row>
    <row r="1874" spans="1:22" x14ac:dyDescent="0.2">
      <c r="A1874" s="8"/>
      <c r="B1874" s="8"/>
      <c r="C1874" s="8"/>
      <c r="D1874" s="9"/>
      <c r="E1874" s="8"/>
      <c r="N1874" s="8"/>
      <c r="S1874" s="10"/>
      <c r="T1874" s="11"/>
      <c r="V1874" s="12"/>
    </row>
    <row r="1875" spans="1:22" x14ac:dyDescent="0.2">
      <c r="A1875" s="8"/>
      <c r="B1875" s="8"/>
      <c r="C1875" s="8"/>
      <c r="D1875" s="9"/>
      <c r="E1875" s="8"/>
      <c r="N1875" s="8"/>
      <c r="S1875" s="10"/>
      <c r="T1875" s="11"/>
      <c r="V1875" s="12"/>
    </row>
    <row r="1876" spans="1:22" x14ac:dyDescent="0.2">
      <c r="A1876" s="8"/>
      <c r="B1876" s="8"/>
      <c r="C1876" s="8"/>
      <c r="D1876" s="9"/>
      <c r="E1876" s="8"/>
      <c r="N1876" s="8"/>
      <c r="S1876" s="10"/>
      <c r="T1876" s="11"/>
      <c r="V1876" s="12"/>
    </row>
    <row r="1877" spans="1:22" x14ac:dyDescent="0.2">
      <c r="A1877" s="8"/>
      <c r="B1877" s="8"/>
      <c r="C1877" s="8"/>
      <c r="D1877" s="9"/>
      <c r="E1877" s="8"/>
      <c r="N1877" s="8"/>
      <c r="S1877" s="10"/>
      <c r="T1877" s="11"/>
      <c r="V1877" s="12"/>
    </row>
    <row r="1878" spans="1:22" x14ac:dyDescent="0.2">
      <c r="A1878" s="8"/>
      <c r="B1878" s="8"/>
      <c r="C1878" s="8"/>
      <c r="D1878" s="9"/>
      <c r="E1878" s="8"/>
      <c r="N1878" s="8"/>
      <c r="S1878" s="10"/>
      <c r="T1878" s="11"/>
      <c r="V1878" s="12"/>
    </row>
    <row r="1879" spans="1:22" x14ac:dyDescent="0.2">
      <c r="A1879" s="8"/>
      <c r="B1879" s="8"/>
      <c r="C1879" s="8"/>
      <c r="D1879" s="9"/>
      <c r="E1879" s="8"/>
      <c r="M1879" s="56"/>
      <c r="N1879" s="8"/>
      <c r="S1879" s="10"/>
      <c r="T1879" s="11"/>
      <c r="V1879" s="12"/>
    </row>
    <row r="1880" spans="1:22" x14ac:dyDescent="0.2">
      <c r="A1880" s="8"/>
      <c r="B1880" s="8"/>
      <c r="C1880" s="8"/>
      <c r="D1880" s="9"/>
      <c r="E1880" s="8"/>
      <c r="N1880" s="8"/>
      <c r="S1880" s="10"/>
      <c r="T1880" s="11"/>
      <c r="V1880" s="12"/>
    </row>
    <row r="1881" spans="1:22" x14ac:dyDescent="0.2">
      <c r="A1881" s="8"/>
      <c r="B1881" s="8"/>
      <c r="C1881" s="8"/>
      <c r="D1881" s="9"/>
      <c r="E1881" s="8"/>
      <c r="N1881" s="8"/>
      <c r="S1881" s="10"/>
      <c r="T1881" s="11"/>
      <c r="V1881" s="12"/>
    </row>
    <row r="1882" spans="1:22" x14ac:dyDescent="0.2">
      <c r="A1882" s="8"/>
      <c r="B1882" s="8"/>
      <c r="C1882" s="8"/>
      <c r="D1882" s="9"/>
      <c r="E1882" s="8"/>
      <c r="N1882" s="8"/>
      <c r="S1882" s="10"/>
      <c r="T1882" s="11"/>
      <c r="V1882" s="12"/>
    </row>
    <row r="1883" spans="1:22" x14ac:dyDescent="0.2">
      <c r="A1883" s="8"/>
      <c r="B1883" s="8"/>
      <c r="C1883" s="8"/>
      <c r="D1883" s="54"/>
      <c r="E1883" s="8"/>
      <c r="N1883" s="8"/>
      <c r="S1883" s="10"/>
      <c r="T1883" s="11"/>
      <c r="V1883" s="12"/>
    </row>
    <row r="1884" spans="1:22" x14ac:dyDescent="0.2">
      <c r="A1884" s="8"/>
      <c r="B1884" s="8"/>
      <c r="C1884" s="8"/>
      <c r="D1884" s="9"/>
      <c r="E1884" s="8"/>
      <c r="N1884" s="8"/>
      <c r="S1884" s="10"/>
      <c r="T1884" s="11"/>
      <c r="V1884" s="12"/>
    </row>
    <row r="1885" spans="1:22" x14ac:dyDescent="0.2">
      <c r="A1885" s="8"/>
      <c r="B1885" s="8"/>
      <c r="C1885" s="8"/>
      <c r="D1885" s="9"/>
      <c r="E1885" s="8"/>
      <c r="N1885" s="8"/>
      <c r="S1885" s="10"/>
      <c r="T1885" s="11"/>
      <c r="V1885" s="12"/>
    </row>
    <row r="1886" spans="1:22" x14ac:dyDescent="0.2">
      <c r="A1886" s="8"/>
      <c r="B1886" s="8"/>
      <c r="C1886" s="8"/>
      <c r="D1886" s="9"/>
      <c r="E1886" s="8"/>
      <c r="N1886" s="8"/>
      <c r="S1886" s="10"/>
      <c r="T1886" s="11"/>
      <c r="V1886" s="12"/>
    </row>
    <row r="1887" spans="1:22" x14ac:dyDescent="0.2">
      <c r="A1887" s="8"/>
      <c r="B1887" s="8"/>
      <c r="C1887" s="8"/>
      <c r="D1887" s="9"/>
      <c r="E1887" s="8"/>
      <c r="N1887" s="8"/>
      <c r="S1887" s="10"/>
      <c r="T1887" s="11"/>
      <c r="V1887" s="12"/>
    </row>
    <row r="1888" spans="1:22" x14ac:dyDescent="0.2">
      <c r="A1888" s="8"/>
      <c r="B1888" s="8"/>
      <c r="C1888" s="8"/>
      <c r="D1888" s="9"/>
      <c r="E1888" s="8"/>
      <c r="N1888" s="8"/>
      <c r="S1888" s="10"/>
      <c r="T1888" s="11"/>
      <c r="V1888" s="12"/>
    </row>
    <row r="1889" spans="1:22" x14ac:dyDescent="0.2">
      <c r="A1889" s="8"/>
      <c r="B1889" s="8"/>
      <c r="C1889" s="8"/>
      <c r="D1889" s="54"/>
      <c r="E1889" s="8"/>
      <c r="N1889" s="8"/>
      <c r="S1889" s="10"/>
      <c r="T1889" s="11"/>
      <c r="V1889" s="12"/>
    </row>
    <row r="1890" spans="1:22" x14ac:dyDescent="0.2">
      <c r="A1890" s="8"/>
      <c r="B1890" s="8"/>
      <c r="C1890" s="8"/>
      <c r="D1890" s="9"/>
      <c r="E1890" s="8"/>
      <c r="N1890" s="8"/>
      <c r="S1890" s="10"/>
      <c r="T1890" s="11"/>
      <c r="V1890" s="12"/>
    </row>
    <row r="1891" spans="1:22" x14ac:dyDescent="0.2">
      <c r="A1891" s="8"/>
      <c r="B1891" s="8"/>
      <c r="C1891" s="8"/>
      <c r="D1891" s="9"/>
      <c r="E1891" s="8"/>
      <c r="N1891" s="8"/>
      <c r="S1891" s="10"/>
      <c r="T1891" s="11"/>
      <c r="V1891" s="12"/>
    </row>
    <row r="1892" spans="1:22" x14ac:dyDescent="0.2">
      <c r="A1892" s="8"/>
      <c r="B1892" s="8"/>
      <c r="C1892" s="8"/>
      <c r="D1892" s="54"/>
      <c r="E1892" s="8"/>
      <c r="N1892" s="8"/>
      <c r="S1892" s="10"/>
      <c r="T1892" s="11"/>
      <c r="V1892" s="12"/>
    </row>
    <row r="1893" spans="1:22" x14ac:dyDescent="0.2">
      <c r="A1893" s="8"/>
      <c r="B1893" s="8"/>
      <c r="C1893" s="8"/>
      <c r="D1893" s="9"/>
      <c r="E1893" s="8"/>
      <c r="N1893" s="8"/>
      <c r="S1893" s="10"/>
      <c r="T1893" s="11"/>
      <c r="V1893" s="12"/>
    </row>
    <row r="1894" spans="1:22" x14ac:dyDescent="0.2">
      <c r="A1894" s="8"/>
      <c r="B1894" s="8"/>
      <c r="C1894" s="8"/>
      <c r="D1894" s="9"/>
      <c r="E1894" s="8"/>
      <c r="M1894" s="56"/>
      <c r="N1894" s="8"/>
      <c r="S1894" s="10"/>
      <c r="T1894" s="11"/>
      <c r="V1894" s="12"/>
    </row>
    <row r="1895" spans="1:22" x14ac:dyDescent="0.2">
      <c r="A1895" s="8"/>
      <c r="B1895" s="8"/>
      <c r="C1895" s="8"/>
      <c r="D1895" s="9"/>
      <c r="E1895" s="8"/>
      <c r="N1895" s="8"/>
      <c r="S1895" s="10"/>
      <c r="T1895" s="11"/>
      <c r="V1895" s="12"/>
    </row>
    <row r="1896" spans="1:22" x14ac:dyDescent="0.2">
      <c r="A1896" s="8"/>
      <c r="B1896" s="8"/>
      <c r="C1896" s="8"/>
      <c r="D1896" s="9"/>
      <c r="E1896" s="8"/>
      <c r="N1896" s="8"/>
      <c r="S1896" s="10"/>
      <c r="T1896" s="11"/>
      <c r="V1896" s="12"/>
    </row>
    <row r="1897" spans="1:22" x14ac:dyDescent="0.2">
      <c r="A1897" s="8"/>
      <c r="B1897" s="8"/>
      <c r="C1897" s="8"/>
      <c r="D1897" s="9"/>
      <c r="E1897" s="8"/>
      <c r="M1897" s="56"/>
      <c r="N1897" s="8"/>
      <c r="S1897" s="10"/>
      <c r="T1897" s="11"/>
      <c r="V1897" s="12"/>
    </row>
    <row r="1898" spans="1:22" x14ac:dyDescent="0.2">
      <c r="A1898" s="8"/>
      <c r="B1898" s="8"/>
      <c r="C1898" s="8"/>
      <c r="D1898" s="9"/>
      <c r="E1898" s="8"/>
      <c r="M1898" s="56"/>
      <c r="N1898" s="8"/>
      <c r="S1898" s="10"/>
      <c r="T1898" s="11"/>
      <c r="V1898" s="12"/>
    </row>
    <row r="1899" spans="1:22" x14ac:dyDescent="0.2">
      <c r="A1899" s="8"/>
      <c r="B1899" s="8"/>
      <c r="C1899" s="8"/>
      <c r="D1899" s="9"/>
      <c r="E1899" s="8"/>
      <c r="N1899" s="8"/>
      <c r="S1899" s="10"/>
      <c r="T1899" s="11"/>
      <c r="V1899" s="12"/>
    </row>
    <row r="1900" spans="1:22" x14ac:dyDescent="0.2">
      <c r="A1900" s="8"/>
      <c r="B1900" s="8"/>
      <c r="C1900" s="8"/>
      <c r="D1900" s="9"/>
      <c r="E1900" s="8"/>
      <c r="N1900" s="8"/>
      <c r="S1900" s="10"/>
      <c r="T1900" s="11"/>
      <c r="V1900" s="12"/>
    </row>
    <row r="1901" spans="1:22" x14ac:dyDescent="0.2">
      <c r="A1901" s="8"/>
      <c r="B1901" s="8"/>
      <c r="C1901" s="8"/>
      <c r="D1901" s="9"/>
      <c r="E1901" s="8"/>
      <c r="N1901" s="8"/>
      <c r="S1901" s="10"/>
      <c r="T1901" s="11"/>
      <c r="V1901" s="12"/>
    </row>
    <row r="1902" spans="1:22" x14ac:dyDescent="0.2">
      <c r="A1902" s="8"/>
      <c r="B1902" s="8"/>
      <c r="C1902" s="8"/>
      <c r="D1902" s="9"/>
      <c r="E1902" s="8"/>
      <c r="N1902" s="6"/>
      <c r="S1902" s="10"/>
      <c r="T1902" s="11"/>
      <c r="V1902" s="12"/>
    </row>
    <row r="1903" spans="1:22" x14ac:dyDescent="0.2">
      <c r="A1903" s="8"/>
      <c r="B1903" s="8"/>
      <c r="C1903" s="8"/>
      <c r="D1903" s="9"/>
      <c r="E1903" s="8"/>
      <c r="N1903" s="6"/>
      <c r="S1903" s="10"/>
      <c r="T1903" s="11"/>
      <c r="V1903" s="12"/>
    </row>
    <row r="1904" spans="1:22" x14ac:dyDescent="0.2">
      <c r="A1904" s="8"/>
      <c r="B1904" s="8"/>
      <c r="C1904" s="8"/>
      <c r="D1904" s="9"/>
      <c r="E1904" s="8"/>
      <c r="S1904" s="10"/>
      <c r="T1904" s="11"/>
      <c r="V1904" s="12"/>
    </row>
    <row r="1905" spans="1:22" x14ac:dyDescent="0.2">
      <c r="A1905" s="8"/>
      <c r="B1905" s="8"/>
      <c r="C1905" s="8"/>
      <c r="D1905" s="9"/>
      <c r="E1905" s="8"/>
      <c r="S1905" s="10"/>
      <c r="T1905" s="11"/>
      <c r="V1905" s="12"/>
    </row>
    <row r="1906" spans="1:22" x14ac:dyDescent="0.2">
      <c r="A1906" s="8"/>
      <c r="B1906" s="8"/>
      <c r="C1906" s="8"/>
      <c r="D1906" s="9"/>
      <c r="E1906" s="8"/>
      <c r="S1906" s="10"/>
      <c r="T1906" s="11"/>
      <c r="V1906" s="12"/>
    </row>
    <row r="1907" spans="1:22" x14ac:dyDescent="0.2">
      <c r="A1907" s="8"/>
      <c r="B1907" s="8"/>
      <c r="C1907" s="8"/>
      <c r="D1907" s="9"/>
      <c r="E1907" s="8"/>
      <c r="S1907" s="10"/>
      <c r="T1907" s="11"/>
      <c r="V1907" s="12"/>
    </row>
    <row r="1908" spans="1:22" x14ac:dyDescent="0.2">
      <c r="A1908" s="8"/>
      <c r="B1908" s="8"/>
      <c r="C1908" s="8"/>
      <c r="D1908" s="9"/>
      <c r="E1908" s="8"/>
      <c r="S1908" s="10"/>
      <c r="T1908" s="11"/>
      <c r="V1908" s="12"/>
    </row>
    <row r="1909" spans="1:22" x14ac:dyDescent="0.2">
      <c r="A1909" s="9"/>
      <c r="B1909" s="51"/>
      <c r="C1909" s="8"/>
      <c r="D1909" s="9"/>
      <c r="E1909" s="8"/>
      <c r="L1909" s="57"/>
      <c r="N1909" s="8"/>
      <c r="S1909" s="10"/>
      <c r="T1909" s="11"/>
      <c r="U1909" s="154"/>
      <c r="V1909" s="67"/>
    </row>
    <row r="1910" spans="1:22" x14ac:dyDescent="0.2">
      <c r="A1910" s="8"/>
      <c r="B1910" s="8"/>
      <c r="C1910" s="8"/>
      <c r="D1910" s="9"/>
      <c r="E1910" s="8"/>
      <c r="M1910" s="56"/>
      <c r="N1910" s="8"/>
      <c r="S1910" s="10"/>
      <c r="T1910" s="11"/>
      <c r="V1910" s="12"/>
    </row>
    <row r="1911" spans="1:22" x14ac:dyDescent="0.2">
      <c r="A1911" s="8"/>
      <c r="B1911" s="8"/>
      <c r="C1911" s="8"/>
      <c r="D1911" s="9"/>
      <c r="E1911" s="8"/>
      <c r="N1911" s="8"/>
      <c r="S1911" s="10"/>
      <c r="T1911" s="11"/>
      <c r="V1911" s="12"/>
    </row>
    <row r="1912" spans="1:22" x14ac:dyDescent="0.2">
      <c r="A1912" s="8"/>
      <c r="B1912" s="8"/>
      <c r="C1912" s="8"/>
      <c r="D1912" s="9"/>
      <c r="E1912" s="8"/>
      <c r="M1912" s="56"/>
      <c r="N1912" s="8"/>
      <c r="S1912" s="10"/>
      <c r="T1912" s="11"/>
      <c r="V1912" s="12"/>
    </row>
    <row r="1913" spans="1:22" x14ac:dyDescent="0.2">
      <c r="A1913" s="8"/>
      <c r="B1913" s="8"/>
      <c r="C1913" s="8"/>
      <c r="D1913" s="9"/>
      <c r="E1913" s="8"/>
      <c r="N1913" s="8"/>
      <c r="S1913" s="10"/>
      <c r="T1913" s="11"/>
      <c r="V1913" s="12"/>
    </row>
    <row r="1914" spans="1:22" x14ac:dyDescent="0.2">
      <c r="A1914" s="8"/>
      <c r="B1914" s="8"/>
      <c r="C1914" s="8"/>
      <c r="D1914" s="9"/>
      <c r="E1914" s="8"/>
      <c r="N1914" s="8"/>
      <c r="S1914" s="10"/>
      <c r="T1914" s="11"/>
      <c r="V1914" s="12"/>
    </row>
    <row r="1915" spans="1:22" x14ac:dyDescent="0.2">
      <c r="A1915" s="8"/>
      <c r="B1915" s="8"/>
      <c r="C1915" s="8"/>
      <c r="D1915" s="9"/>
      <c r="E1915" s="8"/>
      <c r="N1915" s="8"/>
      <c r="S1915" s="10"/>
      <c r="T1915" s="11"/>
      <c r="V1915" s="12"/>
    </row>
    <row r="1916" spans="1:22" x14ac:dyDescent="0.2">
      <c r="A1916" s="8"/>
      <c r="B1916" s="8"/>
      <c r="C1916" s="8"/>
      <c r="D1916" s="9"/>
      <c r="E1916" s="8"/>
      <c r="M1916" s="56"/>
      <c r="N1916" s="8"/>
      <c r="S1916" s="10"/>
      <c r="T1916" s="11"/>
      <c r="V1916" s="12"/>
    </row>
    <row r="1917" spans="1:22" x14ac:dyDescent="0.2">
      <c r="A1917" s="8"/>
      <c r="B1917" s="8"/>
      <c r="C1917" s="8"/>
      <c r="D1917" s="9"/>
      <c r="E1917" s="8"/>
      <c r="N1917" s="8"/>
      <c r="S1917" s="10"/>
      <c r="T1917" s="11"/>
      <c r="V1917" s="12"/>
    </row>
    <row r="1918" spans="1:22" x14ac:dyDescent="0.2">
      <c r="A1918" s="8"/>
      <c r="B1918" s="8"/>
      <c r="C1918" s="8"/>
      <c r="D1918" s="9"/>
      <c r="E1918" s="8"/>
      <c r="N1918" s="8"/>
      <c r="S1918" s="10"/>
      <c r="T1918" s="11"/>
      <c r="V1918" s="12"/>
    </row>
    <row r="1919" spans="1:22" x14ac:dyDescent="0.2">
      <c r="A1919" s="8"/>
      <c r="B1919" s="8"/>
      <c r="C1919" s="8"/>
      <c r="D1919" s="9"/>
      <c r="E1919" s="8"/>
      <c r="N1919" s="8"/>
      <c r="S1919" s="10"/>
      <c r="T1919" s="11"/>
      <c r="V1919" s="12"/>
    </row>
    <row r="1920" spans="1:22" x14ac:dyDescent="0.2">
      <c r="A1920" s="8"/>
      <c r="B1920" s="8"/>
      <c r="C1920" s="8"/>
      <c r="D1920" s="9"/>
      <c r="E1920" s="8"/>
      <c r="N1920" s="8"/>
      <c r="S1920" s="10"/>
      <c r="T1920" s="11"/>
      <c r="V1920" s="12"/>
    </row>
    <row r="1921" spans="1:22" x14ac:dyDescent="0.2">
      <c r="A1921" s="8"/>
      <c r="B1921" s="8"/>
      <c r="C1921" s="8"/>
      <c r="D1921" s="9"/>
      <c r="E1921" s="8"/>
      <c r="N1921" s="8"/>
      <c r="S1921" s="10"/>
      <c r="T1921" s="11"/>
      <c r="V1921" s="12"/>
    </row>
    <row r="1922" spans="1:22" x14ac:dyDescent="0.2">
      <c r="A1922" s="8"/>
      <c r="B1922" s="8"/>
      <c r="C1922" s="8"/>
      <c r="D1922" s="9"/>
      <c r="E1922" s="8"/>
      <c r="N1922" s="8"/>
      <c r="S1922" s="10"/>
      <c r="T1922" s="11"/>
      <c r="V1922" s="12"/>
    </row>
    <row r="1923" spans="1:22" x14ac:dyDescent="0.2">
      <c r="A1923" s="8"/>
      <c r="B1923" s="8"/>
      <c r="C1923" s="8"/>
      <c r="D1923" s="9"/>
      <c r="E1923" s="8"/>
      <c r="N1923" s="8"/>
      <c r="S1923" s="10"/>
      <c r="T1923" s="11"/>
      <c r="V1923" s="12"/>
    </row>
    <row r="1924" spans="1:22" x14ac:dyDescent="0.2">
      <c r="A1924" s="8"/>
      <c r="B1924" s="8"/>
      <c r="C1924" s="8"/>
      <c r="D1924" s="9"/>
      <c r="E1924" s="8"/>
      <c r="N1924" s="8"/>
      <c r="S1924" s="10"/>
      <c r="T1924" s="11"/>
      <c r="V1924" s="12"/>
    </row>
    <row r="1925" spans="1:22" x14ac:dyDescent="0.2">
      <c r="A1925" s="8"/>
      <c r="B1925" s="8"/>
      <c r="C1925" s="8"/>
      <c r="D1925" s="9"/>
      <c r="E1925" s="8"/>
      <c r="N1925" s="8"/>
      <c r="S1925" s="10"/>
      <c r="T1925" s="11"/>
      <c r="V1925" s="12"/>
    </row>
    <row r="1926" spans="1:22" x14ac:dyDescent="0.2">
      <c r="A1926" s="8"/>
      <c r="B1926" s="8"/>
      <c r="C1926" s="8"/>
      <c r="D1926" s="9"/>
      <c r="E1926" s="8"/>
      <c r="N1926" s="8"/>
      <c r="S1926" s="10"/>
      <c r="T1926" s="11"/>
      <c r="V1926" s="12"/>
    </row>
    <row r="1927" spans="1:22" x14ac:dyDescent="0.2">
      <c r="A1927" s="8"/>
      <c r="B1927" s="8"/>
      <c r="C1927" s="8"/>
      <c r="D1927" s="9"/>
      <c r="E1927" s="8"/>
      <c r="N1927" s="8"/>
      <c r="S1927" s="10"/>
      <c r="T1927" s="11"/>
      <c r="V1927" s="12"/>
    </row>
    <row r="1928" spans="1:22" x14ac:dyDescent="0.2">
      <c r="A1928" s="8"/>
      <c r="B1928" s="8"/>
      <c r="C1928" s="8"/>
      <c r="D1928" s="9"/>
      <c r="E1928" s="8"/>
      <c r="N1928" s="8"/>
      <c r="S1928" s="10"/>
      <c r="T1928" s="11"/>
      <c r="V1928" s="12"/>
    </row>
    <row r="1929" spans="1:22" x14ac:dyDescent="0.2">
      <c r="A1929" s="8"/>
      <c r="B1929" s="8"/>
      <c r="C1929" s="8"/>
      <c r="D1929" s="9"/>
      <c r="E1929" s="8"/>
      <c r="N1929" s="8"/>
      <c r="S1929" s="10"/>
      <c r="T1929" s="11"/>
      <c r="V1929" s="12"/>
    </row>
    <row r="1930" spans="1:22" x14ac:dyDescent="0.2">
      <c r="A1930" s="8"/>
      <c r="B1930" s="8"/>
      <c r="C1930" s="8"/>
      <c r="D1930" s="9"/>
      <c r="E1930" s="8"/>
      <c r="N1930" s="8"/>
      <c r="S1930" s="10"/>
      <c r="T1930" s="11"/>
      <c r="V1930" s="12"/>
    </row>
    <row r="1931" spans="1:22" x14ac:dyDescent="0.2">
      <c r="A1931" s="8"/>
      <c r="B1931" s="8"/>
      <c r="C1931" s="8"/>
      <c r="D1931" s="9"/>
      <c r="E1931" s="8"/>
      <c r="N1931" s="8"/>
      <c r="S1931" s="10"/>
      <c r="T1931" s="11"/>
      <c r="V1931" s="12"/>
    </row>
    <row r="1932" spans="1:22" x14ac:dyDescent="0.2">
      <c r="A1932" s="8"/>
      <c r="B1932" s="8"/>
      <c r="C1932" s="8"/>
      <c r="D1932" s="9"/>
      <c r="E1932" s="8"/>
      <c r="N1932" s="8"/>
      <c r="S1932" s="10"/>
      <c r="T1932" s="11"/>
      <c r="V1932" s="12"/>
    </row>
    <row r="1933" spans="1:22" x14ac:dyDescent="0.2">
      <c r="A1933" s="8"/>
      <c r="B1933" s="8"/>
      <c r="C1933" s="8"/>
      <c r="D1933" s="9"/>
      <c r="E1933" s="8"/>
      <c r="N1933" s="8"/>
      <c r="S1933" s="10"/>
      <c r="T1933" s="11"/>
      <c r="V1933" s="12"/>
    </row>
    <row r="1934" spans="1:22" x14ac:dyDescent="0.2">
      <c r="A1934" s="8"/>
      <c r="B1934" s="8"/>
      <c r="C1934" s="8"/>
      <c r="D1934" s="9"/>
      <c r="E1934" s="8"/>
      <c r="N1934" s="8"/>
      <c r="S1934" s="10"/>
      <c r="T1934" s="11"/>
      <c r="V1934" s="12"/>
    </row>
    <row r="1935" spans="1:22" x14ac:dyDescent="0.2">
      <c r="A1935" s="8"/>
      <c r="B1935" s="8"/>
      <c r="C1935" s="8"/>
      <c r="D1935" s="54"/>
      <c r="E1935" s="8"/>
      <c r="S1935" s="10"/>
      <c r="T1935" s="11"/>
      <c r="V1935" s="12"/>
    </row>
    <row r="1936" spans="1:22" x14ac:dyDescent="0.2">
      <c r="A1936" s="8"/>
      <c r="B1936" s="8"/>
      <c r="C1936" s="8"/>
      <c r="D1936" s="54"/>
      <c r="E1936" s="8"/>
      <c r="S1936" s="10"/>
      <c r="T1936" s="11"/>
      <c r="V1936" s="12"/>
    </row>
    <row r="1937" spans="1:22" x14ac:dyDescent="0.2">
      <c r="A1937" s="8"/>
      <c r="B1937" s="8"/>
      <c r="C1937" s="8"/>
      <c r="D1937" s="9"/>
      <c r="E1937" s="8"/>
      <c r="S1937" s="10"/>
      <c r="T1937" s="11"/>
      <c r="V1937" s="12"/>
    </row>
    <row r="1938" spans="1:22" x14ac:dyDescent="0.2">
      <c r="A1938" s="8"/>
      <c r="B1938" s="8"/>
      <c r="C1938" s="8"/>
      <c r="D1938" s="54"/>
      <c r="E1938" s="8"/>
      <c r="S1938" s="10"/>
      <c r="T1938" s="11"/>
      <c r="V1938" s="12"/>
    </row>
    <row r="1939" spans="1:22" x14ac:dyDescent="0.2">
      <c r="A1939" s="8"/>
      <c r="B1939" s="8"/>
      <c r="C1939" s="8"/>
      <c r="D1939" s="9"/>
      <c r="E1939" s="8"/>
      <c r="S1939" s="10"/>
      <c r="T1939" s="11"/>
      <c r="V1939" s="12"/>
    </row>
    <row r="1940" spans="1:22" x14ac:dyDescent="0.2">
      <c r="A1940" s="8"/>
      <c r="B1940" s="8"/>
      <c r="C1940" s="8"/>
      <c r="D1940" s="54"/>
      <c r="E1940" s="8"/>
      <c r="S1940" s="10"/>
      <c r="T1940" s="11"/>
      <c r="V1940" s="12"/>
    </row>
    <row r="1941" spans="1:22" x14ac:dyDescent="0.2">
      <c r="A1941" s="8"/>
      <c r="B1941" s="8"/>
      <c r="C1941" s="8"/>
      <c r="D1941" s="9"/>
      <c r="E1941" s="8"/>
      <c r="S1941" s="10"/>
      <c r="T1941" s="11"/>
      <c r="V1941" s="12"/>
    </row>
    <row r="1942" spans="1:22" x14ac:dyDescent="0.2">
      <c r="A1942" s="8"/>
      <c r="B1942" s="8"/>
      <c r="C1942" s="8"/>
      <c r="D1942" s="9"/>
      <c r="E1942" s="8"/>
      <c r="S1942" s="10"/>
      <c r="T1942" s="11"/>
      <c r="V1942" s="12"/>
    </row>
    <row r="1943" spans="1:22" x14ac:dyDescent="0.2">
      <c r="A1943" s="8"/>
      <c r="B1943" s="8"/>
      <c r="C1943" s="8"/>
      <c r="D1943" s="9"/>
      <c r="E1943" s="8"/>
      <c r="S1943" s="10"/>
      <c r="T1943" s="11"/>
      <c r="V1943" s="12"/>
    </row>
    <row r="1944" spans="1:22" x14ac:dyDescent="0.2">
      <c r="A1944" s="8"/>
      <c r="B1944" s="8"/>
      <c r="C1944" s="8"/>
      <c r="D1944" s="9"/>
      <c r="E1944" s="8"/>
      <c r="N1944" s="8"/>
      <c r="S1944" s="10"/>
      <c r="T1944" s="11"/>
      <c r="V1944" s="12"/>
    </row>
    <row r="1945" spans="1:22" x14ac:dyDescent="0.2">
      <c r="A1945" s="8"/>
      <c r="B1945" s="8"/>
      <c r="C1945" s="8"/>
      <c r="D1945" s="9"/>
      <c r="E1945" s="8"/>
      <c r="N1945" s="8"/>
      <c r="S1945" s="10"/>
      <c r="T1945" s="11"/>
      <c r="V1945" s="12"/>
    </row>
    <row r="1946" spans="1:22" x14ac:dyDescent="0.2">
      <c r="A1946" s="8"/>
      <c r="B1946" s="8"/>
      <c r="C1946" s="8"/>
      <c r="D1946" s="9"/>
      <c r="E1946" s="8"/>
      <c r="N1946" s="8"/>
      <c r="S1946" s="10"/>
      <c r="T1946" s="11"/>
      <c r="V1946" s="12"/>
    </row>
    <row r="1947" spans="1:22" x14ac:dyDescent="0.2">
      <c r="A1947" s="8"/>
      <c r="B1947" s="8"/>
      <c r="C1947" s="8"/>
      <c r="D1947" s="9"/>
      <c r="E1947" s="8"/>
      <c r="N1947" s="8"/>
      <c r="S1947" s="10"/>
      <c r="T1947" s="11"/>
      <c r="V1947" s="12"/>
    </row>
    <row r="1948" spans="1:22" x14ac:dyDescent="0.2">
      <c r="A1948" s="8"/>
      <c r="B1948" s="8"/>
      <c r="C1948" s="8"/>
      <c r="D1948" s="54"/>
      <c r="E1948" s="8"/>
      <c r="N1948" s="8"/>
      <c r="S1948" s="10"/>
      <c r="T1948" s="11"/>
      <c r="V1948" s="12"/>
    </row>
    <row r="1949" spans="1:22" x14ac:dyDescent="0.2">
      <c r="A1949" s="8"/>
      <c r="B1949" s="8"/>
      <c r="C1949" s="8"/>
      <c r="D1949" s="9"/>
      <c r="E1949" s="8"/>
      <c r="N1949" s="8"/>
      <c r="S1949" s="10"/>
      <c r="T1949" s="11"/>
      <c r="V1949" s="12"/>
    </row>
    <row r="1950" spans="1:22" x14ac:dyDescent="0.2">
      <c r="A1950" s="8"/>
      <c r="B1950" s="8"/>
      <c r="C1950" s="8"/>
      <c r="D1950" s="9"/>
      <c r="E1950" s="8"/>
      <c r="N1950" s="8"/>
      <c r="S1950" s="10"/>
      <c r="T1950" s="11"/>
      <c r="V1950" s="12"/>
    </row>
    <row r="1951" spans="1:22" x14ac:dyDescent="0.2">
      <c r="A1951" s="8"/>
      <c r="B1951" s="8"/>
      <c r="C1951" s="8"/>
      <c r="D1951" s="9"/>
      <c r="E1951" s="8"/>
      <c r="N1951" s="8"/>
      <c r="S1951" s="10"/>
      <c r="T1951" s="11"/>
      <c r="V1951" s="12"/>
    </row>
    <row r="1952" spans="1:22" x14ac:dyDescent="0.2">
      <c r="A1952" s="8"/>
      <c r="B1952" s="8"/>
      <c r="C1952" s="8"/>
      <c r="D1952" s="54"/>
      <c r="E1952" s="8"/>
      <c r="M1952" s="56"/>
      <c r="N1952" s="8"/>
      <c r="S1952" s="10"/>
      <c r="T1952" s="11"/>
      <c r="V1952" s="12"/>
    </row>
    <row r="1953" spans="1:22" x14ac:dyDescent="0.2">
      <c r="A1953" s="8"/>
      <c r="B1953" s="8"/>
      <c r="C1953" s="8"/>
      <c r="D1953" s="54"/>
      <c r="E1953" s="8"/>
      <c r="M1953" s="56"/>
      <c r="N1953" s="8"/>
      <c r="S1953" s="10"/>
      <c r="T1953" s="11"/>
      <c r="V1953" s="12"/>
    </row>
    <row r="1954" spans="1:22" x14ac:dyDescent="0.2">
      <c r="A1954" s="8"/>
      <c r="B1954" s="8"/>
      <c r="C1954" s="8"/>
      <c r="D1954" s="9"/>
      <c r="E1954" s="8"/>
      <c r="M1954" s="56"/>
      <c r="N1954" s="8"/>
      <c r="S1954" s="10"/>
      <c r="T1954" s="11"/>
      <c r="V1954" s="12"/>
    </row>
    <row r="1955" spans="1:22" x14ac:dyDescent="0.2">
      <c r="A1955" s="8"/>
      <c r="B1955" s="8"/>
      <c r="C1955" s="8"/>
      <c r="D1955" s="9"/>
      <c r="E1955" s="8"/>
      <c r="N1955" s="8"/>
      <c r="S1955" s="10"/>
      <c r="T1955" s="11"/>
      <c r="V1955" s="12"/>
    </row>
    <row r="1956" spans="1:22" x14ac:dyDescent="0.2">
      <c r="A1956" s="8"/>
      <c r="B1956" s="8"/>
      <c r="C1956" s="8"/>
      <c r="D1956" s="9"/>
      <c r="E1956" s="8"/>
      <c r="N1956" s="8"/>
      <c r="S1956" s="10"/>
      <c r="T1956" s="11"/>
      <c r="V1956" s="12"/>
    </row>
    <row r="1957" spans="1:22" x14ac:dyDescent="0.2">
      <c r="A1957" s="8"/>
      <c r="B1957" s="8"/>
      <c r="C1957" s="8"/>
      <c r="D1957" s="9"/>
      <c r="E1957" s="8"/>
      <c r="N1957" s="8"/>
      <c r="S1957" s="10"/>
      <c r="T1957" s="11"/>
      <c r="V1957" s="12"/>
    </row>
    <row r="1958" spans="1:22" x14ac:dyDescent="0.2">
      <c r="A1958" s="8"/>
      <c r="B1958" s="8"/>
      <c r="C1958" s="8"/>
      <c r="D1958" s="9"/>
      <c r="E1958" s="8"/>
      <c r="N1958" s="8"/>
      <c r="S1958" s="10"/>
      <c r="T1958" s="11"/>
      <c r="V1958" s="12"/>
    </row>
    <row r="1959" spans="1:22" x14ac:dyDescent="0.2">
      <c r="A1959" s="8"/>
      <c r="B1959" s="8"/>
      <c r="C1959" s="8"/>
      <c r="D1959" s="9"/>
      <c r="E1959" s="8"/>
      <c r="N1959" s="8"/>
      <c r="S1959" s="10"/>
      <c r="T1959" s="11"/>
      <c r="V1959" s="12"/>
    </row>
    <row r="1960" spans="1:22" x14ac:dyDescent="0.2">
      <c r="A1960" s="8"/>
      <c r="B1960" s="8"/>
      <c r="C1960" s="8"/>
      <c r="D1960" s="9"/>
      <c r="E1960" s="8"/>
      <c r="N1960" s="8"/>
      <c r="S1960" s="10"/>
      <c r="T1960" s="11"/>
      <c r="V1960" s="12"/>
    </row>
    <row r="1961" spans="1:22" x14ac:dyDescent="0.2">
      <c r="A1961" s="9"/>
      <c r="B1961" s="51"/>
      <c r="C1961" s="8"/>
      <c r="D1961" s="9"/>
      <c r="E1961" s="8"/>
      <c r="L1961" s="57"/>
      <c r="N1961" s="8"/>
      <c r="S1961" s="10"/>
      <c r="T1961" s="11"/>
      <c r="U1961" s="154"/>
      <c r="V1961" s="67"/>
    </row>
    <row r="1962" spans="1:22" x14ac:dyDescent="0.2">
      <c r="A1962" s="8"/>
      <c r="B1962" s="8"/>
      <c r="C1962" s="8"/>
      <c r="D1962" s="54"/>
      <c r="E1962" s="8"/>
      <c r="N1962" s="8"/>
      <c r="S1962" s="10"/>
      <c r="T1962" s="11"/>
      <c r="V1962" s="12"/>
    </row>
    <row r="1963" spans="1:22" x14ac:dyDescent="0.2">
      <c r="A1963" s="8"/>
      <c r="B1963" s="8"/>
      <c r="C1963" s="8"/>
      <c r="D1963" s="54"/>
      <c r="E1963" s="8"/>
      <c r="M1963" s="56"/>
      <c r="N1963" s="8"/>
      <c r="S1963" s="10"/>
      <c r="T1963" s="11"/>
      <c r="V1963" s="12"/>
    </row>
    <row r="1964" spans="1:22" x14ac:dyDescent="0.2">
      <c r="A1964" s="8"/>
      <c r="B1964" s="8"/>
      <c r="C1964" s="8"/>
      <c r="D1964" s="54"/>
      <c r="E1964" s="8"/>
      <c r="M1964" s="56"/>
      <c r="N1964" s="8"/>
      <c r="S1964" s="10"/>
      <c r="T1964" s="11"/>
      <c r="V1964" s="12"/>
    </row>
    <row r="1965" spans="1:22" x14ac:dyDescent="0.2">
      <c r="A1965" s="8"/>
      <c r="B1965" s="8"/>
      <c r="C1965" s="8"/>
      <c r="D1965" s="54"/>
      <c r="E1965" s="8"/>
      <c r="M1965" s="56"/>
      <c r="N1965" s="8"/>
      <c r="S1965" s="10"/>
      <c r="T1965" s="11"/>
      <c r="V1965" s="12"/>
    </row>
    <row r="1966" spans="1:22" x14ac:dyDescent="0.2">
      <c r="A1966" s="8"/>
      <c r="B1966" s="8"/>
      <c r="C1966" s="8"/>
      <c r="D1966" s="54"/>
      <c r="E1966" s="8"/>
      <c r="M1966" s="56"/>
      <c r="N1966" s="8"/>
      <c r="S1966" s="10"/>
      <c r="T1966" s="11"/>
      <c r="V1966" s="12"/>
    </row>
    <row r="1967" spans="1:22" x14ac:dyDescent="0.2">
      <c r="A1967" s="8"/>
      <c r="B1967" s="8"/>
      <c r="C1967" s="8"/>
      <c r="D1967" s="54"/>
      <c r="E1967" s="8"/>
      <c r="M1967" s="56"/>
      <c r="N1967" s="8"/>
      <c r="S1967" s="10"/>
      <c r="T1967" s="11"/>
      <c r="V1967" s="12"/>
    </row>
    <row r="1968" spans="1:22" x14ac:dyDescent="0.2">
      <c r="A1968" s="8"/>
      <c r="B1968" s="8"/>
      <c r="C1968" s="8"/>
      <c r="D1968" s="54"/>
      <c r="E1968" s="8"/>
      <c r="M1968" s="56"/>
      <c r="N1968" s="8"/>
      <c r="S1968" s="10"/>
      <c r="T1968" s="11"/>
      <c r="V1968" s="12"/>
    </row>
    <row r="1969" spans="1:22" x14ac:dyDescent="0.2">
      <c r="A1969" s="8"/>
      <c r="B1969" s="8"/>
      <c r="C1969" s="8"/>
      <c r="D1969" s="9"/>
      <c r="E1969" s="8"/>
      <c r="M1969" s="56"/>
      <c r="N1969" s="8"/>
      <c r="S1969" s="10"/>
      <c r="T1969" s="11"/>
      <c r="V1969" s="12"/>
    </row>
    <row r="1970" spans="1:22" x14ac:dyDescent="0.2">
      <c r="A1970" s="9"/>
      <c r="B1970" s="9"/>
      <c r="C1970" s="8"/>
      <c r="D1970" s="9"/>
      <c r="E1970" s="8"/>
      <c r="L1970" s="57"/>
      <c r="N1970" s="8"/>
      <c r="S1970" s="10"/>
      <c r="T1970" s="11"/>
      <c r="U1970" s="154"/>
    </row>
    <row r="1971" spans="1:22" x14ac:dyDescent="0.2">
      <c r="A1971" s="9"/>
      <c r="B1971" s="9"/>
      <c r="C1971" s="8"/>
      <c r="D1971" s="9"/>
      <c r="E1971" s="8"/>
      <c r="L1971" s="57"/>
      <c r="N1971" s="8"/>
      <c r="S1971" s="10"/>
      <c r="T1971" s="11"/>
      <c r="U1971" s="154"/>
    </row>
    <row r="1972" spans="1:22" x14ac:dyDescent="0.2">
      <c r="A1972" s="9"/>
      <c r="B1972" s="9"/>
      <c r="C1972" s="8"/>
      <c r="D1972" s="9"/>
      <c r="E1972" s="8"/>
      <c r="L1972" s="57"/>
      <c r="N1972" s="8"/>
      <c r="S1972" s="10"/>
      <c r="T1972" s="11"/>
      <c r="U1972" s="154"/>
    </row>
    <row r="1973" spans="1:22" x14ac:dyDescent="0.2">
      <c r="A1973" s="9"/>
      <c r="B1973" s="9"/>
      <c r="C1973" s="8"/>
      <c r="D1973" s="9"/>
      <c r="E1973" s="8"/>
      <c r="L1973" s="57"/>
      <c r="N1973" s="8"/>
      <c r="S1973" s="10"/>
      <c r="T1973" s="11"/>
      <c r="U1973" s="154"/>
    </row>
    <row r="1974" spans="1:22" x14ac:dyDescent="0.2">
      <c r="A1974" s="9"/>
      <c r="B1974" s="9"/>
      <c r="C1974" s="8"/>
      <c r="D1974" s="9"/>
      <c r="E1974" s="8"/>
      <c r="L1974" s="57"/>
      <c r="N1974" s="8"/>
      <c r="S1974" s="10"/>
      <c r="T1974" s="11"/>
      <c r="U1974" s="154"/>
    </row>
    <row r="1975" spans="1:22" x14ac:dyDescent="0.2">
      <c r="A1975" s="9"/>
      <c r="B1975" s="9"/>
      <c r="C1975" s="8"/>
      <c r="D1975" s="9"/>
      <c r="E1975" s="8"/>
      <c r="L1975" s="57"/>
      <c r="N1975" s="8"/>
      <c r="S1975" s="10"/>
      <c r="T1975" s="11"/>
      <c r="U1975" s="154"/>
    </row>
    <row r="1976" spans="1:22" x14ac:dyDescent="0.2">
      <c r="A1976" s="8"/>
      <c r="B1976" s="8"/>
      <c r="C1976" s="8"/>
      <c r="D1976" s="9"/>
      <c r="E1976" s="8"/>
      <c r="S1976" s="10"/>
      <c r="T1976" s="11"/>
      <c r="V1976" s="12"/>
    </row>
    <row r="1977" spans="1:22" x14ac:dyDescent="0.2">
      <c r="A1977" s="8"/>
      <c r="B1977" s="8"/>
      <c r="C1977" s="8"/>
      <c r="D1977" s="9"/>
      <c r="E1977" s="8"/>
      <c r="S1977" s="10"/>
      <c r="T1977" s="11"/>
      <c r="V1977" s="12"/>
    </row>
    <row r="1978" spans="1:22" x14ac:dyDescent="0.2">
      <c r="A1978" s="8"/>
      <c r="B1978" s="8"/>
      <c r="C1978" s="8"/>
      <c r="D1978" s="9"/>
      <c r="E1978" s="8"/>
      <c r="S1978" s="10"/>
      <c r="T1978" s="11"/>
      <c r="V1978" s="12"/>
    </row>
    <row r="1979" spans="1:22" x14ac:dyDescent="0.2">
      <c r="A1979" s="8"/>
      <c r="B1979" s="8"/>
      <c r="C1979" s="8"/>
      <c r="D1979" s="9"/>
      <c r="E1979" s="8"/>
      <c r="S1979" s="10"/>
      <c r="T1979" s="11"/>
      <c r="V1979" s="12"/>
    </row>
    <row r="1980" spans="1:22" x14ac:dyDescent="0.2">
      <c r="A1980" s="8"/>
      <c r="B1980" s="8"/>
      <c r="C1980" s="8"/>
      <c r="D1980" s="9"/>
      <c r="E1980" s="8"/>
      <c r="S1980" s="10"/>
      <c r="T1980" s="11"/>
      <c r="V1980" s="12"/>
    </row>
    <row r="1981" spans="1:22" x14ac:dyDescent="0.2">
      <c r="A1981" s="8"/>
      <c r="B1981" s="8"/>
      <c r="C1981" s="8"/>
      <c r="D1981" s="9"/>
      <c r="E1981" s="8"/>
      <c r="S1981" s="10"/>
      <c r="T1981" s="11"/>
      <c r="V1981" s="12"/>
    </row>
    <row r="1982" spans="1:22" x14ac:dyDescent="0.2">
      <c r="A1982" s="8"/>
      <c r="B1982" s="8"/>
      <c r="C1982" s="8"/>
      <c r="D1982" s="9"/>
      <c r="E1982" s="8"/>
      <c r="S1982" s="10"/>
      <c r="T1982" s="11"/>
      <c r="V1982" s="12"/>
    </row>
    <row r="1983" spans="1:22" x14ac:dyDescent="0.2">
      <c r="A1983" s="8"/>
      <c r="B1983" s="8"/>
      <c r="C1983" s="8"/>
      <c r="D1983" s="54"/>
      <c r="E1983" s="8"/>
      <c r="S1983" s="10"/>
      <c r="T1983" s="11"/>
      <c r="V1983" s="12"/>
    </row>
    <row r="1984" spans="1:22" x14ac:dyDescent="0.2">
      <c r="A1984" s="8"/>
      <c r="B1984" s="8"/>
      <c r="C1984" s="8"/>
      <c r="D1984" s="54"/>
      <c r="E1984" s="8"/>
      <c r="S1984" s="10"/>
      <c r="T1984" s="11"/>
      <c r="V1984" s="12"/>
    </row>
    <row r="1985" spans="1:22" x14ac:dyDescent="0.2">
      <c r="A1985" s="8"/>
      <c r="B1985" s="8"/>
      <c r="C1985" s="8"/>
      <c r="D1985" s="9"/>
      <c r="E1985" s="8"/>
      <c r="S1985" s="10"/>
      <c r="T1985" s="11"/>
      <c r="V1985" s="12"/>
    </row>
    <row r="1986" spans="1:22" x14ac:dyDescent="0.2">
      <c r="A1986" s="8"/>
      <c r="B1986" s="8"/>
      <c r="C1986" s="8"/>
      <c r="D1986" s="9"/>
      <c r="E1986" s="8"/>
      <c r="S1986" s="10"/>
      <c r="T1986" s="11"/>
      <c r="V1986" s="12"/>
    </row>
    <row r="1987" spans="1:22" x14ac:dyDescent="0.2">
      <c r="A1987" s="9"/>
      <c r="B1987" s="51"/>
      <c r="C1987" s="8"/>
      <c r="D1987" s="9"/>
      <c r="E1987" s="8"/>
      <c r="L1987" s="57"/>
      <c r="N1987" s="8"/>
      <c r="S1987" s="10"/>
      <c r="T1987" s="11"/>
      <c r="U1987" s="154"/>
      <c r="V1987" s="67"/>
    </row>
    <row r="1988" spans="1:22" x14ac:dyDescent="0.2">
      <c r="A1988" s="9"/>
      <c r="B1988" s="51"/>
      <c r="C1988" s="8"/>
      <c r="D1988" s="9"/>
      <c r="E1988" s="8"/>
      <c r="L1988" s="57"/>
      <c r="N1988" s="8"/>
      <c r="S1988" s="10"/>
      <c r="T1988" s="11"/>
      <c r="U1988" s="154"/>
      <c r="V1988" s="67"/>
    </row>
    <row r="1989" spans="1:22" x14ac:dyDescent="0.2">
      <c r="A1989" s="8"/>
      <c r="B1989" s="8"/>
      <c r="C1989" s="8"/>
      <c r="D1989" s="9"/>
      <c r="E1989" s="8"/>
      <c r="N1989" s="8"/>
      <c r="S1989" s="10"/>
      <c r="T1989" s="11"/>
      <c r="V1989" s="12"/>
    </row>
    <row r="1990" spans="1:22" x14ac:dyDescent="0.2">
      <c r="A1990" s="8"/>
      <c r="B1990" s="8"/>
      <c r="C1990" s="8"/>
      <c r="D1990" s="9"/>
      <c r="E1990" s="8"/>
      <c r="N1990" s="8"/>
      <c r="S1990" s="10"/>
      <c r="T1990" s="11"/>
      <c r="V1990" s="12"/>
    </row>
    <row r="1991" spans="1:22" x14ac:dyDescent="0.2">
      <c r="A1991" s="8"/>
      <c r="B1991" s="8"/>
      <c r="C1991" s="8"/>
      <c r="D1991" s="9"/>
      <c r="E1991" s="8"/>
      <c r="N1991" s="8"/>
      <c r="S1991" s="10"/>
      <c r="T1991" s="11"/>
      <c r="V1991" s="12"/>
    </row>
    <row r="1992" spans="1:22" x14ac:dyDescent="0.2">
      <c r="A1992" s="8"/>
      <c r="B1992" s="8"/>
      <c r="C1992" s="8"/>
      <c r="D1992" s="9"/>
      <c r="E1992" s="8"/>
      <c r="N1992" s="8"/>
      <c r="S1992" s="10"/>
      <c r="T1992" s="11"/>
      <c r="V1992" s="12"/>
    </row>
    <row r="1993" spans="1:22" x14ac:dyDescent="0.2">
      <c r="A1993" s="8"/>
      <c r="B1993" s="8"/>
      <c r="C1993" s="8"/>
      <c r="D1993" s="9"/>
      <c r="E1993" s="8"/>
      <c r="N1993" s="8"/>
      <c r="S1993" s="10"/>
      <c r="T1993" s="11"/>
      <c r="V1993" s="12"/>
    </row>
    <row r="1994" spans="1:22" x14ac:dyDescent="0.2">
      <c r="A1994" s="8"/>
      <c r="B1994" s="8"/>
      <c r="C1994" s="8"/>
      <c r="D1994" s="9"/>
      <c r="E1994" s="8"/>
      <c r="N1994" s="8"/>
      <c r="S1994" s="10"/>
      <c r="T1994" s="11"/>
      <c r="V1994" s="12"/>
    </row>
    <row r="1995" spans="1:22" x14ac:dyDescent="0.2">
      <c r="A1995" s="8"/>
      <c r="B1995" s="8"/>
      <c r="C1995" s="8"/>
      <c r="D1995" s="9"/>
      <c r="E1995" s="8"/>
      <c r="N1995" s="8"/>
      <c r="S1995" s="10"/>
      <c r="T1995" s="11"/>
      <c r="V1995" s="12"/>
    </row>
    <row r="1996" spans="1:22" x14ac:dyDescent="0.2">
      <c r="A1996" s="8"/>
      <c r="B1996" s="8"/>
      <c r="C1996" s="8"/>
      <c r="D1996" s="9"/>
      <c r="E1996" s="8"/>
      <c r="N1996" s="8"/>
      <c r="S1996" s="10"/>
      <c r="T1996" s="11"/>
      <c r="V1996" s="12"/>
    </row>
    <row r="1997" spans="1:22" x14ac:dyDescent="0.2">
      <c r="A1997" s="8"/>
      <c r="B1997" s="8"/>
      <c r="C1997" s="8"/>
      <c r="D1997" s="9"/>
      <c r="E1997" s="8"/>
      <c r="N1997" s="8"/>
      <c r="S1997" s="10"/>
      <c r="T1997" s="11"/>
      <c r="V1997" s="12"/>
    </row>
    <row r="1998" spans="1:22" x14ac:dyDescent="0.2">
      <c r="A1998" s="8"/>
      <c r="B1998" s="8"/>
      <c r="C1998" s="8"/>
      <c r="D1998" s="9"/>
      <c r="E1998" s="8"/>
      <c r="N1998" s="8"/>
      <c r="S1998" s="10"/>
      <c r="T1998" s="11"/>
      <c r="V1998" s="12"/>
    </row>
    <row r="1999" spans="1:22" x14ac:dyDescent="0.2">
      <c r="A1999" s="8"/>
      <c r="B1999" s="8"/>
      <c r="C1999" s="8"/>
      <c r="D1999" s="9"/>
      <c r="E1999" s="8"/>
      <c r="N1999" s="8"/>
      <c r="S1999" s="10"/>
      <c r="T1999" s="11"/>
      <c r="V1999" s="12"/>
    </row>
    <row r="2000" spans="1:22" x14ac:dyDescent="0.2">
      <c r="A2000" s="8"/>
      <c r="B2000" s="8"/>
      <c r="C2000" s="8"/>
      <c r="D2000" s="9"/>
      <c r="E2000" s="8"/>
      <c r="N2000" s="8"/>
      <c r="S2000" s="10"/>
      <c r="T2000" s="11"/>
      <c r="V2000" s="12"/>
    </row>
    <row r="2001" spans="1:22" x14ac:dyDescent="0.2">
      <c r="A2001" s="8"/>
      <c r="B2001" s="8"/>
      <c r="C2001" s="8"/>
      <c r="D2001" s="9"/>
      <c r="E2001" s="8"/>
      <c r="N2001" s="8"/>
      <c r="S2001" s="10"/>
      <c r="T2001" s="11"/>
      <c r="V2001" s="12"/>
    </row>
    <row r="2002" spans="1:22" x14ac:dyDescent="0.2">
      <c r="A2002" s="9"/>
      <c r="B2002" s="51"/>
      <c r="C2002" s="8"/>
      <c r="D2002" s="9"/>
      <c r="E2002" s="8"/>
      <c r="L2002" s="57"/>
      <c r="N2002" s="8"/>
      <c r="S2002" s="10"/>
      <c r="T2002" s="11"/>
      <c r="U2002" s="154"/>
      <c r="V2002" s="67"/>
    </row>
    <row r="2003" spans="1:22" x14ac:dyDescent="0.2">
      <c r="A2003" s="8"/>
      <c r="B2003" s="8"/>
      <c r="C2003" s="8"/>
      <c r="D2003" s="9"/>
      <c r="E2003" s="8"/>
      <c r="N2003" s="8"/>
      <c r="S2003" s="10"/>
      <c r="T2003" s="11"/>
      <c r="V2003" s="12"/>
    </row>
    <row r="2004" spans="1:22" x14ac:dyDescent="0.2">
      <c r="A2004" s="8"/>
      <c r="B2004" s="8"/>
      <c r="C2004" s="8"/>
      <c r="D2004" s="9"/>
      <c r="E2004" s="8"/>
      <c r="M2004" s="56"/>
      <c r="N2004" s="8"/>
      <c r="S2004" s="10"/>
      <c r="T2004" s="11"/>
      <c r="V2004" s="12"/>
    </row>
    <row r="2005" spans="1:22" x14ac:dyDescent="0.2">
      <c r="A2005" s="8"/>
      <c r="B2005" s="8"/>
      <c r="C2005" s="8"/>
      <c r="D2005" s="9"/>
      <c r="E2005" s="8"/>
      <c r="N2005" s="8"/>
      <c r="S2005" s="10"/>
      <c r="T2005" s="11"/>
      <c r="V2005" s="12"/>
    </row>
    <row r="2006" spans="1:22" x14ac:dyDescent="0.2">
      <c r="A2006" s="8"/>
      <c r="B2006" s="8"/>
      <c r="C2006" s="8"/>
      <c r="D2006" s="54"/>
      <c r="E2006" s="8"/>
      <c r="M2006" s="56"/>
      <c r="N2006" s="8"/>
      <c r="S2006" s="10"/>
      <c r="T2006" s="11"/>
      <c r="V2006" s="12"/>
    </row>
    <row r="2007" spans="1:22" x14ac:dyDescent="0.2">
      <c r="A2007" s="8"/>
      <c r="B2007" s="8"/>
      <c r="C2007" s="8"/>
      <c r="D2007" s="9"/>
      <c r="E2007" s="8"/>
      <c r="N2007" s="8"/>
      <c r="S2007" s="10"/>
      <c r="T2007" s="11"/>
      <c r="V2007" s="12"/>
    </row>
    <row r="2008" spans="1:22" x14ac:dyDescent="0.2">
      <c r="A2008" s="8"/>
      <c r="B2008" s="8"/>
      <c r="C2008" s="8"/>
      <c r="D2008" s="9"/>
      <c r="E2008" s="8"/>
      <c r="N2008" s="8"/>
      <c r="S2008" s="10"/>
      <c r="T2008" s="11"/>
      <c r="V2008" s="12"/>
    </row>
    <row r="2009" spans="1:22" x14ac:dyDescent="0.2">
      <c r="A2009" s="8"/>
      <c r="B2009" s="8"/>
      <c r="C2009" s="8"/>
      <c r="D2009" s="9"/>
      <c r="E2009" s="8"/>
      <c r="N2009" s="8"/>
      <c r="S2009" s="10"/>
      <c r="T2009" s="11"/>
      <c r="V2009" s="12"/>
    </row>
    <row r="2010" spans="1:22" x14ac:dyDescent="0.2">
      <c r="A2010" s="8"/>
      <c r="B2010" s="8"/>
      <c r="C2010" s="8"/>
      <c r="D2010" s="9"/>
      <c r="E2010" s="8"/>
      <c r="N2010" s="8"/>
      <c r="S2010" s="10"/>
      <c r="T2010" s="11"/>
      <c r="V2010" s="12"/>
    </row>
    <row r="2011" spans="1:22" x14ac:dyDescent="0.2">
      <c r="A2011" s="8"/>
      <c r="B2011" s="8"/>
      <c r="C2011" s="8"/>
      <c r="D2011" s="9"/>
      <c r="E2011" s="8"/>
      <c r="N2011" s="8"/>
      <c r="S2011" s="10"/>
      <c r="T2011" s="11"/>
      <c r="V2011" s="12"/>
    </row>
    <row r="2012" spans="1:22" x14ac:dyDescent="0.2">
      <c r="A2012" s="8"/>
      <c r="B2012" s="8"/>
      <c r="C2012" s="8"/>
      <c r="D2012" s="9"/>
      <c r="E2012" s="8"/>
      <c r="N2012" s="8"/>
      <c r="S2012" s="10"/>
      <c r="T2012" s="11"/>
      <c r="V2012" s="12"/>
    </row>
    <row r="2013" spans="1:22" x14ac:dyDescent="0.2">
      <c r="A2013" s="8"/>
      <c r="B2013" s="8"/>
      <c r="C2013" s="8"/>
      <c r="E2013" s="8"/>
      <c r="N2013" s="8"/>
      <c r="S2013" s="10"/>
      <c r="T2013" s="11"/>
      <c r="V2013" s="12"/>
    </row>
    <row r="2014" spans="1:22" x14ac:dyDescent="0.2">
      <c r="A2014" s="9"/>
      <c r="B2014" s="51"/>
      <c r="C2014" s="8"/>
      <c r="D2014" s="9"/>
      <c r="E2014" s="8"/>
      <c r="L2014" s="57"/>
      <c r="N2014" s="8"/>
      <c r="S2014" s="10"/>
      <c r="T2014" s="11"/>
      <c r="U2014" s="154"/>
      <c r="V2014" s="67"/>
    </row>
    <row r="2015" spans="1:22" x14ac:dyDescent="0.2">
      <c r="A2015" s="9"/>
      <c r="B2015" s="51"/>
      <c r="C2015" s="8"/>
      <c r="D2015" s="9"/>
      <c r="E2015" s="8"/>
      <c r="K2015" s="58"/>
      <c r="L2015" s="57"/>
      <c r="S2015" s="10"/>
      <c r="T2015" s="11"/>
      <c r="U2015" s="155"/>
    </row>
    <row r="2016" spans="1:22" x14ac:dyDescent="0.2">
      <c r="A2016" s="8"/>
      <c r="B2016" s="8"/>
      <c r="C2016" s="8"/>
      <c r="D2016" s="9"/>
      <c r="E2016" s="8"/>
      <c r="S2016" s="10"/>
      <c r="T2016" s="11"/>
      <c r="V2016" s="12"/>
    </row>
    <row r="2017" spans="1:22" x14ac:dyDescent="0.2">
      <c r="A2017" s="8"/>
      <c r="B2017" s="8"/>
      <c r="C2017" s="8"/>
      <c r="D2017" s="9"/>
      <c r="E2017" s="8"/>
      <c r="S2017" s="10"/>
      <c r="T2017" s="11"/>
      <c r="V2017" s="12"/>
    </row>
    <row r="2018" spans="1:22" x14ac:dyDescent="0.2">
      <c r="A2018" s="8"/>
      <c r="B2018" s="8"/>
      <c r="C2018" s="8"/>
      <c r="D2018" s="54"/>
      <c r="E2018" s="8"/>
      <c r="S2018" s="10"/>
      <c r="T2018" s="11"/>
      <c r="V2018" s="12"/>
    </row>
    <row r="2019" spans="1:22" x14ac:dyDescent="0.2">
      <c r="A2019" s="8"/>
      <c r="B2019" s="8"/>
      <c r="C2019" s="8"/>
      <c r="D2019" s="9"/>
      <c r="E2019" s="8"/>
      <c r="M2019" s="56"/>
      <c r="N2019" s="8"/>
      <c r="S2019" s="10"/>
      <c r="T2019" s="11"/>
      <c r="V2019" s="12"/>
    </row>
    <row r="2020" spans="1:22" x14ac:dyDescent="0.2">
      <c r="A2020" s="8"/>
      <c r="B2020" s="8"/>
      <c r="C2020" s="8"/>
      <c r="D2020" s="9"/>
      <c r="E2020" s="8"/>
      <c r="N2020" s="8"/>
      <c r="S2020" s="10"/>
      <c r="T2020" s="11"/>
      <c r="V2020" s="12"/>
    </row>
    <row r="2021" spans="1:22" x14ac:dyDescent="0.2">
      <c r="A2021" s="8"/>
      <c r="B2021" s="8"/>
      <c r="C2021" s="8"/>
      <c r="D2021" s="9"/>
      <c r="E2021" s="8"/>
      <c r="N2021" s="8"/>
      <c r="S2021" s="10"/>
      <c r="T2021" s="11"/>
      <c r="V2021" s="12"/>
    </row>
    <row r="2022" spans="1:22" x14ac:dyDescent="0.2">
      <c r="A2022" s="8"/>
      <c r="B2022" s="8"/>
      <c r="C2022" s="8"/>
      <c r="D2022" s="9"/>
      <c r="E2022" s="8"/>
      <c r="N2022" s="8"/>
      <c r="S2022" s="10"/>
      <c r="T2022" s="11"/>
      <c r="V2022" s="12"/>
    </row>
    <row r="2023" spans="1:22" x14ac:dyDescent="0.2">
      <c r="A2023" s="8"/>
      <c r="B2023" s="8"/>
      <c r="C2023" s="8"/>
      <c r="D2023" s="54"/>
      <c r="E2023" s="8"/>
      <c r="N2023" s="8"/>
      <c r="S2023" s="10"/>
      <c r="T2023" s="11"/>
      <c r="V2023" s="12"/>
    </row>
    <row r="2024" spans="1:22" x14ac:dyDescent="0.2">
      <c r="A2024" s="8"/>
      <c r="B2024" s="8"/>
      <c r="C2024" s="8"/>
      <c r="D2024" s="9"/>
      <c r="E2024" s="8"/>
      <c r="S2024" s="10"/>
      <c r="T2024" s="11"/>
      <c r="V2024" s="12"/>
    </row>
    <row r="2025" spans="1:22" x14ac:dyDescent="0.2">
      <c r="A2025" s="8"/>
      <c r="B2025" s="8"/>
      <c r="C2025" s="8"/>
      <c r="D2025" s="9"/>
      <c r="E2025" s="8"/>
      <c r="S2025" s="10"/>
      <c r="T2025" s="11"/>
      <c r="V2025" s="12"/>
    </row>
    <row r="2026" spans="1:22" x14ac:dyDescent="0.2">
      <c r="A2026" s="8"/>
      <c r="B2026" s="8"/>
      <c r="C2026" s="8"/>
      <c r="D2026" s="9"/>
      <c r="E2026" s="8"/>
      <c r="S2026" s="10"/>
      <c r="T2026" s="11"/>
      <c r="V2026" s="12"/>
    </row>
    <row r="2027" spans="1:22" x14ac:dyDescent="0.2">
      <c r="A2027" s="8"/>
      <c r="B2027" s="8"/>
      <c r="C2027" s="8"/>
      <c r="D2027" s="9"/>
      <c r="E2027" s="8"/>
      <c r="S2027" s="10"/>
      <c r="T2027" s="11"/>
      <c r="V2027" s="12"/>
    </row>
    <row r="2028" spans="1:22" x14ac:dyDescent="0.2">
      <c r="A2028" s="8"/>
      <c r="B2028" s="8"/>
      <c r="C2028" s="8"/>
      <c r="D2028" s="9"/>
      <c r="E2028" s="8"/>
      <c r="S2028" s="10"/>
      <c r="T2028" s="11"/>
      <c r="V2028" s="12"/>
    </row>
    <row r="2029" spans="1:22" x14ac:dyDescent="0.2">
      <c r="A2029" s="8"/>
      <c r="B2029" s="8"/>
      <c r="C2029" s="8"/>
      <c r="D2029" s="64"/>
      <c r="E2029" s="8"/>
      <c r="S2029" s="10"/>
      <c r="T2029" s="11"/>
      <c r="V2029" s="12"/>
    </row>
    <row r="2030" spans="1:22" x14ac:dyDescent="0.2">
      <c r="A2030" s="8"/>
      <c r="B2030" s="8"/>
      <c r="C2030" s="8"/>
      <c r="D2030" s="9"/>
      <c r="E2030" s="8"/>
      <c r="S2030" s="10"/>
      <c r="T2030" s="11"/>
      <c r="V2030" s="12"/>
    </row>
    <row r="2031" spans="1:22" x14ac:dyDescent="0.2">
      <c r="A2031" s="8"/>
      <c r="B2031" s="8"/>
      <c r="C2031" s="8"/>
      <c r="D2031" s="9"/>
      <c r="E2031" s="8"/>
      <c r="S2031" s="10"/>
      <c r="T2031" s="11"/>
      <c r="V2031" s="12"/>
    </row>
    <row r="2032" spans="1:22" x14ac:dyDescent="0.2">
      <c r="A2032" s="8"/>
      <c r="B2032" s="8"/>
      <c r="C2032" s="8"/>
      <c r="D2032" s="9"/>
      <c r="E2032" s="8"/>
      <c r="S2032" s="10"/>
      <c r="T2032" s="11"/>
      <c r="V2032" s="12"/>
    </row>
    <row r="2033" spans="1:22" x14ac:dyDescent="0.2">
      <c r="A2033" s="8"/>
      <c r="B2033" s="8"/>
      <c r="C2033" s="8"/>
      <c r="D2033" s="9"/>
      <c r="E2033" s="8"/>
      <c r="S2033" s="10"/>
      <c r="T2033" s="11"/>
      <c r="V2033" s="12"/>
    </row>
    <row r="2034" spans="1:22" x14ac:dyDescent="0.2">
      <c r="A2034" s="8"/>
      <c r="B2034" s="8"/>
      <c r="C2034" s="8"/>
      <c r="D2034" s="9"/>
      <c r="E2034" s="8"/>
      <c r="S2034" s="10"/>
      <c r="T2034" s="11"/>
      <c r="V2034" s="12"/>
    </row>
    <row r="2035" spans="1:22" x14ac:dyDescent="0.2">
      <c r="A2035" s="8"/>
      <c r="B2035" s="8"/>
      <c r="C2035" s="8"/>
      <c r="D2035" s="9"/>
      <c r="E2035" s="8"/>
      <c r="S2035" s="10"/>
      <c r="T2035" s="11"/>
      <c r="V2035" s="12"/>
    </row>
    <row r="2036" spans="1:22" x14ac:dyDescent="0.2">
      <c r="A2036" s="8"/>
      <c r="B2036" s="8"/>
      <c r="C2036" s="8"/>
      <c r="D2036" s="9"/>
      <c r="E2036" s="8"/>
      <c r="S2036" s="10"/>
      <c r="T2036" s="11"/>
      <c r="V2036" s="12"/>
    </row>
    <row r="2037" spans="1:22" x14ac:dyDescent="0.2">
      <c r="A2037" s="9"/>
      <c r="B2037" s="51"/>
      <c r="C2037" s="8"/>
      <c r="D2037" s="9"/>
      <c r="E2037" s="8"/>
      <c r="L2037" s="155"/>
      <c r="N2037" s="8"/>
      <c r="S2037" s="10"/>
      <c r="T2037" s="11"/>
      <c r="U2037" s="155"/>
      <c r="V2037" s="67"/>
    </row>
    <row r="2038" spans="1:22" x14ac:dyDescent="0.2">
      <c r="A2038" s="8"/>
      <c r="B2038" s="8"/>
      <c r="C2038" s="8"/>
      <c r="D2038" s="9"/>
      <c r="E2038" s="8"/>
      <c r="N2038" s="8"/>
      <c r="S2038" s="10"/>
      <c r="T2038" s="11"/>
      <c r="V2038" s="12"/>
    </row>
    <row r="2039" spans="1:22" x14ac:dyDescent="0.2">
      <c r="A2039" s="8"/>
      <c r="B2039" s="8"/>
      <c r="C2039" s="8"/>
      <c r="D2039" s="9"/>
      <c r="E2039" s="8"/>
      <c r="N2039" s="8"/>
      <c r="S2039" s="10"/>
      <c r="T2039" s="11"/>
      <c r="V2039" s="12"/>
    </row>
    <row r="2040" spans="1:22" x14ac:dyDescent="0.2">
      <c r="A2040" s="8"/>
      <c r="B2040" s="8"/>
      <c r="C2040" s="8"/>
      <c r="D2040" s="65"/>
      <c r="E2040" s="8"/>
      <c r="N2040" s="8"/>
      <c r="S2040" s="10"/>
      <c r="T2040" s="11"/>
      <c r="V2040" s="12"/>
    </row>
    <row r="2041" spans="1:22" x14ac:dyDescent="0.2">
      <c r="A2041" s="8"/>
      <c r="B2041" s="8"/>
      <c r="C2041" s="8"/>
      <c r="D2041" s="9"/>
      <c r="E2041" s="8"/>
      <c r="M2041" s="56"/>
      <c r="N2041" s="8"/>
      <c r="S2041" s="10"/>
      <c r="T2041" s="11"/>
      <c r="V2041" s="12"/>
    </row>
    <row r="2042" spans="1:22" x14ac:dyDescent="0.2">
      <c r="A2042" s="8"/>
      <c r="B2042" s="8"/>
      <c r="C2042" s="8"/>
      <c r="D2042" s="56"/>
      <c r="E2042" s="8"/>
      <c r="N2042" s="8"/>
      <c r="S2042" s="10"/>
      <c r="T2042" s="11"/>
      <c r="V2042" s="12"/>
    </row>
    <row r="2043" spans="1:22" x14ac:dyDescent="0.2">
      <c r="A2043" s="8"/>
      <c r="B2043" s="8"/>
      <c r="C2043" s="8"/>
      <c r="D2043" s="9"/>
      <c r="E2043" s="8"/>
      <c r="N2043" s="8"/>
      <c r="S2043" s="10"/>
      <c r="T2043" s="11"/>
      <c r="V2043" s="12"/>
    </row>
    <row r="2044" spans="1:22" x14ac:dyDescent="0.2">
      <c r="A2044" s="8"/>
      <c r="B2044" s="8"/>
      <c r="C2044" s="8"/>
      <c r="D2044" s="9"/>
      <c r="E2044" s="8"/>
      <c r="M2044" s="56"/>
      <c r="N2044" s="8"/>
      <c r="S2044" s="10"/>
      <c r="T2044" s="11"/>
      <c r="V2044" s="12"/>
    </row>
    <row r="2045" spans="1:22" x14ac:dyDescent="0.2">
      <c r="A2045" s="8"/>
      <c r="B2045" s="8"/>
      <c r="C2045" s="8"/>
      <c r="D2045" s="9"/>
      <c r="E2045" s="8"/>
      <c r="N2045" s="8"/>
      <c r="S2045" s="10"/>
      <c r="T2045" s="11"/>
      <c r="V2045" s="12"/>
    </row>
    <row r="2046" spans="1:22" x14ac:dyDescent="0.2">
      <c r="A2046" s="9"/>
      <c r="B2046" s="51"/>
      <c r="C2046" s="8"/>
      <c r="D2046" s="9"/>
      <c r="E2046" s="8"/>
      <c r="L2046" s="57"/>
      <c r="N2046" s="8"/>
      <c r="S2046" s="10"/>
      <c r="T2046" s="11"/>
      <c r="U2046" s="154"/>
      <c r="V2046" s="67"/>
    </row>
    <row r="2047" spans="1:22" x14ac:dyDescent="0.2">
      <c r="A2047" s="8"/>
      <c r="B2047" s="8"/>
      <c r="C2047" s="8"/>
      <c r="D2047" s="9"/>
      <c r="E2047" s="8"/>
      <c r="N2047" s="8"/>
      <c r="S2047" s="10"/>
      <c r="T2047" s="11"/>
      <c r="V2047" s="12"/>
    </row>
    <row r="2048" spans="1:22" x14ac:dyDescent="0.2">
      <c r="A2048" s="8"/>
      <c r="B2048" s="8"/>
      <c r="C2048" s="8"/>
      <c r="D2048" s="9"/>
      <c r="E2048" s="8"/>
      <c r="N2048" s="8"/>
      <c r="S2048" s="10"/>
      <c r="T2048" s="11"/>
      <c r="V2048" s="12"/>
    </row>
    <row r="2049" spans="1:22" x14ac:dyDescent="0.2">
      <c r="A2049" s="8"/>
      <c r="B2049" s="8"/>
      <c r="C2049" s="8"/>
      <c r="D2049" s="9"/>
      <c r="E2049" s="8"/>
      <c r="N2049" s="8"/>
      <c r="S2049" s="10"/>
      <c r="T2049" s="11"/>
      <c r="V2049" s="12"/>
    </row>
    <row r="2050" spans="1:22" x14ac:dyDescent="0.2">
      <c r="A2050" s="8"/>
      <c r="B2050" s="8"/>
      <c r="C2050" s="8"/>
      <c r="D2050" s="54"/>
      <c r="E2050" s="8"/>
      <c r="N2050" s="8"/>
      <c r="S2050" s="10"/>
      <c r="T2050" s="11"/>
      <c r="V2050" s="12"/>
    </row>
    <row r="2051" spans="1:22" x14ac:dyDescent="0.2">
      <c r="A2051" s="8"/>
      <c r="B2051" s="8"/>
      <c r="C2051" s="8"/>
      <c r="D2051" s="9"/>
      <c r="E2051" s="8"/>
      <c r="N2051" s="8"/>
      <c r="S2051" s="10"/>
      <c r="T2051" s="11"/>
      <c r="V2051" s="12"/>
    </row>
    <row r="2052" spans="1:22" x14ac:dyDescent="0.2">
      <c r="A2052" s="8"/>
      <c r="B2052" s="8"/>
      <c r="C2052" s="8"/>
      <c r="D2052" s="9"/>
      <c r="E2052" s="8"/>
      <c r="N2052" s="8"/>
      <c r="S2052" s="10"/>
      <c r="T2052" s="11"/>
      <c r="V2052" s="12"/>
    </row>
    <row r="2053" spans="1:22" x14ac:dyDescent="0.2">
      <c r="A2053" s="8"/>
      <c r="B2053" s="8"/>
      <c r="C2053" s="8"/>
      <c r="D2053" s="9"/>
      <c r="E2053" s="8"/>
      <c r="N2053" s="8"/>
      <c r="S2053" s="10"/>
      <c r="T2053" s="11"/>
      <c r="V2053" s="12"/>
    </row>
    <row r="2054" spans="1:22" x14ac:dyDescent="0.2">
      <c r="A2054" s="8"/>
      <c r="B2054" s="8"/>
      <c r="C2054" s="8"/>
      <c r="D2054" s="9"/>
      <c r="E2054" s="8"/>
      <c r="N2054" s="8"/>
      <c r="S2054" s="10"/>
      <c r="T2054" s="11"/>
      <c r="V2054" s="12"/>
    </row>
    <row r="2055" spans="1:22" x14ac:dyDescent="0.2">
      <c r="A2055" s="8"/>
      <c r="B2055" s="8"/>
      <c r="C2055" s="8"/>
      <c r="D2055" s="9"/>
      <c r="E2055" s="8"/>
      <c r="N2055" s="8"/>
      <c r="S2055" s="10"/>
      <c r="T2055" s="11"/>
      <c r="V2055" s="12"/>
    </row>
    <row r="2056" spans="1:22" x14ac:dyDescent="0.2">
      <c r="A2056" s="8"/>
      <c r="B2056" s="8"/>
      <c r="C2056" s="8"/>
      <c r="D2056" s="9"/>
      <c r="E2056" s="8"/>
      <c r="M2056" s="56"/>
      <c r="N2056" s="8"/>
      <c r="S2056" s="10"/>
      <c r="T2056" s="11"/>
      <c r="V2056" s="12"/>
    </row>
    <row r="2057" spans="1:22" x14ac:dyDescent="0.2">
      <c r="A2057" s="8"/>
      <c r="B2057" s="8"/>
      <c r="C2057" s="8"/>
      <c r="D2057" s="54"/>
      <c r="E2057" s="8"/>
      <c r="N2057" s="8"/>
      <c r="S2057" s="10"/>
      <c r="T2057" s="11"/>
      <c r="V2057" s="12"/>
    </row>
    <row r="2058" spans="1:22" x14ac:dyDescent="0.2">
      <c r="A2058" s="8"/>
      <c r="B2058" s="8"/>
      <c r="C2058" s="8"/>
      <c r="D2058" s="9"/>
      <c r="E2058" s="8"/>
      <c r="N2058" s="8"/>
      <c r="S2058" s="10"/>
      <c r="T2058" s="11"/>
      <c r="V2058" s="12"/>
    </row>
    <row r="2059" spans="1:22" x14ac:dyDescent="0.2">
      <c r="A2059" s="8"/>
      <c r="B2059" s="8"/>
      <c r="C2059" s="8"/>
      <c r="D2059" s="54"/>
      <c r="E2059" s="8"/>
      <c r="N2059" s="8"/>
      <c r="S2059" s="10"/>
      <c r="T2059" s="11"/>
      <c r="V2059" s="12"/>
    </row>
    <row r="2060" spans="1:22" x14ac:dyDescent="0.2">
      <c r="A2060" s="8"/>
      <c r="B2060" s="8"/>
      <c r="C2060" s="8"/>
      <c r="D2060" s="9"/>
      <c r="E2060" s="8"/>
      <c r="N2060" s="8"/>
      <c r="S2060" s="10"/>
      <c r="T2060" s="11"/>
      <c r="V2060" s="12"/>
    </row>
    <row r="2061" spans="1:22" x14ac:dyDescent="0.2">
      <c r="A2061" s="8"/>
      <c r="B2061" s="8"/>
      <c r="C2061" s="8"/>
      <c r="D2061" s="54"/>
      <c r="E2061" s="8"/>
      <c r="N2061" s="8"/>
      <c r="S2061" s="10"/>
      <c r="T2061" s="11"/>
      <c r="V2061" s="12"/>
    </row>
    <row r="2062" spans="1:22" x14ac:dyDescent="0.2">
      <c r="A2062" s="8"/>
      <c r="B2062" s="8"/>
      <c r="C2062" s="8"/>
      <c r="D2062" s="9"/>
      <c r="E2062" s="8"/>
      <c r="N2062" s="8"/>
      <c r="S2062" s="10"/>
      <c r="T2062" s="11"/>
      <c r="V2062" s="12"/>
    </row>
    <row r="2063" spans="1:22" x14ac:dyDescent="0.2">
      <c r="A2063" s="8"/>
      <c r="B2063" s="8"/>
      <c r="C2063" s="8"/>
      <c r="D2063" s="9"/>
      <c r="E2063" s="8"/>
      <c r="N2063" s="8"/>
      <c r="S2063" s="10"/>
      <c r="T2063" s="11"/>
      <c r="V2063" s="12"/>
    </row>
    <row r="2064" spans="1:22" x14ac:dyDescent="0.2">
      <c r="A2064" s="8"/>
      <c r="B2064" s="8"/>
      <c r="C2064" s="8"/>
      <c r="D2064" s="9"/>
      <c r="E2064" s="8"/>
      <c r="N2064" s="8"/>
      <c r="S2064" s="10"/>
      <c r="T2064" s="11"/>
      <c r="V2064" s="12"/>
    </row>
    <row r="2065" spans="1:22" x14ac:dyDescent="0.2">
      <c r="A2065" s="8"/>
      <c r="B2065" s="8"/>
      <c r="C2065" s="8"/>
      <c r="D2065" s="9"/>
      <c r="E2065" s="8"/>
      <c r="N2065" s="8"/>
      <c r="S2065" s="10"/>
      <c r="T2065" s="11"/>
      <c r="V2065" s="12"/>
    </row>
    <row r="2066" spans="1:22" x14ac:dyDescent="0.2">
      <c r="A2066" s="8"/>
      <c r="B2066" s="8"/>
      <c r="C2066" s="8"/>
      <c r="D2066" s="9"/>
      <c r="E2066" s="8"/>
      <c r="N2066" s="8"/>
      <c r="S2066" s="10"/>
      <c r="T2066" s="11"/>
      <c r="V2066" s="12"/>
    </row>
    <row r="2067" spans="1:22" x14ac:dyDescent="0.2">
      <c r="A2067" s="8"/>
      <c r="B2067" s="8"/>
      <c r="C2067" s="8"/>
      <c r="D2067" s="9"/>
      <c r="E2067" s="8"/>
      <c r="N2067" s="8"/>
      <c r="S2067" s="10"/>
      <c r="T2067" s="11"/>
      <c r="V2067" s="12"/>
    </row>
    <row r="2068" spans="1:22" x14ac:dyDescent="0.2">
      <c r="A2068" s="8"/>
      <c r="B2068" s="8"/>
      <c r="C2068" s="8"/>
      <c r="D2068" s="9"/>
      <c r="E2068" s="8"/>
      <c r="M2068" s="56"/>
      <c r="N2068" s="8"/>
      <c r="S2068" s="10"/>
      <c r="T2068" s="11"/>
      <c r="V2068" s="12"/>
    </row>
    <row r="2069" spans="1:22" x14ac:dyDescent="0.2">
      <c r="A2069" s="8"/>
      <c r="B2069" s="8"/>
      <c r="C2069" s="8"/>
      <c r="D2069" s="9"/>
      <c r="E2069" s="8"/>
      <c r="N2069" s="8"/>
      <c r="S2069" s="10"/>
      <c r="T2069" s="11"/>
      <c r="V2069" s="12"/>
    </row>
    <row r="2070" spans="1:22" x14ac:dyDescent="0.2">
      <c r="A2070" s="8"/>
      <c r="B2070" s="8"/>
      <c r="C2070" s="8"/>
      <c r="D2070" s="9"/>
      <c r="E2070" s="8"/>
      <c r="N2070" s="8"/>
      <c r="S2070" s="10"/>
      <c r="T2070" s="11"/>
      <c r="V2070" s="12"/>
    </row>
    <row r="2071" spans="1:22" x14ac:dyDescent="0.2">
      <c r="A2071" s="9"/>
      <c r="B2071" s="51"/>
      <c r="C2071" s="8"/>
      <c r="D2071" s="9"/>
      <c r="E2071" s="8"/>
      <c r="L2071" s="155"/>
      <c r="N2071" s="8"/>
      <c r="S2071" s="10"/>
      <c r="T2071" s="58"/>
      <c r="U2071" s="154"/>
      <c r="V2071" s="67"/>
    </row>
    <row r="2072" spans="1:22" x14ac:dyDescent="0.2">
      <c r="A2072" s="8"/>
      <c r="B2072" s="8"/>
      <c r="C2072" s="8"/>
      <c r="D2072" s="9"/>
      <c r="E2072" s="8"/>
      <c r="N2072" s="8"/>
      <c r="S2072" s="10"/>
      <c r="T2072" s="11"/>
      <c r="V2072" s="12"/>
    </row>
    <row r="2073" spans="1:22" x14ac:dyDescent="0.2">
      <c r="A2073" s="8"/>
      <c r="B2073" s="8"/>
      <c r="C2073" s="8"/>
      <c r="D2073" s="9"/>
      <c r="E2073" s="8"/>
      <c r="N2073" s="8"/>
      <c r="S2073" s="10"/>
      <c r="T2073" s="11"/>
      <c r="V2073" s="12"/>
    </row>
    <row r="2074" spans="1:22" x14ac:dyDescent="0.2">
      <c r="A2074" s="8"/>
      <c r="B2074" s="8"/>
      <c r="C2074" s="8"/>
      <c r="D2074" s="9"/>
      <c r="E2074" s="8"/>
      <c r="M2074" s="56"/>
      <c r="N2074" s="8"/>
      <c r="S2074" s="10"/>
      <c r="T2074" s="11"/>
      <c r="V2074" s="12"/>
    </row>
    <row r="2075" spans="1:22" x14ac:dyDescent="0.2">
      <c r="A2075" s="8"/>
      <c r="B2075" s="8"/>
      <c r="C2075" s="8"/>
      <c r="D2075" s="9"/>
      <c r="E2075" s="8"/>
      <c r="N2075" s="8"/>
      <c r="S2075" s="10"/>
      <c r="T2075" s="11"/>
      <c r="V2075" s="12"/>
    </row>
    <row r="2076" spans="1:22" x14ac:dyDescent="0.2">
      <c r="A2076" s="8"/>
      <c r="B2076" s="8"/>
      <c r="C2076" s="8"/>
      <c r="D2076" s="9"/>
      <c r="E2076" s="8"/>
      <c r="N2076" s="8"/>
      <c r="S2076" s="10"/>
      <c r="T2076" s="11"/>
      <c r="V2076" s="12"/>
    </row>
    <row r="2077" spans="1:22" x14ac:dyDescent="0.2">
      <c r="A2077" s="8"/>
      <c r="B2077" s="8"/>
      <c r="C2077" s="8"/>
      <c r="D2077" s="9"/>
      <c r="E2077" s="8"/>
      <c r="N2077" s="8"/>
      <c r="S2077" s="10"/>
      <c r="T2077" s="11"/>
      <c r="V2077" s="12"/>
    </row>
    <row r="2078" spans="1:22" x14ac:dyDescent="0.2">
      <c r="A2078" s="9"/>
      <c r="B2078" s="51"/>
      <c r="C2078" s="8"/>
      <c r="D2078" s="9"/>
      <c r="E2078" s="8"/>
      <c r="L2078" s="57"/>
      <c r="N2078" s="8"/>
      <c r="S2078" s="10"/>
      <c r="T2078" s="11"/>
      <c r="U2078" s="155"/>
      <c r="V2078" s="67"/>
    </row>
    <row r="2079" spans="1:22" x14ac:dyDescent="0.2">
      <c r="A2079" s="8"/>
      <c r="B2079" s="8"/>
      <c r="C2079" s="8"/>
      <c r="D2079" s="9"/>
      <c r="E2079" s="8"/>
      <c r="N2079" s="8"/>
      <c r="S2079" s="10"/>
      <c r="T2079" s="11"/>
      <c r="V2079" s="12"/>
    </row>
    <row r="2080" spans="1:22" x14ac:dyDescent="0.2">
      <c r="A2080" s="8"/>
      <c r="B2080" s="8"/>
      <c r="C2080" s="8"/>
      <c r="D2080" s="9"/>
      <c r="E2080" s="8"/>
      <c r="N2080" s="8"/>
      <c r="S2080" s="10"/>
      <c r="T2080" s="11"/>
      <c r="V2080" s="12"/>
    </row>
    <row r="2081" spans="1:22" x14ac:dyDescent="0.2">
      <c r="A2081" s="8"/>
      <c r="B2081" s="8"/>
      <c r="C2081" s="8"/>
      <c r="D2081" s="9"/>
      <c r="E2081" s="8"/>
      <c r="N2081" s="8"/>
      <c r="S2081" s="10"/>
      <c r="T2081" s="11"/>
      <c r="V2081" s="12"/>
    </row>
    <row r="2082" spans="1:22" x14ac:dyDescent="0.2">
      <c r="A2082" s="8"/>
      <c r="B2082" s="8"/>
      <c r="C2082" s="8"/>
      <c r="D2082" s="9"/>
      <c r="E2082" s="8"/>
      <c r="N2082" s="8"/>
      <c r="S2082" s="10"/>
      <c r="T2082" s="11"/>
      <c r="V2082" s="12"/>
    </row>
    <row r="2083" spans="1:22" x14ac:dyDescent="0.2">
      <c r="A2083" s="8"/>
      <c r="B2083" s="8"/>
      <c r="C2083" s="8"/>
      <c r="D2083" s="9"/>
      <c r="E2083" s="8"/>
      <c r="N2083" s="8"/>
      <c r="S2083" s="10"/>
      <c r="T2083" s="11"/>
      <c r="V2083" s="12"/>
    </row>
    <row r="2084" spans="1:22" x14ac:dyDescent="0.2">
      <c r="A2084" s="8"/>
      <c r="B2084" s="8"/>
      <c r="C2084" s="8"/>
      <c r="D2084" s="54"/>
      <c r="E2084" s="8"/>
      <c r="N2084" s="8"/>
      <c r="S2084" s="10"/>
      <c r="T2084" s="11"/>
      <c r="V2084" s="12"/>
    </row>
    <row r="2085" spans="1:22" x14ac:dyDescent="0.2">
      <c r="A2085" s="8"/>
      <c r="B2085" s="8"/>
      <c r="C2085" s="8"/>
      <c r="D2085" s="9"/>
      <c r="E2085" s="8"/>
      <c r="N2085" s="8"/>
      <c r="S2085" s="10"/>
      <c r="T2085" s="11"/>
      <c r="V2085" s="12"/>
    </row>
    <row r="2086" spans="1:22" x14ac:dyDescent="0.2">
      <c r="A2086" s="8"/>
      <c r="B2086" s="8"/>
      <c r="C2086" s="8"/>
      <c r="D2086" s="9"/>
      <c r="E2086" s="8"/>
      <c r="N2086" s="8"/>
      <c r="S2086" s="10"/>
      <c r="T2086" s="11"/>
      <c r="V2086" s="12"/>
    </row>
    <row r="2087" spans="1:22" x14ac:dyDescent="0.2">
      <c r="A2087" s="8"/>
      <c r="B2087" s="8"/>
      <c r="C2087" s="8"/>
      <c r="D2087" s="9"/>
      <c r="E2087" s="8"/>
      <c r="N2087" s="8"/>
      <c r="S2087" s="10"/>
      <c r="T2087" s="11"/>
      <c r="V2087" s="12"/>
    </row>
    <row r="2088" spans="1:22" x14ac:dyDescent="0.2">
      <c r="A2088" s="9"/>
      <c r="B2088" s="51"/>
      <c r="C2088" s="8"/>
      <c r="D2088" s="9"/>
      <c r="E2088" s="8"/>
      <c r="L2088" s="155"/>
      <c r="N2088" s="8"/>
      <c r="S2088" s="10"/>
      <c r="T2088" s="11"/>
      <c r="U2088" s="155"/>
      <c r="V2088" s="67"/>
    </row>
    <row r="2089" spans="1:22" x14ac:dyDescent="0.2">
      <c r="A2089" s="8"/>
      <c r="B2089" s="8"/>
      <c r="C2089" s="8"/>
      <c r="D2089" s="9"/>
      <c r="E2089" s="8"/>
      <c r="N2089" s="8"/>
      <c r="S2089" s="10"/>
      <c r="T2089" s="11"/>
      <c r="V2089" s="12"/>
    </row>
    <row r="2090" spans="1:22" x14ac:dyDescent="0.2">
      <c r="A2090" s="8"/>
      <c r="B2090" s="8"/>
      <c r="C2090" s="8"/>
      <c r="D2090" s="9"/>
      <c r="E2090" s="8"/>
      <c r="N2090" s="8"/>
      <c r="S2090" s="10"/>
      <c r="T2090" s="11"/>
      <c r="V2090" s="12"/>
    </row>
    <row r="2091" spans="1:22" x14ac:dyDescent="0.2">
      <c r="A2091" s="8"/>
      <c r="B2091" s="8"/>
      <c r="C2091" s="8"/>
      <c r="D2091" s="9"/>
      <c r="E2091" s="8"/>
      <c r="N2091" s="8"/>
      <c r="S2091" s="10"/>
      <c r="T2091" s="11"/>
      <c r="V2091" s="12"/>
    </row>
    <row r="2092" spans="1:22" x14ac:dyDescent="0.2">
      <c r="A2092" s="8"/>
      <c r="B2092" s="8"/>
      <c r="C2092" s="8"/>
      <c r="D2092" s="9"/>
      <c r="E2092" s="8"/>
      <c r="N2092" s="8"/>
      <c r="S2092" s="10"/>
      <c r="T2092" s="11"/>
      <c r="V2092" s="12"/>
    </row>
    <row r="2093" spans="1:22" x14ac:dyDescent="0.2">
      <c r="A2093" s="8"/>
      <c r="B2093" s="8"/>
      <c r="C2093" s="8"/>
      <c r="D2093" s="9"/>
      <c r="E2093" s="8"/>
      <c r="M2093" s="56"/>
      <c r="N2093" s="8"/>
      <c r="S2093" s="10"/>
      <c r="T2093" s="11"/>
      <c r="V2093" s="12"/>
    </row>
    <row r="2094" spans="1:22" x14ac:dyDescent="0.2">
      <c r="A2094" s="8"/>
      <c r="B2094" s="8"/>
      <c r="C2094" s="8"/>
      <c r="D2094" s="9"/>
      <c r="E2094" s="8"/>
      <c r="N2094" s="8"/>
      <c r="S2094" s="10"/>
      <c r="T2094" s="11"/>
      <c r="V2094" s="12"/>
    </row>
    <row r="2095" spans="1:22" x14ac:dyDescent="0.2">
      <c r="A2095" s="8"/>
      <c r="B2095" s="8"/>
      <c r="C2095" s="8"/>
      <c r="D2095" s="9"/>
      <c r="E2095" s="8"/>
      <c r="N2095" s="8"/>
      <c r="S2095" s="10"/>
      <c r="T2095" s="11"/>
      <c r="V2095" s="12"/>
    </row>
    <row r="2096" spans="1:22" x14ac:dyDescent="0.2">
      <c r="A2096" s="8"/>
      <c r="B2096" s="8"/>
      <c r="C2096" s="8"/>
      <c r="D2096" s="9"/>
      <c r="E2096" s="8"/>
      <c r="N2096" s="8"/>
      <c r="S2096" s="10"/>
      <c r="T2096" s="11"/>
      <c r="V2096" s="12"/>
    </row>
    <row r="2097" spans="1:22" x14ac:dyDescent="0.2">
      <c r="A2097" s="9"/>
      <c r="B2097" s="51"/>
      <c r="C2097" s="8"/>
      <c r="D2097" s="9"/>
      <c r="E2097" s="8"/>
      <c r="L2097" s="57"/>
      <c r="N2097" s="8"/>
      <c r="S2097" s="10"/>
      <c r="T2097" s="11"/>
      <c r="U2097" s="154"/>
    </row>
    <row r="2098" spans="1:22" x14ac:dyDescent="0.2">
      <c r="A2098" s="8"/>
      <c r="B2098" s="8"/>
      <c r="C2098" s="8"/>
      <c r="D2098" s="9"/>
      <c r="E2098" s="8"/>
      <c r="N2098" s="8"/>
      <c r="S2098" s="10"/>
      <c r="T2098" s="11"/>
      <c r="V2098" s="12"/>
    </row>
    <row r="2099" spans="1:22" x14ac:dyDescent="0.2">
      <c r="A2099" s="8"/>
      <c r="B2099" s="8"/>
      <c r="C2099" s="8"/>
      <c r="D2099" s="9"/>
      <c r="E2099" s="8"/>
      <c r="N2099" s="8"/>
      <c r="S2099" s="10"/>
      <c r="T2099" s="11"/>
      <c r="V2099" s="12"/>
    </row>
    <row r="2100" spans="1:22" x14ac:dyDescent="0.2">
      <c r="A2100" s="8"/>
      <c r="B2100" s="8"/>
      <c r="C2100" s="8"/>
      <c r="D2100" s="9"/>
      <c r="E2100" s="8"/>
      <c r="N2100" s="8"/>
      <c r="S2100" s="10"/>
      <c r="T2100" s="11"/>
      <c r="V2100" s="12"/>
    </row>
    <row r="2101" spans="1:22" x14ac:dyDescent="0.2">
      <c r="A2101" s="8"/>
      <c r="B2101" s="8"/>
      <c r="C2101" s="8"/>
      <c r="D2101" s="9"/>
      <c r="E2101" s="8"/>
      <c r="N2101" s="8"/>
      <c r="S2101" s="10"/>
      <c r="T2101" s="11"/>
      <c r="V2101" s="12"/>
    </row>
    <row r="2102" spans="1:22" x14ac:dyDescent="0.2">
      <c r="A2102" s="8"/>
      <c r="B2102" s="8"/>
      <c r="C2102" s="8"/>
      <c r="D2102" s="9"/>
      <c r="E2102" s="8"/>
      <c r="N2102" s="8"/>
      <c r="S2102" s="10"/>
      <c r="T2102" s="11"/>
      <c r="V2102" s="12"/>
    </row>
    <row r="2103" spans="1:22" x14ac:dyDescent="0.2">
      <c r="A2103" s="8"/>
      <c r="B2103" s="8"/>
      <c r="C2103" s="8"/>
      <c r="D2103" s="9"/>
      <c r="E2103" s="8"/>
      <c r="N2103" s="8"/>
      <c r="S2103" s="10"/>
      <c r="T2103" s="11"/>
      <c r="V2103" s="12"/>
    </row>
    <row r="2104" spans="1:22" x14ac:dyDescent="0.2">
      <c r="A2104" s="8"/>
      <c r="B2104" s="8"/>
      <c r="C2104" s="8"/>
      <c r="D2104" s="9"/>
      <c r="E2104" s="8"/>
      <c r="N2104" s="8"/>
      <c r="S2104" s="10"/>
      <c r="T2104" s="11"/>
      <c r="V2104" s="12"/>
    </row>
    <row r="2105" spans="1:22" x14ac:dyDescent="0.2">
      <c r="A2105" s="9"/>
      <c r="B2105" s="51"/>
      <c r="C2105" s="8"/>
      <c r="D2105" s="9"/>
      <c r="E2105" s="8"/>
      <c r="L2105" s="155"/>
      <c r="N2105" s="8"/>
      <c r="S2105" s="10"/>
      <c r="T2105" s="11"/>
      <c r="U2105" s="155"/>
      <c r="V2105" s="67"/>
    </row>
    <row r="2106" spans="1:22" x14ac:dyDescent="0.2">
      <c r="A2106" s="8"/>
      <c r="B2106" s="8"/>
      <c r="C2106" s="8"/>
      <c r="D2106" s="9"/>
      <c r="E2106" s="8"/>
      <c r="N2106" s="8"/>
      <c r="S2106" s="10"/>
      <c r="T2106" s="11"/>
      <c r="V2106" s="12"/>
    </row>
    <row r="2107" spans="1:22" x14ac:dyDescent="0.2">
      <c r="A2107" s="8"/>
      <c r="B2107" s="8"/>
      <c r="C2107" s="8"/>
      <c r="D2107" s="9"/>
      <c r="E2107" s="8"/>
      <c r="N2107" s="8"/>
      <c r="S2107" s="10"/>
      <c r="T2107" s="11"/>
      <c r="V2107" s="12"/>
    </row>
    <row r="2108" spans="1:22" x14ac:dyDescent="0.2">
      <c r="A2108" s="8"/>
      <c r="B2108" s="8"/>
      <c r="C2108" s="8"/>
      <c r="D2108" s="54"/>
      <c r="E2108" s="8"/>
      <c r="N2108" s="8"/>
      <c r="S2108" s="10"/>
      <c r="T2108" s="11"/>
      <c r="V2108" s="12"/>
    </row>
    <row r="2109" spans="1:22" x14ac:dyDescent="0.2">
      <c r="A2109" s="8"/>
      <c r="B2109" s="8"/>
      <c r="C2109" s="8"/>
      <c r="D2109" s="9"/>
      <c r="E2109" s="8"/>
      <c r="N2109" s="8"/>
      <c r="S2109" s="10"/>
      <c r="T2109" s="11"/>
      <c r="V2109" s="12"/>
    </row>
    <row r="2110" spans="1:22" x14ac:dyDescent="0.2">
      <c r="A2110" s="8"/>
      <c r="B2110" s="8"/>
      <c r="C2110" s="8"/>
      <c r="D2110" s="9"/>
      <c r="E2110" s="8"/>
      <c r="N2110" s="8"/>
      <c r="S2110" s="10"/>
      <c r="T2110" s="11"/>
      <c r="V2110" s="12"/>
    </row>
    <row r="2111" spans="1:22" x14ac:dyDescent="0.2">
      <c r="A2111" s="8"/>
      <c r="B2111" s="8"/>
      <c r="C2111" s="8"/>
      <c r="D2111" s="54"/>
      <c r="E2111" s="8"/>
      <c r="N2111" s="8"/>
      <c r="S2111" s="10"/>
      <c r="T2111" s="11"/>
      <c r="V2111" s="12"/>
    </row>
    <row r="2112" spans="1:22" x14ac:dyDescent="0.2">
      <c r="A2112" s="8"/>
      <c r="B2112" s="8"/>
      <c r="C2112" s="8"/>
      <c r="D2112" s="9"/>
      <c r="E2112" s="8"/>
      <c r="N2112" s="8"/>
      <c r="S2112" s="10"/>
      <c r="T2112" s="11"/>
      <c r="V2112" s="12"/>
    </row>
    <row r="2113" spans="1:22" x14ac:dyDescent="0.2">
      <c r="A2113" s="8"/>
      <c r="B2113" s="8"/>
      <c r="C2113" s="8"/>
      <c r="D2113" s="9"/>
      <c r="E2113" s="8"/>
      <c r="N2113" s="8"/>
      <c r="S2113" s="10"/>
      <c r="T2113" s="11"/>
      <c r="V2113" s="12"/>
    </row>
    <row r="2114" spans="1:22" x14ac:dyDescent="0.2">
      <c r="A2114" s="8"/>
      <c r="B2114" s="8"/>
      <c r="C2114" s="8"/>
      <c r="D2114" s="9"/>
      <c r="E2114" s="8"/>
      <c r="N2114" s="8"/>
      <c r="S2114" s="10"/>
      <c r="T2114" s="11"/>
      <c r="V2114" s="12"/>
    </row>
    <row r="2115" spans="1:22" x14ac:dyDescent="0.2">
      <c r="A2115" s="8"/>
      <c r="B2115" s="8"/>
      <c r="C2115" s="8"/>
      <c r="D2115" s="9"/>
      <c r="E2115" s="8"/>
      <c r="N2115" s="8"/>
      <c r="S2115" s="10"/>
      <c r="T2115" s="11"/>
      <c r="V2115" s="12"/>
    </row>
    <row r="2116" spans="1:22" x14ac:dyDescent="0.2">
      <c r="A2116" s="9"/>
      <c r="B2116" s="51"/>
      <c r="C2116" s="8"/>
      <c r="D2116" s="9"/>
      <c r="E2116" s="8"/>
      <c r="L2116" s="57"/>
      <c r="N2116" s="8"/>
      <c r="S2116" s="10"/>
      <c r="T2116" s="11"/>
      <c r="U2116" s="154"/>
      <c r="V2116" s="67"/>
    </row>
    <row r="2117" spans="1:22" x14ac:dyDescent="0.2">
      <c r="A2117" s="8"/>
      <c r="B2117" s="8"/>
      <c r="C2117" s="8"/>
      <c r="D2117" s="9"/>
      <c r="E2117" s="8"/>
      <c r="M2117" s="56"/>
      <c r="N2117" s="8"/>
      <c r="S2117" s="10"/>
      <c r="T2117" s="11"/>
      <c r="V2117" s="12"/>
    </row>
    <row r="2118" spans="1:22" x14ac:dyDescent="0.2">
      <c r="A2118" s="8"/>
      <c r="B2118" s="8"/>
      <c r="C2118" s="8"/>
      <c r="D2118" s="9"/>
      <c r="E2118" s="8"/>
      <c r="M2118" s="56"/>
      <c r="N2118" s="8"/>
      <c r="S2118" s="10"/>
      <c r="T2118" s="11"/>
      <c r="V2118" s="12"/>
    </row>
    <row r="2119" spans="1:22" x14ac:dyDescent="0.2">
      <c r="A2119" s="8"/>
      <c r="B2119" s="8"/>
      <c r="C2119" s="8"/>
      <c r="D2119" s="54"/>
      <c r="E2119" s="8"/>
      <c r="N2119" s="8"/>
      <c r="S2119" s="10"/>
      <c r="T2119" s="11"/>
      <c r="V2119" s="12"/>
    </row>
    <row r="2120" spans="1:22" x14ac:dyDescent="0.2">
      <c r="A2120" s="8"/>
      <c r="B2120" s="8"/>
      <c r="C2120" s="8"/>
      <c r="D2120" s="9"/>
      <c r="E2120" s="8"/>
      <c r="M2120" s="56"/>
      <c r="N2120" s="8"/>
      <c r="S2120" s="10"/>
      <c r="T2120" s="11"/>
      <c r="V2120" s="12"/>
    </row>
    <row r="2121" spans="1:22" x14ac:dyDescent="0.2">
      <c r="A2121" s="8"/>
      <c r="B2121" s="8"/>
      <c r="C2121" s="8"/>
      <c r="D2121" s="9"/>
      <c r="E2121" s="8"/>
      <c r="N2121" s="8"/>
      <c r="S2121" s="10"/>
      <c r="T2121" s="11"/>
      <c r="V2121" s="12"/>
    </row>
    <row r="2122" spans="1:22" x14ac:dyDescent="0.2">
      <c r="A2122" s="8"/>
      <c r="B2122" s="8"/>
      <c r="C2122" s="8"/>
      <c r="D2122" s="54"/>
      <c r="E2122" s="8"/>
      <c r="N2122" s="8"/>
      <c r="S2122" s="10"/>
      <c r="T2122" s="11"/>
      <c r="V2122" s="12"/>
    </row>
    <row r="2123" spans="1:22" x14ac:dyDescent="0.2">
      <c r="A2123" s="8"/>
      <c r="B2123" s="8"/>
      <c r="C2123" s="8"/>
      <c r="D2123" s="54"/>
      <c r="E2123" s="8"/>
      <c r="M2123" s="56"/>
      <c r="N2123" s="8"/>
      <c r="S2123" s="10"/>
      <c r="T2123" s="11"/>
      <c r="V2123" s="12"/>
    </row>
    <row r="2124" spans="1:22" x14ac:dyDescent="0.2">
      <c r="A2124" s="8"/>
      <c r="B2124" s="8"/>
      <c r="C2124" s="8"/>
      <c r="D2124" s="9"/>
      <c r="E2124" s="8"/>
      <c r="N2124" s="8"/>
      <c r="S2124" s="10"/>
      <c r="T2124" s="11"/>
      <c r="V2124" s="12"/>
    </row>
    <row r="2125" spans="1:22" x14ac:dyDescent="0.2">
      <c r="A2125" s="8"/>
      <c r="B2125" s="8"/>
      <c r="C2125" s="8"/>
      <c r="D2125" s="9"/>
      <c r="E2125" s="8"/>
      <c r="N2125" s="8"/>
      <c r="S2125" s="10"/>
      <c r="T2125" s="11"/>
      <c r="V2125" s="12"/>
    </row>
    <row r="2126" spans="1:22" x14ac:dyDescent="0.2">
      <c r="A2126" s="8"/>
      <c r="B2126" s="8"/>
      <c r="C2126" s="8"/>
      <c r="D2126" s="9"/>
      <c r="E2126" s="8"/>
      <c r="N2126" s="8"/>
      <c r="S2126" s="10"/>
      <c r="T2126" s="11"/>
      <c r="V2126" s="12"/>
    </row>
    <row r="2127" spans="1:22" x14ac:dyDescent="0.2">
      <c r="A2127" s="8"/>
      <c r="B2127" s="8"/>
      <c r="C2127" s="8"/>
      <c r="D2127" s="9"/>
      <c r="E2127" s="8"/>
      <c r="N2127" s="8"/>
      <c r="S2127" s="10"/>
      <c r="T2127" s="11"/>
      <c r="V2127" s="12"/>
    </row>
    <row r="2128" spans="1:22" x14ac:dyDescent="0.2">
      <c r="A2128" s="8"/>
      <c r="B2128" s="8"/>
      <c r="C2128" s="8"/>
      <c r="D2128" s="9"/>
      <c r="E2128" s="8"/>
      <c r="N2128" s="8"/>
      <c r="S2128" s="10"/>
      <c r="T2128" s="11"/>
      <c r="V2128" s="12"/>
    </row>
    <row r="2129" spans="1:22" x14ac:dyDescent="0.2">
      <c r="A2129" s="8"/>
      <c r="B2129" s="8"/>
      <c r="C2129" s="8"/>
      <c r="D2129" s="9"/>
      <c r="E2129" s="8"/>
      <c r="M2129" s="56"/>
      <c r="N2129" s="8"/>
      <c r="S2129" s="10"/>
      <c r="T2129" s="11"/>
      <c r="V2129" s="12"/>
    </row>
    <row r="2130" spans="1:22" x14ac:dyDescent="0.2">
      <c r="A2130" s="8"/>
      <c r="B2130" s="8"/>
      <c r="C2130" s="8"/>
      <c r="D2130" s="54"/>
      <c r="E2130" s="8"/>
      <c r="N2130" s="8"/>
      <c r="S2130" s="10"/>
      <c r="T2130" s="11"/>
      <c r="V2130" s="12"/>
    </row>
    <row r="2131" spans="1:22" x14ac:dyDescent="0.2">
      <c r="A2131" s="8"/>
      <c r="B2131" s="8"/>
      <c r="C2131" s="8"/>
      <c r="D2131" s="9"/>
      <c r="E2131" s="8"/>
      <c r="M2131" s="56"/>
      <c r="N2131" s="8"/>
      <c r="S2131" s="10"/>
      <c r="T2131" s="11"/>
      <c r="V2131" s="12"/>
    </row>
    <row r="2132" spans="1:22" x14ac:dyDescent="0.2">
      <c r="A2132" s="8"/>
      <c r="B2132" s="8"/>
      <c r="C2132" s="8"/>
      <c r="D2132" s="54"/>
      <c r="E2132" s="8"/>
      <c r="N2132" s="8"/>
      <c r="S2132" s="10"/>
      <c r="T2132" s="11"/>
      <c r="V2132" s="12"/>
    </row>
    <row r="2133" spans="1:22" x14ac:dyDescent="0.2">
      <c r="A2133" s="8"/>
      <c r="B2133" s="8"/>
      <c r="C2133" s="8"/>
      <c r="D2133" s="9"/>
      <c r="E2133" s="8"/>
      <c r="M2133" s="56"/>
      <c r="N2133" s="8"/>
      <c r="S2133" s="10"/>
      <c r="T2133" s="11"/>
      <c r="V2133" s="12"/>
    </row>
    <row r="2134" spans="1:22" x14ac:dyDescent="0.2">
      <c r="A2134" s="8"/>
      <c r="B2134" s="8"/>
      <c r="C2134" s="8"/>
      <c r="D2134" s="9"/>
      <c r="E2134" s="8"/>
      <c r="N2134" s="8"/>
      <c r="S2134" s="10"/>
      <c r="T2134" s="11"/>
      <c r="V2134" s="12"/>
    </row>
    <row r="2135" spans="1:22" x14ac:dyDescent="0.2">
      <c r="A2135" s="8"/>
      <c r="B2135" s="8"/>
      <c r="C2135" s="8"/>
      <c r="D2135" s="9"/>
      <c r="E2135" s="8"/>
      <c r="N2135" s="8"/>
      <c r="S2135" s="10"/>
      <c r="T2135" s="11"/>
      <c r="V2135" s="12"/>
    </row>
    <row r="2136" spans="1:22" x14ac:dyDescent="0.2">
      <c r="A2136" s="8"/>
      <c r="B2136" s="8"/>
      <c r="C2136" s="8"/>
      <c r="D2136" s="9"/>
      <c r="E2136" s="8"/>
      <c r="N2136" s="8"/>
      <c r="S2136" s="10"/>
      <c r="T2136" s="11"/>
      <c r="V2136" s="12"/>
    </row>
    <row r="2137" spans="1:22" x14ac:dyDescent="0.2">
      <c r="A2137" s="8"/>
      <c r="B2137" s="8"/>
      <c r="C2137" s="8"/>
      <c r="D2137" s="9"/>
      <c r="E2137" s="8"/>
      <c r="S2137" s="10"/>
      <c r="T2137" s="11"/>
      <c r="V2137" s="12"/>
    </row>
    <row r="2138" spans="1:22" x14ac:dyDescent="0.2">
      <c r="A2138" s="8"/>
      <c r="B2138" s="8"/>
      <c r="C2138" s="8"/>
      <c r="D2138" s="9"/>
      <c r="E2138" s="8"/>
      <c r="S2138" s="10"/>
      <c r="T2138" s="11"/>
      <c r="V2138" s="12"/>
    </row>
    <row r="2139" spans="1:22" x14ac:dyDescent="0.2">
      <c r="A2139" s="8"/>
      <c r="B2139" s="8"/>
      <c r="C2139" s="8"/>
      <c r="D2139" s="9"/>
      <c r="E2139" s="8"/>
      <c r="S2139" s="10"/>
      <c r="T2139" s="11"/>
      <c r="V2139" s="12"/>
    </row>
    <row r="2140" spans="1:22" x14ac:dyDescent="0.2">
      <c r="A2140" s="8"/>
      <c r="B2140" s="8"/>
      <c r="C2140" s="8"/>
      <c r="D2140" s="9"/>
      <c r="E2140" s="8"/>
      <c r="S2140" s="10"/>
      <c r="T2140" s="11"/>
      <c r="V2140" s="12"/>
    </row>
    <row r="2141" spans="1:22" x14ac:dyDescent="0.2">
      <c r="A2141" s="8"/>
      <c r="B2141" s="8"/>
      <c r="C2141" s="8"/>
      <c r="D2141" s="9"/>
      <c r="E2141" s="8"/>
      <c r="S2141" s="10"/>
      <c r="T2141" s="11"/>
      <c r="V2141" s="12"/>
    </row>
    <row r="2142" spans="1:22" x14ac:dyDescent="0.2">
      <c r="A2142" s="9"/>
      <c r="B2142" s="51"/>
      <c r="C2142" s="8"/>
      <c r="D2142" s="9"/>
      <c r="E2142" s="8"/>
      <c r="L2142" s="155"/>
      <c r="N2142" s="8"/>
      <c r="S2142" s="10"/>
      <c r="T2142" s="11"/>
      <c r="U2142" s="155"/>
      <c r="V2142" s="67"/>
    </row>
    <row r="2143" spans="1:22" x14ac:dyDescent="0.2">
      <c r="A2143" s="8"/>
      <c r="B2143" s="8"/>
      <c r="C2143" s="8"/>
      <c r="D2143" s="9"/>
      <c r="E2143" s="8"/>
      <c r="N2143" s="8"/>
      <c r="S2143" s="10"/>
      <c r="T2143" s="11"/>
      <c r="V2143" s="12"/>
    </row>
    <row r="2144" spans="1:22" x14ac:dyDescent="0.2">
      <c r="A2144" s="8"/>
      <c r="B2144" s="8"/>
      <c r="C2144" s="8"/>
      <c r="D2144" s="9"/>
      <c r="E2144" s="8"/>
      <c r="N2144" s="8"/>
      <c r="S2144" s="10"/>
      <c r="T2144" s="11"/>
      <c r="V2144" s="12"/>
    </row>
    <row r="2145" spans="1:22" x14ac:dyDescent="0.2">
      <c r="A2145" s="8"/>
      <c r="B2145" s="8"/>
      <c r="C2145" s="8"/>
      <c r="D2145" s="9"/>
      <c r="E2145" s="8"/>
      <c r="N2145" s="8"/>
      <c r="S2145" s="10"/>
      <c r="T2145" s="11"/>
      <c r="V2145" s="12"/>
    </row>
    <row r="2146" spans="1:22" x14ac:dyDescent="0.2">
      <c r="A2146" s="8"/>
      <c r="B2146" s="8"/>
      <c r="C2146" s="8"/>
      <c r="D2146" s="9"/>
      <c r="E2146" s="8"/>
      <c r="N2146" s="8"/>
      <c r="S2146" s="10"/>
      <c r="T2146" s="11"/>
      <c r="V2146" s="12"/>
    </row>
    <row r="2147" spans="1:22" x14ac:dyDescent="0.2">
      <c r="A2147" s="8"/>
      <c r="B2147" s="8"/>
      <c r="C2147" s="8"/>
      <c r="D2147" s="9"/>
      <c r="E2147" s="8"/>
      <c r="N2147" s="8"/>
      <c r="S2147" s="10"/>
      <c r="T2147" s="11"/>
      <c r="V2147" s="12"/>
    </row>
    <row r="2148" spans="1:22" x14ac:dyDescent="0.2">
      <c r="A2148" s="8"/>
      <c r="B2148" s="8"/>
      <c r="C2148" s="8"/>
      <c r="D2148" s="9"/>
      <c r="E2148" s="8"/>
      <c r="N2148" s="8"/>
      <c r="S2148" s="10"/>
      <c r="T2148" s="11"/>
      <c r="V2148" s="12"/>
    </row>
    <row r="2149" spans="1:22" x14ac:dyDescent="0.2">
      <c r="A2149" s="8"/>
      <c r="B2149" s="8"/>
      <c r="C2149" s="8"/>
      <c r="D2149" s="9"/>
      <c r="E2149" s="8"/>
      <c r="N2149" s="8"/>
      <c r="S2149" s="10"/>
      <c r="T2149" s="11"/>
      <c r="V2149" s="12"/>
    </row>
    <row r="2150" spans="1:22" x14ac:dyDescent="0.2">
      <c r="A2150" s="9"/>
      <c r="B2150" s="9"/>
      <c r="C2150" s="8"/>
      <c r="D2150" s="9"/>
      <c r="E2150" s="8"/>
      <c r="N2150" s="8"/>
      <c r="S2150" s="10"/>
      <c r="T2150" s="11"/>
    </row>
    <row r="2151" spans="1:22" x14ac:dyDescent="0.2">
      <c r="A2151" s="9"/>
      <c r="B2151" s="9"/>
      <c r="C2151" s="8"/>
      <c r="D2151" s="9"/>
      <c r="E2151" s="8"/>
      <c r="N2151" s="8"/>
      <c r="S2151" s="10"/>
      <c r="T2151" s="11"/>
    </row>
    <row r="2152" spans="1:22" x14ac:dyDescent="0.2">
      <c r="A2152" s="9"/>
      <c r="B2152" s="9"/>
      <c r="C2152" s="8"/>
      <c r="D2152" s="9"/>
      <c r="E2152" s="8"/>
      <c r="N2152" s="8"/>
      <c r="S2152" s="10"/>
      <c r="T2152" s="11"/>
    </row>
    <row r="2153" spans="1:22" x14ac:dyDescent="0.2">
      <c r="A2153" s="8"/>
      <c r="B2153" s="8"/>
      <c r="C2153" s="8"/>
      <c r="D2153" s="9"/>
      <c r="E2153" s="8"/>
      <c r="S2153" s="10"/>
      <c r="T2153" s="11"/>
      <c r="V2153" s="12"/>
    </row>
    <row r="2154" spans="1:22" x14ac:dyDescent="0.2">
      <c r="A2154" s="8"/>
      <c r="B2154" s="8"/>
      <c r="C2154" s="8"/>
      <c r="D2154" s="9"/>
      <c r="E2154" s="8"/>
      <c r="S2154" s="10"/>
      <c r="T2154" s="11"/>
      <c r="V2154" s="12"/>
    </row>
    <row r="2155" spans="1:22" x14ac:dyDescent="0.2">
      <c r="A2155" s="8"/>
      <c r="B2155" s="8"/>
      <c r="C2155" s="8"/>
      <c r="D2155" s="9"/>
      <c r="E2155" s="8"/>
      <c r="S2155" s="10"/>
      <c r="T2155" s="11"/>
      <c r="V2155" s="12"/>
    </row>
    <row r="2156" spans="1:22" x14ac:dyDescent="0.2">
      <c r="A2156" s="8"/>
      <c r="B2156" s="8"/>
      <c r="C2156" s="8"/>
      <c r="D2156" s="9"/>
      <c r="E2156" s="8"/>
      <c r="S2156" s="10"/>
      <c r="T2156" s="11"/>
      <c r="V2156" s="12"/>
    </row>
    <row r="2157" spans="1:22" x14ac:dyDescent="0.2">
      <c r="A2157" s="8"/>
      <c r="B2157" s="8"/>
      <c r="C2157" s="8"/>
      <c r="D2157" s="9"/>
      <c r="E2157" s="8"/>
      <c r="S2157" s="10"/>
      <c r="T2157" s="11"/>
      <c r="V2157" s="12"/>
    </row>
    <row r="2158" spans="1:22" x14ac:dyDescent="0.2">
      <c r="A2158" s="8"/>
      <c r="B2158" s="8"/>
      <c r="C2158" s="8"/>
      <c r="D2158" s="9"/>
      <c r="E2158" s="8"/>
      <c r="S2158" s="10"/>
      <c r="T2158" s="11"/>
      <c r="V2158" s="12"/>
    </row>
    <row r="2159" spans="1:22" x14ac:dyDescent="0.2">
      <c r="A2159" s="8"/>
      <c r="B2159" s="8"/>
      <c r="C2159" s="8"/>
      <c r="D2159" s="54"/>
      <c r="E2159" s="8"/>
      <c r="S2159" s="10"/>
      <c r="T2159" s="11"/>
      <c r="V2159" s="12"/>
    </row>
    <row r="2160" spans="1:22" x14ac:dyDescent="0.2">
      <c r="A2160" s="8"/>
      <c r="B2160" s="8"/>
      <c r="C2160" s="8"/>
      <c r="D2160" s="9"/>
      <c r="E2160" s="8"/>
      <c r="S2160" s="10"/>
      <c r="T2160" s="11"/>
      <c r="V2160" s="12"/>
    </row>
    <row r="2161" spans="1:22" x14ac:dyDescent="0.2">
      <c r="A2161" s="8"/>
      <c r="B2161" s="8"/>
      <c r="C2161" s="8"/>
      <c r="D2161" s="9"/>
      <c r="E2161" s="8"/>
      <c r="S2161" s="10"/>
      <c r="T2161" s="11"/>
      <c r="V2161" s="12"/>
    </row>
    <row r="2162" spans="1:22" x14ac:dyDescent="0.2">
      <c r="A2162" s="8"/>
      <c r="B2162" s="8"/>
      <c r="C2162" s="8"/>
      <c r="D2162" s="9"/>
      <c r="E2162" s="8"/>
      <c r="S2162" s="10"/>
      <c r="T2162" s="11"/>
      <c r="V2162" s="12"/>
    </row>
    <row r="2163" spans="1:22" x14ac:dyDescent="0.2">
      <c r="A2163" s="8"/>
      <c r="B2163" s="8"/>
      <c r="C2163" s="8"/>
      <c r="D2163" s="9"/>
      <c r="E2163" s="8"/>
      <c r="S2163" s="10"/>
      <c r="T2163" s="11"/>
      <c r="V2163" s="12"/>
    </row>
    <row r="2164" spans="1:22" x14ac:dyDescent="0.2">
      <c r="A2164" s="8"/>
      <c r="B2164" s="8"/>
      <c r="C2164" s="8"/>
      <c r="D2164" s="9"/>
      <c r="E2164" s="8"/>
      <c r="S2164" s="10"/>
      <c r="T2164" s="11"/>
      <c r="V2164" s="12"/>
    </row>
    <row r="2165" spans="1:22" x14ac:dyDescent="0.2">
      <c r="A2165" s="8"/>
      <c r="B2165" s="8"/>
      <c r="C2165" s="8"/>
      <c r="D2165" s="9"/>
      <c r="E2165" s="8"/>
      <c r="S2165" s="10"/>
      <c r="T2165" s="11"/>
      <c r="V2165" s="12"/>
    </row>
    <row r="2166" spans="1:22" x14ac:dyDescent="0.2">
      <c r="A2166" s="9"/>
      <c r="B2166" s="51"/>
      <c r="C2166" s="8"/>
      <c r="D2166" s="9"/>
      <c r="E2166" s="8"/>
      <c r="K2166" s="58"/>
      <c r="L2166" s="155"/>
      <c r="S2166" s="10"/>
      <c r="T2166" s="11"/>
      <c r="U2166" s="155"/>
      <c r="V2166" s="67"/>
    </row>
    <row r="2167" spans="1:22" x14ac:dyDescent="0.2">
      <c r="A2167" s="8"/>
      <c r="B2167" s="8"/>
      <c r="C2167" s="8"/>
      <c r="D2167" s="9"/>
      <c r="E2167" s="8"/>
      <c r="S2167" s="10"/>
      <c r="T2167" s="11"/>
      <c r="V2167" s="12"/>
    </row>
    <row r="2168" spans="1:22" x14ac:dyDescent="0.2">
      <c r="A2168" s="8"/>
      <c r="B2168" s="8"/>
      <c r="C2168" s="8"/>
      <c r="D2168" s="9"/>
      <c r="E2168" s="8"/>
      <c r="S2168" s="10"/>
      <c r="T2168" s="11"/>
      <c r="V2168" s="12"/>
    </row>
    <row r="2169" spans="1:22" x14ac:dyDescent="0.2">
      <c r="A2169" s="8"/>
      <c r="B2169" s="8"/>
      <c r="C2169" s="8"/>
      <c r="D2169" s="9"/>
      <c r="E2169" s="8"/>
      <c r="S2169" s="10"/>
      <c r="T2169" s="11"/>
      <c r="V2169" s="12"/>
    </row>
    <row r="2170" spans="1:22" x14ac:dyDescent="0.2">
      <c r="A2170" s="8"/>
      <c r="B2170" s="8"/>
      <c r="C2170" s="8"/>
      <c r="D2170" s="54"/>
      <c r="E2170" s="8"/>
      <c r="S2170" s="10"/>
      <c r="T2170" s="11"/>
      <c r="V2170" s="12"/>
    </row>
    <row r="2171" spans="1:22" x14ac:dyDescent="0.2">
      <c r="A2171" s="8"/>
      <c r="B2171" s="8"/>
      <c r="C2171" s="8"/>
      <c r="D2171" s="9"/>
      <c r="E2171" s="8"/>
      <c r="S2171" s="10"/>
      <c r="T2171" s="11"/>
      <c r="V2171" s="12"/>
    </row>
    <row r="2172" spans="1:22" x14ac:dyDescent="0.2">
      <c r="A2172" s="8"/>
      <c r="B2172" s="8"/>
      <c r="C2172" s="8"/>
      <c r="D2172" s="9"/>
      <c r="E2172" s="8"/>
      <c r="S2172" s="10"/>
      <c r="T2172" s="11"/>
      <c r="V2172" s="12"/>
    </row>
    <row r="2173" spans="1:22" x14ac:dyDescent="0.2">
      <c r="A2173" s="8"/>
      <c r="B2173" s="8"/>
      <c r="C2173" s="8"/>
      <c r="D2173" s="9"/>
      <c r="E2173" s="8"/>
      <c r="S2173" s="10"/>
      <c r="T2173" s="11"/>
      <c r="V2173" s="12"/>
    </row>
    <row r="2174" spans="1:22" x14ac:dyDescent="0.2">
      <c r="A2174" s="8"/>
      <c r="B2174" s="8"/>
      <c r="C2174" s="8"/>
      <c r="D2174" s="9"/>
      <c r="E2174" s="8"/>
      <c r="S2174" s="10"/>
      <c r="T2174" s="11"/>
      <c r="V2174" s="12"/>
    </row>
    <row r="2175" spans="1:22" x14ac:dyDescent="0.2">
      <c r="A2175" s="8"/>
      <c r="B2175" s="8"/>
      <c r="C2175" s="8"/>
      <c r="D2175" s="9"/>
      <c r="E2175" s="8"/>
      <c r="S2175" s="10"/>
      <c r="T2175" s="11"/>
      <c r="V2175" s="12"/>
    </row>
    <row r="2176" spans="1:22" x14ac:dyDescent="0.2">
      <c r="A2176" s="8"/>
      <c r="B2176" s="8"/>
      <c r="C2176" s="8"/>
      <c r="D2176" s="9"/>
      <c r="E2176" s="8"/>
      <c r="S2176" s="10"/>
      <c r="T2176" s="11"/>
      <c r="V2176" s="12"/>
    </row>
    <row r="2177" spans="1:22" x14ac:dyDescent="0.2">
      <c r="A2177" s="8"/>
      <c r="B2177" s="8"/>
      <c r="C2177" s="8"/>
      <c r="D2177" s="9"/>
      <c r="E2177" s="8"/>
      <c r="S2177" s="10"/>
      <c r="T2177" s="11"/>
      <c r="V2177" s="12"/>
    </row>
    <row r="2178" spans="1:22" x14ac:dyDescent="0.2">
      <c r="A2178" s="9"/>
      <c r="B2178" s="9"/>
      <c r="C2178" s="8"/>
      <c r="D2178" s="9"/>
      <c r="E2178" s="8"/>
      <c r="L2178" s="155"/>
      <c r="S2178" s="10"/>
      <c r="T2178" s="11"/>
      <c r="U2178" s="155"/>
    </row>
    <row r="2179" spans="1:22" x14ac:dyDescent="0.2">
      <c r="A2179" s="9"/>
      <c r="B2179" s="9"/>
      <c r="C2179" s="8"/>
      <c r="D2179" s="9"/>
      <c r="E2179" s="8"/>
      <c r="L2179" s="155"/>
      <c r="S2179" s="10"/>
      <c r="T2179" s="11"/>
      <c r="U2179" s="155"/>
    </row>
    <row r="2180" spans="1:22" x14ac:dyDescent="0.2">
      <c r="A2180" s="9"/>
      <c r="B2180" s="9"/>
      <c r="C2180" s="8"/>
      <c r="D2180" s="9"/>
      <c r="E2180" s="8"/>
      <c r="L2180" s="155"/>
      <c r="S2180" s="10"/>
      <c r="T2180" s="11"/>
      <c r="U2180" s="155"/>
    </row>
    <row r="2181" spans="1:22" x14ac:dyDescent="0.2">
      <c r="A2181" s="9"/>
      <c r="B2181" s="9"/>
      <c r="C2181" s="8"/>
      <c r="D2181" s="9"/>
      <c r="E2181" s="8"/>
      <c r="L2181" s="155"/>
      <c r="S2181" s="10"/>
      <c r="T2181" s="11"/>
      <c r="U2181" s="155"/>
    </row>
    <row r="2182" spans="1:22" x14ac:dyDescent="0.2">
      <c r="A2182" s="8"/>
      <c r="B2182" s="8"/>
      <c r="C2182" s="8"/>
      <c r="D2182" s="54"/>
      <c r="E2182" s="8"/>
      <c r="S2182" s="10"/>
      <c r="T2182" s="11"/>
      <c r="V2182" s="12"/>
    </row>
    <row r="2183" spans="1:22" x14ac:dyDescent="0.2">
      <c r="A2183" s="8"/>
      <c r="B2183" s="8"/>
      <c r="C2183" s="8"/>
      <c r="D2183" s="9"/>
      <c r="E2183" s="8"/>
      <c r="M2183" s="7"/>
      <c r="S2183" s="10"/>
      <c r="T2183" s="11"/>
      <c r="V2183" s="12"/>
    </row>
    <row r="2184" spans="1:22" x14ac:dyDescent="0.2">
      <c r="A2184" s="9"/>
      <c r="B2184" s="9"/>
      <c r="C2184" s="8"/>
      <c r="D2184" s="9"/>
      <c r="E2184" s="8"/>
      <c r="K2184" s="58"/>
      <c r="L2184" s="155"/>
      <c r="N2184" s="6"/>
      <c r="S2184" s="10"/>
      <c r="T2184" s="11"/>
      <c r="U2184" s="155"/>
      <c r="V2184" s="67"/>
    </row>
    <row r="2185" spans="1:22" x14ac:dyDescent="0.2">
      <c r="A2185" s="9"/>
      <c r="B2185" s="9"/>
      <c r="C2185" s="8"/>
      <c r="D2185" s="9"/>
      <c r="E2185" s="8"/>
      <c r="N2185" s="6"/>
      <c r="S2185" s="10"/>
      <c r="T2185" s="11"/>
    </row>
    <row r="2186" spans="1:22" x14ac:dyDescent="0.2">
      <c r="A2186" s="9"/>
      <c r="B2186" s="9"/>
      <c r="C2186" s="8"/>
      <c r="D2186" s="9"/>
      <c r="E2186" s="8"/>
      <c r="N2186" s="6"/>
      <c r="S2186" s="10"/>
      <c r="T2186" s="11"/>
    </row>
    <row r="2187" spans="1:22" x14ac:dyDescent="0.2">
      <c r="A2187" s="9"/>
      <c r="B2187" s="9"/>
      <c r="C2187" s="8"/>
      <c r="D2187" s="9"/>
      <c r="E2187" s="8"/>
      <c r="N2187" s="6"/>
      <c r="S2187" s="10"/>
      <c r="T2187" s="11"/>
    </row>
    <row r="2188" spans="1:22" x14ac:dyDescent="0.2">
      <c r="A2188" s="9"/>
      <c r="B2188" s="9"/>
      <c r="C2188" s="8"/>
      <c r="D2188" s="9"/>
      <c r="E2188" s="8"/>
      <c r="N2188" s="6"/>
      <c r="S2188" s="10"/>
      <c r="T2188" s="11"/>
    </row>
    <row r="2189" spans="1:22" x14ac:dyDescent="0.2">
      <c r="A2189" s="9"/>
      <c r="B2189" s="9"/>
      <c r="C2189" s="8"/>
      <c r="D2189" s="9"/>
      <c r="E2189" s="8"/>
      <c r="N2189" s="6"/>
      <c r="S2189" s="10"/>
      <c r="T2189" s="11"/>
    </row>
    <row r="2190" spans="1:22" x14ac:dyDescent="0.2">
      <c r="A2190" s="9"/>
      <c r="B2190" s="51"/>
      <c r="C2190" s="8"/>
      <c r="D2190" s="9"/>
      <c r="E2190" s="8"/>
      <c r="L2190" s="57"/>
      <c r="N2190" s="8"/>
      <c r="S2190" s="10"/>
      <c r="T2190" s="11"/>
      <c r="U2190" s="154"/>
      <c r="V2190" s="67"/>
    </row>
    <row r="2191" spans="1:22" x14ac:dyDescent="0.2">
      <c r="A2191" s="8"/>
      <c r="B2191" s="8"/>
      <c r="C2191" s="8"/>
      <c r="D2191" s="9"/>
      <c r="E2191" s="8"/>
      <c r="M2191" s="9"/>
      <c r="N2191" s="8"/>
      <c r="S2191" s="10"/>
      <c r="T2191" s="11"/>
      <c r="V2191" s="12"/>
    </row>
    <row r="2192" spans="1:22" x14ac:dyDescent="0.2">
      <c r="A2192" s="8"/>
      <c r="B2192" s="8"/>
      <c r="C2192" s="8"/>
      <c r="D2192" s="9"/>
      <c r="E2192" s="8"/>
      <c r="M2192" s="9"/>
      <c r="N2192" s="8"/>
      <c r="S2192" s="10"/>
      <c r="T2192" s="11"/>
      <c r="V2192" s="12"/>
    </row>
    <row r="2193" spans="1:22" x14ac:dyDescent="0.2">
      <c r="A2193" s="8"/>
      <c r="B2193" s="8"/>
      <c r="C2193" s="8"/>
      <c r="E2193" s="8"/>
      <c r="M2193" s="9"/>
      <c r="N2193" s="8"/>
      <c r="S2193" s="10"/>
      <c r="T2193" s="11"/>
      <c r="V2193" s="12"/>
    </row>
    <row r="2194" spans="1:22" x14ac:dyDescent="0.2">
      <c r="A2194" s="8"/>
      <c r="B2194" s="8"/>
      <c r="C2194" s="8"/>
      <c r="E2194" s="8"/>
      <c r="M2194" s="9"/>
      <c r="N2194" s="8"/>
      <c r="S2194" s="10"/>
      <c r="T2194" s="11"/>
      <c r="V2194" s="12"/>
    </row>
    <row r="2195" spans="1:22" x14ac:dyDescent="0.2">
      <c r="A2195" s="8"/>
      <c r="B2195" s="8"/>
      <c r="C2195" s="8"/>
      <c r="D2195" s="9"/>
      <c r="E2195" s="8"/>
      <c r="N2195" s="8"/>
      <c r="S2195" s="10"/>
      <c r="T2195" s="11"/>
      <c r="V2195" s="12"/>
    </row>
    <row r="2196" spans="1:22" x14ac:dyDescent="0.2">
      <c r="A2196" s="8"/>
      <c r="B2196" s="8"/>
      <c r="C2196" s="8"/>
      <c r="D2196" s="54"/>
      <c r="E2196" s="8"/>
      <c r="N2196" s="8"/>
      <c r="S2196" s="10"/>
      <c r="T2196" s="11"/>
      <c r="V2196" s="12"/>
    </row>
    <row r="2197" spans="1:22" x14ac:dyDescent="0.2">
      <c r="A2197" s="8"/>
      <c r="B2197" s="8"/>
      <c r="C2197" s="8"/>
      <c r="E2197" s="8"/>
      <c r="N2197" s="8"/>
      <c r="S2197" s="10"/>
      <c r="T2197" s="11"/>
      <c r="V2197" s="12"/>
    </row>
    <row r="2198" spans="1:22" x14ac:dyDescent="0.2">
      <c r="A2198" s="8"/>
      <c r="B2198" s="8"/>
      <c r="C2198" s="8"/>
      <c r="D2198" s="9"/>
      <c r="E2198" s="8"/>
      <c r="N2198" s="8"/>
      <c r="S2198" s="10"/>
      <c r="T2198" s="11"/>
      <c r="V2198" s="12"/>
    </row>
    <row r="2199" spans="1:22" x14ac:dyDescent="0.2">
      <c r="A2199" s="8"/>
      <c r="B2199" s="8"/>
      <c r="C2199" s="8"/>
      <c r="D2199" s="9"/>
      <c r="E2199" s="8"/>
      <c r="N2199" s="8"/>
      <c r="S2199" s="10"/>
      <c r="T2199" s="11"/>
      <c r="V2199" s="12"/>
    </row>
    <row r="2200" spans="1:22" x14ac:dyDescent="0.2">
      <c r="A2200" s="8"/>
      <c r="B2200" s="8"/>
      <c r="C2200" s="8"/>
      <c r="D2200" s="9"/>
      <c r="E2200" s="8"/>
      <c r="N2200" s="8"/>
      <c r="S2200" s="10"/>
      <c r="T2200" s="11"/>
      <c r="V2200" s="12"/>
    </row>
    <row r="2201" spans="1:22" x14ac:dyDescent="0.2">
      <c r="A2201" s="8"/>
      <c r="B2201" s="8"/>
      <c r="C2201" s="8"/>
      <c r="D2201" s="9"/>
      <c r="E2201" s="8"/>
      <c r="N2201" s="8"/>
      <c r="S2201" s="10"/>
      <c r="T2201" s="11"/>
      <c r="V2201" s="12"/>
    </row>
    <row r="2202" spans="1:22" x14ac:dyDescent="0.2">
      <c r="A2202" s="8"/>
      <c r="B2202" s="8"/>
      <c r="C2202" s="8"/>
      <c r="D2202" s="9"/>
      <c r="E2202" s="8"/>
      <c r="N2202" s="8"/>
      <c r="S2202" s="10"/>
      <c r="T2202" s="11"/>
      <c r="V2202" s="12"/>
    </row>
    <row r="2203" spans="1:22" x14ac:dyDescent="0.2">
      <c r="A2203" s="8"/>
      <c r="B2203" s="8"/>
      <c r="C2203" s="8"/>
      <c r="D2203" s="9"/>
      <c r="E2203" s="8"/>
      <c r="N2203" s="8"/>
      <c r="S2203" s="10"/>
      <c r="T2203" s="11"/>
      <c r="V2203" s="12"/>
    </row>
    <row r="2204" spans="1:22" x14ac:dyDescent="0.2">
      <c r="A2204" s="8"/>
      <c r="B2204" s="8"/>
      <c r="C2204" s="8"/>
      <c r="D2204" s="9"/>
      <c r="E2204" s="8"/>
      <c r="N2204" s="8"/>
      <c r="S2204" s="10"/>
      <c r="T2204" s="11"/>
      <c r="V2204" s="12"/>
    </row>
    <row r="2205" spans="1:22" x14ac:dyDescent="0.2">
      <c r="A2205" s="8"/>
      <c r="B2205" s="8"/>
      <c r="C2205" s="8"/>
      <c r="D2205" s="9"/>
      <c r="E2205" s="8"/>
      <c r="N2205" s="8"/>
      <c r="S2205" s="10"/>
      <c r="T2205" s="11"/>
      <c r="V2205" s="12"/>
    </row>
    <row r="2206" spans="1:22" x14ac:dyDescent="0.2">
      <c r="A2206" s="8"/>
      <c r="B2206" s="8"/>
      <c r="C2206" s="8"/>
      <c r="D2206" s="9"/>
      <c r="E2206" s="8"/>
      <c r="N2206" s="8"/>
      <c r="S2206" s="10"/>
      <c r="T2206" s="11"/>
      <c r="V2206" s="12"/>
    </row>
    <row r="2207" spans="1:22" x14ac:dyDescent="0.2">
      <c r="A2207" s="8"/>
      <c r="B2207" s="8"/>
      <c r="C2207" s="8"/>
      <c r="D2207" s="9"/>
      <c r="E2207" s="8"/>
      <c r="N2207" s="8"/>
      <c r="S2207" s="10"/>
      <c r="T2207" s="11"/>
      <c r="V2207" s="12"/>
    </row>
    <row r="2208" spans="1:22" x14ac:dyDescent="0.2">
      <c r="A2208" s="8"/>
      <c r="B2208" s="8"/>
      <c r="C2208" s="8"/>
      <c r="D2208" s="9"/>
      <c r="E2208" s="8"/>
      <c r="N2208" s="8"/>
      <c r="S2208" s="10"/>
      <c r="T2208" s="11"/>
      <c r="V2208" s="12"/>
    </row>
    <row r="2209" spans="1:22" x14ac:dyDescent="0.2">
      <c r="A2209" s="8"/>
      <c r="B2209" s="8"/>
      <c r="C2209" s="8"/>
      <c r="D2209" s="9"/>
      <c r="E2209" s="8"/>
      <c r="N2209" s="8"/>
      <c r="S2209" s="10"/>
      <c r="T2209" s="11"/>
      <c r="V2209" s="12"/>
    </row>
    <row r="2210" spans="1:22" x14ac:dyDescent="0.2">
      <c r="A2210" s="8"/>
      <c r="B2210" s="8"/>
      <c r="C2210" s="8"/>
      <c r="D2210" s="9"/>
      <c r="E2210" s="8"/>
      <c r="N2210" s="8"/>
      <c r="S2210" s="10"/>
      <c r="T2210" s="11"/>
      <c r="V2210" s="12"/>
    </row>
    <row r="2211" spans="1:22" x14ac:dyDescent="0.2">
      <c r="A2211" s="9"/>
      <c r="B2211" s="51"/>
      <c r="C2211" s="8"/>
      <c r="D2211" s="9"/>
      <c r="E2211" s="8"/>
      <c r="N2211" s="8"/>
      <c r="S2211" s="10"/>
      <c r="T2211" s="11"/>
      <c r="V2211" s="12"/>
    </row>
    <row r="2212" spans="1:22" x14ac:dyDescent="0.2">
      <c r="A2212" s="9"/>
      <c r="B2212" s="51"/>
      <c r="C2212" s="8"/>
      <c r="D2212" s="9"/>
      <c r="E2212" s="8"/>
      <c r="N2212" s="8"/>
      <c r="S2212" s="10"/>
      <c r="T2212" s="11"/>
      <c r="V2212" s="12"/>
    </row>
    <row r="2213" spans="1:22" x14ac:dyDescent="0.2">
      <c r="A2213" s="9"/>
      <c r="B2213" s="51"/>
      <c r="C2213" s="8"/>
      <c r="D2213" s="9"/>
      <c r="E2213" s="8"/>
      <c r="N2213" s="8"/>
      <c r="S2213" s="10"/>
      <c r="T2213" s="11"/>
      <c r="V2213" s="12"/>
    </row>
    <row r="2214" spans="1:22" x14ac:dyDescent="0.2">
      <c r="A2214" s="9"/>
      <c r="B2214" s="51"/>
      <c r="C2214" s="8"/>
      <c r="D2214" s="9"/>
      <c r="E2214" s="8"/>
      <c r="N2214" s="8"/>
      <c r="S2214" s="10"/>
      <c r="T2214" s="11"/>
      <c r="V2214" s="12"/>
    </row>
    <row r="2215" spans="1:22" x14ac:dyDescent="0.2">
      <c r="A2215" s="9"/>
      <c r="B2215" s="51"/>
      <c r="C2215" s="8"/>
      <c r="D2215" s="9"/>
      <c r="E2215" s="8"/>
      <c r="N2215" s="8"/>
      <c r="S2215" s="10"/>
      <c r="T2215" s="11"/>
      <c r="V2215" s="12"/>
    </row>
    <row r="2216" spans="1:22" x14ac:dyDescent="0.2">
      <c r="A2216" s="9"/>
      <c r="B2216" s="51"/>
      <c r="C2216" s="8"/>
      <c r="D2216" s="9"/>
      <c r="E2216" s="8"/>
      <c r="L2216" s="57"/>
      <c r="N2216" s="8"/>
      <c r="S2216" s="10"/>
      <c r="T2216" s="11"/>
      <c r="U2216" s="155"/>
    </row>
    <row r="2217" spans="1:22" x14ac:dyDescent="0.2">
      <c r="A2217" s="8"/>
      <c r="B2217" s="8"/>
      <c r="C2217" s="8"/>
      <c r="E2217" s="8"/>
      <c r="M2217" s="62"/>
      <c r="N2217" s="8"/>
      <c r="S2217" s="10"/>
      <c r="T2217" s="11"/>
      <c r="V2217" s="12"/>
    </row>
    <row r="2218" spans="1:22" x14ac:dyDescent="0.2">
      <c r="A2218" s="8"/>
      <c r="B2218" s="8"/>
      <c r="C2218" s="8"/>
      <c r="E2218" s="8"/>
      <c r="M2218" s="62"/>
      <c r="N2218" s="8"/>
      <c r="S2218" s="10"/>
      <c r="T2218" s="11"/>
      <c r="V2218" s="12"/>
    </row>
    <row r="2219" spans="1:22" x14ac:dyDescent="0.2">
      <c r="A2219" s="8"/>
      <c r="B2219" s="8"/>
      <c r="C2219" s="8"/>
      <c r="E2219" s="8"/>
      <c r="M2219" s="62"/>
      <c r="N2219" s="8"/>
      <c r="S2219" s="10"/>
      <c r="T2219" s="11"/>
      <c r="V2219" s="12"/>
    </row>
    <row r="2220" spans="1:22" x14ac:dyDescent="0.2">
      <c r="A2220" s="8"/>
      <c r="B2220" s="8"/>
      <c r="C2220" s="8"/>
      <c r="E2220" s="8"/>
      <c r="M2220" s="66"/>
      <c r="N2220" s="8"/>
      <c r="S2220" s="10"/>
      <c r="T2220" s="11"/>
      <c r="V2220" s="12"/>
    </row>
    <row r="2221" spans="1:22" x14ac:dyDescent="0.2">
      <c r="A2221" s="8"/>
      <c r="B2221" s="8"/>
      <c r="C2221" s="8"/>
      <c r="D2221" s="56"/>
      <c r="E2221" s="8"/>
      <c r="M2221" s="66"/>
      <c r="N2221" s="8"/>
      <c r="S2221" s="10"/>
      <c r="T2221" s="11"/>
      <c r="V2221" s="12"/>
    </row>
    <row r="2222" spans="1:22" x14ac:dyDescent="0.2">
      <c r="A2222" s="8"/>
      <c r="B2222" s="8"/>
      <c r="C2222" s="8"/>
      <c r="D2222" s="56"/>
      <c r="E2222" s="8"/>
      <c r="M2222" s="66"/>
      <c r="N2222" s="8"/>
      <c r="S2222" s="10"/>
      <c r="T2222" s="11"/>
      <c r="V2222" s="12"/>
    </row>
    <row r="2223" spans="1:22" x14ac:dyDescent="0.2">
      <c r="A2223" s="8"/>
      <c r="B2223" s="8"/>
      <c r="C2223" s="8"/>
      <c r="E2223" s="8"/>
      <c r="M2223" s="62"/>
      <c r="N2223" s="8"/>
      <c r="S2223" s="10"/>
      <c r="T2223" s="11"/>
      <c r="V2223" s="12"/>
    </row>
    <row r="2224" spans="1:22" x14ac:dyDescent="0.2">
      <c r="A2224" s="8"/>
      <c r="B2224" s="8"/>
      <c r="C2224" s="8"/>
      <c r="E2224" s="8"/>
      <c r="M2224" s="62"/>
      <c r="N2224" s="8"/>
      <c r="S2224" s="10"/>
      <c r="T2224" s="11"/>
      <c r="V2224" s="12"/>
    </row>
    <row r="2225" spans="1:22" x14ac:dyDescent="0.2">
      <c r="A2225" s="8"/>
      <c r="B2225" s="8"/>
      <c r="C2225" s="8"/>
      <c r="D2225" s="56"/>
      <c r="E2225" s="8"/>
      <c r="M2225" s="66"/>
      <c r="N2225" s="8"/>
      <c r="S2225" s="10"/>
      <c r="T2225" s="11"/>
      <c r="V2225" s="12"/>
    </row>
    <row r="2226" spans="1:22" x14ac:dyDescent="0.2">
      <c r="A2226" s="8"/>
      <c r="B2226" s="8"/>
      <c r="C2226" s="8"/>
      <c r="E2226" s="8"/>
      <c r="M2226" s="62"/>
      <c r="N2226" s="8"/>
      <c r="O2226" s="10"/>
      <c r="P2226" s="10"/>
      <c r="Q2226" s="10"/>
      <c r="R2226" s="10"/>
      <c r="S2226" s="10"/>
      <c r="T2226" s="11"/>
      <c r="V2226" s="12"/>
    </row>
    <row r="2227" spans="1:22" x14ac:dyDescent="0.2">
      <c r="A2227" s="8"/>
      <c r="B2227" s="8"/>
      <c r="C2227" s="8"/>
      <c r="E2227" s="8"/>
      <c r="M2227" s="62"/>
      <c r="N2227" s="8"/>
      <c r="O2227" s="10"/>
      <c r="P2227" s="10"/>
      <c r="Q2227" s="10"/>
      <c r="R2227" s="10"/>
      <c r="S2227" s="10"/>
      <c r="T2227" s="11"/>
      <c r="V2227" s="12"/>
    </row>
    <row r="2228" spans="1:22" x14ac:dyDescent="0.2">
      <c r="A2228" s="9"/>
      <c r="B2228" s="51"/>
      <c r="C2228" s="8"/>
      <c r="D2228" s="9"/>
      <c r="E2228" s="8"/>
      <c r="L2228" s="57"/>
      <c r="N2228" s="8"/>
      <c r="S2228" s="10"/>
      <c r="T2228" s="11"/>
      <c r="U2228" s="155"/>
      <c r="V2228" s="67"/>
    </row>
    <row r="2229" spans="1:22" x14ac:dyDescent="0.2">
      <c r="A2229" s="8"/>
      <c r="B2229" s="8"/>
      <c r="C2229" s="8"/>
      <c r="D2229" s="54"/>
      <c r="E2229" s="8"/>
      <c r="N2229" s="8"/>
      <c r="S2229" s="10"/>
      <c r="T2229" s="11"/>
      <c r="V2229" s="12"/>
    </row>
    <row r="2230" spans="1:22" x14ac:dyDescent="0.2">
      <c r="A2230" s="8"/>
      <c r="B2230" s="8"/>
      <c r="C2230" s="8"/>
      <c r="D2230" s="9"/>
      <c r="E2230" s="8"/>
      <c r="N2230" s="8"/>
      <c r="S2230" s="10"/>
      <c r="T2230" s="11"/>
      <c r="V2230" s="12"/>
    </row>
    <row r="2231" spans="1:22" x14ac:dyDescent="0.2">
      <c r="A2231" s="8"/>
      <c r="B2231" s="8"/>
      <c r="C2231" s="8"/>
      <c r="D2231" s="54"/>
      <c r="E2231" s="8"/>
      <c r="N2231" s="8"/>
      <c r="S2231" s="10"/>
      <c r="T2231" s="11"/>
      <c r="V2231" s="12"/>
    </row>
    <row r="2232" spans="1:22" x14ac:dyDescent="0.2">
      <c r="A2232" s="8"/>
      <c r="B2232" s="8"/>
      <c r="C2232" s="8"/>
      <c r="D2232" s="9"/>
      <c r="E2232" s="8"/>
      <c r="N2232" s="8"/>
      <c r="S2232" s="10"/>
      <c r="T2232" s="11"/>
      <c r="V2232" s="12"/>
    </row>
    <row r="2233" spans="1:22" x14ac:dyDescent="0.2">
      <c r="A2233" s="8"/>
      <c r="B2233" s="8"/>
      <c r="C2233" s="8"/>
      <c r="D2233" s="9"/>
      <c r="E2233" s="8"/>
      <c r="N2233" s="8"/>
      <c r="S2233" s="10"/>
      <c r="T2233" s="11"/>
      <c r="V2233" s="12"/>
    </row>
    <row r="2234" spans="1:22" x14ac:dyDescent="0.2">
      <c r="A2234" s="8"/>
      <c r="B2234" s="8"/>
      <c r="C2234" s="8"/>
      <c r="D2234" s="9"/>
      <c r="E2234" s="8"/>
      <c r="N2234" s="8"/>
      <c r="S2234" s="10"/>
      <c r="T2234" s="11"/>
      <c r="V2234" s="12"/>
    </row>
    <row r="2235" spans="1:22" x14ac:dyDescent="0.2">
      <c r="A2235" s="8"/>
      <c r="B2235" s="8"/>
      <c r="C2235" s="8"/>
      <c r="D2235" s="9"/>
      <c r="E2235" s="8"/>
      <c r="N2235" s="8"/>
      <c r="S2235" s="10"/>
      <c r="T2235" s="11"/>
      <c r="V2235" s="12"/>
    </row>
    <row r="2236" spans="1:22" x14ac:dyDescent="0.2">
      <c r="A2236" s="8"/>
      <c r="B2236" s="8"/>
      <c r="C2236" s="8"/>
      <c r="D2236" s="9"/>
      <c r="E2236" s="8"/>
      <c r="M2236" s="56"/>
      <c r="N2236" s="8"/>
      <c r="S2236" s="10"/>
      <c r="T2236" s="11"/>
      <c r="V2236" s="12"/>
    </row>
    <row r="2237" spans="1:22" x14ac:dyDescent="0.2">
      <c r="A2237" s="8"/>
      <c r="B2237" s="8"/>
      <c r="C2237" s="8"/>
      <c r="D2237" s="9"/>
      <c r="E2237" s="8"/>
      <c r="N2237" s="8"/>
      <c r="S2237" s="10"/>
      <c r="T2237" s="11"/>
      <c r="V2237" s="12"/>
    </row>
    <row r="2238" spans="1:22" x14ac:dyDescent="0.2">
      <c r="A2238" s="8"/>
      <c r="B2238" s="8"/>
      <c r="C2238" s="8"/>
      <c r="D2238" s="62"/>
      <c r="E2238" s="8"/>
      <c r="N2238" s="8"/>
      <c r="S2238" s="10"/>
      <c r="T2238" s="11"/>
    </row>
    <row r="2239" spans="1:22" x14ac:dyDescent="0.2">
      <c r="A2239" s="9"/>
      <c r="B2239" s="51"/>
      <c r="C2239" s="8"/>
      <c r="D2239" s="9"/>
      <c r="E2239" s="8"/>
      <c r="L2239" s="57"/>
      <c r="N2239" s="8"/>
      <c r="S2239" s="10"/>
      <c r="T2239" s="11"/>
      <c r="U2239" s="154"/>
    </row>
    <row r="2240" spans="1:22" x14ac:dyDescent="0.2">
      <c r="A2240" s="8"/>
      <c r="B2240" s="8"/>
      <c r="C2240" s="8"/>
      <c r="D2240" s="9"/>
      <c r="E2240" s="8"/>
      <c r="N2240" s="8"/>
      <c r="S2240" s="10"/>
      <c r="T2240" s="11"/>
      <c r="V2240" s="12"/>
    </row>
    <row r="2241" spans="1:22" x14ac:dyDescent="0.2">
      <c r="A2241" s="8"/>
      <c r="B2241" s="8"/>
      <c r="C2241" s="8"/>
      <c r="D2241" s="9"/>
      <c r="E2241" s="8"/>
      <c r="N2241" s="8"/>
      <c r="S2241" s="10"/>
      <c r="T2241" s="11"/>
      <c r="V2241" s="12"/>
    </row>
    <row r="2242" spans="1:22" x14ac:dyDescent="0.2">
      <c r="A2242" s="8"/>
      <c r="B2242" s="8"/>
      <c r="C2242" s="8"/>
      <c r="D2242" s="9"/>
      <c r="E2242" s="8"/>
      <c r="M2242" s="56"/>
      <c r="N2242" s="8"/>
      <c r="S2242" s="10"/>
      <c r="T2242" s="11"/>
      <c r="V2242" s="12"/>
    </row>
    <row r="2243" spans="1:22" x14ac:dyDescent="0.2">
      <c r="A2243" s="8"/>
      <c r="B2243" s="8"/>
      <c r="C2243" s="8"/>
      <c r="D2243" s="9"/>
      <c r="E2243" s="8"/>
      <c r="M2243" s="56"/>
      <c r="N2243" s="8"/>
      <c r="S2243" s="10"/>
      <c r="T2243" s="11"/>
      <c r="V2243" s="12"/>
    </row>
    <row r="2244" spans="1:22" x14ac:dyDescent="0.2">
      <c r="A2244" s="8"/>
      <c r="B2244" s="8"/>
      <c r="C2244" s="8"/>
      <c r="D2244" s="9"/>
      <c r="E2244" s="8"/>
      <c r="N2244" s="8"/>
      <c r="S2244" s="10"/>
      <c r="T2244" s="11"/>
      <c r="V2244" s="12"/>
    </row>
    <row r="2245" spans="1:22" x14ac:dyDescent="0.2">
      <c r="A2245" s="8"/>
      <c r="B2245" s="8"/>
      <c r="C2245" s="8"/>
      <c r="D2245" s="9"/>
      <c r="E2245" s="8"/>
      <c r="N2245" s="8"/>
      <c r="S2245" s="10"/>
      <c r="T2245" s="11"/>
      <c r="V2245" s="12"/>
    </row>
    <row r="2246" spans="1:22" x14ac:dyDescent="0.2">
      <c r="A2246" s="8"/>
      <c r="B2246" s="8"/>
      <c r="C2246" s="8"/>
      <c r="D2246" s="9"/>
      <c r="E2246" s="8"/>
      <c r="N2246" s="8"/>
      <c r="S2246" s="10"/>
      <c r="T2246" s="11"/>
      <c r="V2246" s="12"/>
    </row>
    <row r="2247" spans="1:22" x14ac:dyDescent="0.2">
      <c r="A2247" s="8"/>
      <c r="B2247" s="8"/>
      <c r="C2247" s="8"/>
      <c r="D2247" s="9"/>
      <c r="E2247" s="8"/>
      <c r="N2247" s="8"/>
      <c r="S2247" s="10"/>
      <c r="T2247" s="11"/>
      <c r="V2247" s="12"/>
    </row>
    <row r="2248" spans="1:22" x14ac:dyDescent="0.2">
      <c r="A2248" s="8"/>
      <c r="B2248" s="8"/>
      <c r="C2248" s="8"/>
      <c r="D2248" s="9"/>
      <c r="E2248" s="8"/>
      <c r="N2248" s="8"/>
      <c r="S2248" s="10"/>
      <c r="T2248" s="11"/>
      <c r="V2248" s="12"/>
    </row>
    <row r="2249" spans="1:22" x14ac:dyDescent="0.2">
      <c r="A2249" s="8"/>
      <c r="B2249" s="8"/>
      <c r="C2249" s="8"/>
      <c r="D2249" s="9"/>
      <c r="E2249" s="8"/>
      <c r="S2249" s="10"/>
      <c r="T2249" s="11"/>
      <c r="V2249" s="12"/>
    </row>
    <row r="2250" spans="1:22" x14ac:dyDescent="0.2">
      <c r="A2250" s="8"/>
      <c r="B2250" s="8"/>
      <c r="C2250" s="8"/>
      <c r="D2250" s="9"/>
      <c r="E2250" s="8"/>
      <c r="S2250" s="10"/>
      <c r="T2250" s="11"/>
      <c r="V2250" s="12"/>
    </row>
    <row r="2251" spans="1:22" x14ac:dyDescent="0.2">
      <c r="A2251" s="8"/>
      <c r="B2251" s="8"/>
      <c r="C2251" s="8"/>
      <c r="D2251" s="9"/>
      <c r="E2251" s="8"/>
      <c r="S2251" s="10"/>
      <c r="T2251" s="11"/>
      <c r="V2251" s="12"/>
    </row>
    <row r="2252" spans="1:22" x14ac:dyDescent="0.2">
      <c r="A2252" s="8"/>
      <c r="B2252" s="8"/>
      <c r="C2252" s="8"/>
      <c r="D2252" s="54"/>
      <c r="E2252" s="8"/>
      <c r="S2252" s="10"/>
      <c r="T2252" s="11"/>
      <c r="V2252" s="12"/>
    </row>
    <row r="2253" spans="1:22" x14ac:dyDescent="0.2">
      <c r="A2253" s="8"/>
      <c r="B2253" s="8"/>
      <c r="C2253" s="8"/>
      <c r="D2253" s="54"/>
      <c r="E2253" s="8"/>
      <c r="S2253" s="10"/>
      <c r="T2253" s="11"/>
      <c r="V2253" s="12"/>
    </row>
    <row r="2254" spans="1:22" x14ac:dyDescent="0.2">
      <c r="A2254" s="8"/>
      <c r="B2254" s="8"/>
      <c r="C2254" s="8"/>
      <c r="D2254" s="9"/>
      <c r="E2254" s="8"/>
      <c r="S2254" s="10"/>
      <c r="T2254" s="11"/>
      <c r="V2254" s="12"/>
    </row>
    <row r="2255" spans="1:22" x14ac:dyDescent="0.2">
      <c r="A2255" s="8"/>
      <c r="B2255" s="8"/>
      <c r="C2255" s="8"/>
      <c r="D2255" s="9"/>
      <c r="E2255" s="8"/>
      <c r="S2255" s="10"/>
      <c r="T2255" s="11"/>
      <c r="V2255" s="12"/>
    </row>
    <row r="2256" spans="1:22" x14ac:dyDescent="0.2">
      <c r="A2256" s="8"/>
      <c r="B2256" s="8"/>
      <c r="C2256" s="8"/>
      <c r="D2256" s="9"/>
      <c r="E2256" s="8"/>
      <c r="S2256" s="10"/>
      <c r="T2256" s="11"/>
      <c r="V2256" s="12"/>
    </row>
    <row r="2257" spans="1:22" x14ac:dyDescent="0.2">
      <c r="A2257" s="9"/>
      <c r="B2257" s="51"/>
      <c r="C2257" s="8"/>
      <c r="D2257" s="9"/>
      <c r="E2257" s="8"/>
      <c r="L2257" s="57"/>
      <c r="N2257" s="8"/>
      <c r="S2257" s="10"/>
      <c r="T2257" s="11"/>
      <c r="U2257" s="154"/>
      <c r="V2257" s="67"/>
    </row>
    <row r="2258" spans="1:22" x14ac:dyDescent="0.2">
      <c r="A2258" s="8"/>
      <c r="B2258" s="8"/>
      <c r="C2258" s="8"/>
      <c r="D2258" s="9"/>
      <c r="E2258" s="8"/>
      <c r="N2258" s="8"/>
      <c r="S2258" s="10"/>
      <c r="T2258" s="11"/>
      <c r="V2258" s="12"/>
    </row>
    <row r="2259" spans="1:22" x14ac:dyDescent="0.2">
      <c r="A2259" s="8"/>
      <c r="B2259" s="8"/>
      <c r="C2259" s="8"/>
      <c r="D2259" s="9"/>
      <c r="E2259" s="8"/>
      <c r="N2259" s="8"/>
      <c r="S2259" s="10"/>
      <c r="T2259" s="11"/>
      <c r="V2259" s="12"/>
    </row>
    <row r="2260" spans="1:22" x14ac:dyDescent="0.2">
      <c r="A2260" s="8"/>
      <c r="B2260" s="8"/>
      <c r="C2260" s="8"/>
      <c r="D2260" s="9"/>
      <c r="E2260" s="8"/>
      <c r="N2260" s="8"/>
      <c r="S2260" s="10"/>
      <c r="T2260" s="11"/>
      <c r="V2260" s="12"/>
    </row>
    <row r="2261" spans="1:22" x14ac:dyDescent="0.2">
      <c r="A2261" s="8"/>
      <c r="B2261" s="8"/>
      <c r="C2261" s="8"/>
      <c r="D2261" s="9"/>
      <c r="E2261" s="8"/>
      <c r="N2261" s="8"/>
      <c r="S2261" s="10"/>
      <c r="T2261" s="11"/>
      <c r="V2261" s="12"/>
    </row>
    <row r="2262" spans="1:22" x14ac:dyDescent="0.2">
      <c r="A2262" s="8"/>
      <c r="B2262" s="8"/>
      <c r="C2262" s="8"/>
      <c r="D2262" s="9"/>
      <c r="E2262" s="8"/>
      <c r="N2262" s="8"/>
      <c r="S2262" s="10"/>
      <c r="T2262" s="11"/>
      <c r="V2262" s="12"/>
    </row>
    <row r="2263" spans="1:22" x14ac:dyDescent="0.2">
      <c r="A2263" s="8"/>
      <c r="B2263" s="8"/>
      <c r="C2263" s="8"/>
      <c r="D2263" s="9"/>
      <c r="E2263" s="8"/>
      <c r="N2263" s="8"/>
      <c r="S2263" s="10"/>
      <c r="T2263" s="11"/>
      <c r="V2263" s="12"/>
    </row>
    <row r="2264" spans="1:22" x14ac:dyDescent="0.2">
      <c r="A2264" s="8"/>
      <c r="B2264" s="8"/>
      <c r="C2264" s="8"/>
      <c r="D2264" s="9"/>
      <c r="E2264" s="8"/>
      <c r="N2264" s="8"/>
      <c r="S2264" s="10"/>
      <c r="T2264" s="11"/>
      <c r="V2264" s="12"/>
    </row>
    <row r="2265" spans="1:22" x14ac:dyDescent="0.2">
      <c r="A2265" s="8"/>
      <c r="B2265" s="8"/>
      <c r="C2265" s="8"/>
      <c r="D2265" s="9"/>
      <c r="E2265" s="8"/>
      <c r="N2265" s="8"/>
      <c r="S2265" s="10"/>
      <c r="T2265" s="11"/>
      <c r="V2265" s="12"/>
    </row>
    <row r="2266" spans="1:22" x14ac:dyDescent="0.2">
      <c r="A2266" s="8"/>
      <c r="B2266" s="8"/>
      <c r="C2266" s="8"/>
      <c r="D2266" s="9"/>
      <c r="E2266" s="8"/>
      <c r="N2266" s="8"/>
      <c r="S2266" s="10"/>
      <c r="T2266" s="11"/>
      <c r="V2266" s="12"/>
    </row>
    <row r="2267" spans="1:22" x14ac:dyDescent="0.2">
      <c r="A2267" s="8"/>
      <c r="B2267" s="8"/>
      <c r="C2267" s="8"/>
      <c r="D2267" s="9"/>
      <c r="E2267" s="8"/>
      <c r="N2267" s="8"/>
      <c r="S2267" s="10"/>
      <c r="T2267" s="11"/>
      <c r="V2267" s="12"/>
    </row>
    <row r="2268" spans="1:22" x14ac:dyDescent="0.2">
      <c r="A2268" s="8"/>
      <c r="B2268" s="8"/>
      <c r="C2268" s="8"/>
      <c r="D2268" s="9"/>
      <c r="E2268" s="8"/>
      <c r="N2268" s="8"/>
      <c r="S2268" s="10"/>
      <c r="T2268" s="11"/>
      <c r="V2268" s="12"/>
    </row>
    <row r="2269" spans="1:22" x14ac:dyDescent="0.2">
      <c r="A2269" s="8"/>
      <c r="B2269" s="8"/>
      <c r="C2269" s="8"/>
      <c r="D2269" s="9"/>
      <c r="E2269" s="8"/>
      <c r="N2269" s="8"/>
      <c r="S2269" s="10"/>
      <c r="T2269" s="11"/>
      <c r="V2269" s="12"/>
    </row>
    <row r="2270" spans="1:22" x14ac:dyDescent="0.2">
      <c r="A2270" s="8"/>
      <c r="B2270" s="8"/>
      <c r="C2270" s="8"/>
      <c r="D2270" s="9"/>
      <c r="E2270" s="8"/>
      <c r="N2270" s="8"/>
      <c r="S2270" s="10"/>
      <c r="T2270" s="11"/>
      <c r="V2270" s="12"/>
    </row>
    <row r="2271" spans="1:22" x14ac:dyDescent="0.2">
      <c r="A2271" s="8"/>
      <c r="B2271" s="8"/>
      <c r="C2271" s="8"/>
      <c r="D2271" s="9"/>
      <c r="E2271" s="8"/>
      <c r="N2271" s="8"/>
      <c r="S2271" s="10"/>
      <c r="T2271" s="11"/>
      <c r="V2271" s="12"/>
    </row>
    <row r="2272" spans="1:22" x14ac:dyDescent="0.2">
      <c r="A2272" s="8"/>
      <c r="B2272" s="8"/>
      <c r="C2272" s="8"/>
      <c r="D2272" s="9"/>
      <c r="E2272" s="8"/>
      <c r="N2272" s="8"/>
      <c r="S2272" s="10"/>
      <c r="T2272" s="11"/>
      <c r="V2272" s="12"/>
    </row>
    <row r="2273" spans="1:22" x14ac:dyDescent="0.2">
      <c r="A2273" s="8"/>
      <c r="B2273" s="8"/>
      <c r="C2273" s="8"/>
      <c r="D2273" s="9"/>
      <c r="E2273" s="8"/>
      <c r="N2273" s="8"/>
      <c r="S2273" s="10"/>
      <c r="T2273" s="11"/>
      <c r="V2273" s="12"/>
    </row>
    <row r="2274" spans="1:22" x14ac:dyDescent="0.2">
      <c r="A2274" s="8"/>
      <c r="B2274" s="8"/>
      <c r="C2274" s="8"/>
      <c r="D2274" s="9"/>
      <c r="E2274" s="8"/>
      <c r="N2274" s="8"/>
      <c r="S2274" s="10"/>
      <c r="T2274" s="11"/>
      <c r="V2274" s="12"/>
    </row>
    <row r="2275" spans="1:22" x14ac:dyDescent="0.2">
      <c r="A2275" s="8"/>
      <c r="B2275" s="8"/>
      <c r="C2275" s="8"/>
      <c r="D2275" s="9"/>
      <c r="E2275" s="8"/>
      <c r="N2275" s="8"/>
      <c r="S2275" s="10"/>
      <c r="T2275" s="11"/>
      <c r="V2275" s="12"/>
    </row>
    <row r="2276" spans="1:22" x14ac:dyDescent="0.2">
      <c r="A2276" s="8"/>
      <c r="B2276" s="8"/>
      <c r="C2276" s="8"/>
      <c r="D2276" s="9"/>
      <c r="E2276" s="8"/>
      <c r="N2276" s="8"/>
      <c r="S2276" s="10"/>
      <c r="T2276" s="11"/>
      <c r="V2276" s="12"/>
    </row>
    <row r="2277" spans="1:22" x14ac:dyDescent="0.2">
      <c r="A2277" s="8"/>
      <c r="B2277" s="8"/>
      <c r="C2277" s="8"/>
      <c r="D2277" s="54"/>
      <c r="E2277" s="8"/>
      <c r="M2277" s="56"/>
      <c r="N2277" s="8"/>
      <c r="S2277" s="10"/>
      <c r="T2277" s="11"/>
      <c r="V2277" s="12"/>
    </row>
    <row r="2278" spans="1:22" x14ac:dyDescent="0.2">
      <c r="A2278" s="8"/>
      <c r="B2278" s="8"/>
      <c r="C2278" s="8"/>
      <c r="D2278" s="9"/>
      <c r="E2278" s="8"/>
      <c r="N2278" s="8"/>
      <c r="S2278" s="10"/>
      <c r="T2278" s="11"/>
      <c r="V2278" s="12"/>
    </row>
    <row r="2279" spans="1:22" x14ac:dyDescent="0.2">
      <c r="A2279" s="8"/>
      <c r="B2279" s="8"/>
      <c r="C2279" s="8"/>
      <c r="D2279" s="9"/>
      <c r="E2279" s="8"/>
      <c r="N2279" s="8"/>
      <c r="S2279" s="10"/>
      <c r="T2279" s="11"/>
      <c r="V2279" s="12"/>
    </row>
    <row r="2280" spans="1:22" x14ac:dyDescent="0.2">
      <c r="A2280" s="8"/>
      <c r="B2280" s="8"/>
      <c r="C2280" s="8"/>
      <c r="D2280" s="9"/>
      <c r="E2280" s="8"/>
      <c r="M2280" s="56"/>
      <c r="N2280" s="8"/>
      <c r="S2280" s="10"/>
      <c r="T2280" s="11"/>
      <c r="V2280" s="12"/>
    </row>
    <row r="2281" spans="1:22" x14ac:dyDescent="0.2">
      <c r="A2281" s="8"/>
      <c r="B2281" s="8"/>
      <c r="C2281" s="8"/>
      <c r="D2281" s="54"/>
      <c r="E2281" s="8"/>
      <c r="N2281" s="8"/>
      <c r="S2281" s="10"/>
      <c r="T2281" s="11"/>
      <c r="V2281" s="12"/>
    </row>
    <row r="2282" spans="1:22" x14ac:dyDescent="0.2">
      <c r="A2282" s="8"/>
      <c r="B2282" s="8"/>
      <c r="C2282" s="8"/>
      <c r="D2282" s="54"/>
      <c r="E2282" s="8"/>
      <c r="N2282" s="8"/>
      <c r="S2282" s="10"/>
      <c r="T2282" s="11"/>
      <c r="V2282" s="12"/>
    </row>
    <row r="2283" spans="1:22" x14ac:dyDescent="0.2">
      <c r="A2283" s="8"/>
      <c r="B2283" s="8"/>
      <c r="C2283" s="8"/>
      <c r="D2283" s="54"/>
      <c r="E2283" s="8"/>
      <c r="M2283" s="56"/>
      <c r="N2283" s="8"/>
      <c r="S2283" s="10"/>
      <c r="T2283" s="11"/>
      <c r="V2283" s="12"/>
    </row>
    <row r="2284" spans="1:22" x14ac:dyDescent="0.2">
      <c r="A2284" s="8"/>
      <c r="B2284" s="8"/>
      <c r="C2284" s="8"/>
      <c r="D2284" s="9"/>
      <c r="E2284" s="8"/>
      <c r="N2284" s="8"/>
      <c r="O2284" s="10"/>
      <c r="P2284" s="10"/>
      <c r="Q2284" s="10"/>
      <c r="R2284" s="10"/>
      <c r="S2284" s="10"/>
      <c r="T2284" s="10"/>
      <c r="V2284" s="12"/>
    </row>
    <row r="2285" spans="1:22" x14ac:dyDescent="0.2">
      <c r="A2285" s="8"/>
      <c r="B2285" s="8"/>
      <c r="C2285" s="8"/>
      <c r="D2285" s="9"/>
      <c r="E2285" s="8"/>
      <c r="N2285" s="8"/>
      <c r="S2285" s="10"/>
      <c r="T2285" s="11"/>
      <c r="V2285" s="12"/>
    </row>
    <row r="2286" spans="1:22" x14ac:dyDescent="0.2">
      <c r="A2286" s="8"/>
      <c r="B2286" s="8"/>
      <c r="C2286" s="8"/>
      <c r="D2286" s="9"/>
      <c r="E2286" s="8"/>
      <c r="N2286" s="8"/>
      <c r="S2286" s="10"/>
      <c r="T2286" s="11"/>
      <c r="V2286" s="12"/>
    </row>
    <row r="2287" spans="1:22" x14ac:dyDescent="0.2">
      <c r="A2287" s="8"/>
      <c r="B2287" s="8"/>
      <c r="C2287" s="8"/>
      <c r="D2287" s="9"/>
      <c r="E2287" s="8"/>
      <c r="N2287" s="8"/>
      <c r="S2287" s="10"/>
      <c r="T2287" s="11"/>
      <c r="V2287" s="12"/>
    </row>
    <row r="2288" spans="1:22" x14ac:dyDescent="0.2">
      <c r="A2288" s="9"/>
      <c r="B2288" s="51"/>
      <c r="C2288" s="8"/>
      <c r="D2288" s="9"/>
      <c r="E2288" s="8"/>
      <c r="L2288" s="57"/>
      <c r="N2288" s="8"/>
      <c r="S2288" s="10"/>
      <c r="T2288" s="11"/>
      <c r="U2288" s="154"/>
      <c r="V2288" s="67"/>
    </row>
    <row r="2289" spans="1:22" x14ac:dyDescent="0.2">
      <c r="A2289" s="8"/>
      <c r="B2289" s="8"/>
      <c r="C2289" s="8"/>
      <c r="D2289" s="9"/>
      <c r="E2289" s="8"/>
      <c r="N2289" s="8"/>
      <c r="S2289" s="10"/>
      <c r="T2289" s="11"/>
      <c r="V2289" s="12"/>
    </row>
    <row r="2290" spans="1:22" x14ac:dyDescent="0.2">
      <c r="A2290" s="8"/>
      <c r="B2290" s="8"/>
      <c r="C2290" s="8"/>
      <c r="D2290" s="9"/>
      <c r="E2290" s="8"/>
      <c r="N2290" s="8"/>
      <c r="S2290" s="10"/>
      <c r="T2290" s="11"/>
      <c r="V2290" s="12"/>
    </row>
    <row r="2291" spans="1:22" x14ac:dyDescent="0.2">
      <c r="A2291" s="8"/>
      <c r="B2291" s="8"/>
      <c r="C2291" s="8"/>
      <c r="D2291" s="9"/>
      <c r="E2291" s="8"/>
      <c r="N2291" s="8"/>
      <c r="S2291" s="10"/>
      <c r="T2291" s="11"/>
      <c r="V2291" s="12"/>
    </row>
    <row r="2292" spans="1:22" x14ac:dyDescent="0.2">
      <c r="A2292" s="9"/>
      <c r="B2292" s="51"/>
      <c r="C2292" s="8"/>
      <c r="D2292" s="9"/>
      <c r="E2292" s="8"/>
      <c r="L2292" s="57"/>
      <c r="N2292" s="8"/>
      <c r="S2292" s="10"/>
      <c r="T2292" s="11"/>
      <c r="U2292" s="154"/>
    </row>
    <row r="2293" spans="1:22" x14ac:dyDescent="0.2">
      <c r="A2293" s="8"/>
      <c r="B2293" s="8"/>
      <c r="C2293" s="8"/>
      <c r="D2293" s="54"/>
      <c r="E2293" s="8"/>
      <c r="F2293" s="8"/>
      <c r="N2293" s="8"/>
      <c r="O2293" s="8"/>
      <c r="S2293" s="10"/>
      <c r="T2293" s="11"/>
      <c r="V2293" s="12"/>
    </row>
    <row r="2294" spans="1:22" x14ac:dyDescent="0.2">
      <c r="A2294" s="8"/>
      <c r="B2294" s="8"/>
      <c r="C2294" s="8"/>
      <c r="D2294" s="9"/>
      <c r="E2294" s="8"/>
      <c r="F2294" s="8"/>
      <c r="N2294" s="8"/>
      <c r="S2294" s="10"/>
      <c r="T2294" s="11"/>
      <c r="V2294" s="12"/>
    </row>
    <row r="2295" spans="1:22" x14ac:dyDescent="0.2">
      <c r="A2295" s="8"/>
      <c r="B2295" s="8"/>
      <c r="C2295" s="8"/>
      <c r="D2295" s="54"/>
      <c r="E2295" s="8"/>
      <c r="N2295" s="8"/>
      <c r="S2295" s="10"/>
      <c r="T2295" s="11"/>
      <c r="V2295" s="12"/>
    </row>
    <row r="2296" spans="1:22" x14ac:dyDescent="0.2">
      <c r="A2296" s="8"/>
      <c r="B2296" s="8"/>
      <c r="C2296" s="8"/>
      <c r="D2296" s="9"/>
      <c r="E2296" s="8"/>
      <c r="M2296" s="56"/>
      <c r="N2296" s="8"/>
      <c r="S2296" s="10"/>
      <c r="T2296" s="11"/>
      <c r="V2296" s="12"/>
    </row>
    <row r="2297" spans="1:22" x14ac:dyDescent="0.2">
      <c r="A2297" s="8"/>
      <c r="B2297" s="8"/>
      <c r="C2297" s="8"/>
      <c r="D2297" s="9"/>
      <c r="E2297" s="8"/>
      <c r="M2297" s="56"/>
      <c r="N2297" s="8"/>
      <c r="S2297" s="10"/>
      <c r="T2297" s="11"/>
      <c r="V2297" s="12"/>
    </row>
    <row r="2298" spans="1:22" x14ac:dyDescent="0.2">
      <c r="A2298" s="8"/>
      <c r="B2298" s="8"/>
      <c r="C2298" s="8"/>
      <c r="D2298" s="9"/>
      <c r="E2298" s="8"/>
      <c r="N2298" s="8"/>
      <c r="S2298" s="10"/>
      <c r="T2298" s="11"/>
      <c r="V2298" s="12"/>
    </row>
    <row r="2299" spans="1:22" x14ac:dyDescent="0.2">
      <c r="A2299" s="8"/>
      <c r="B2299" s="8"/>
      <c r="C2299" s="8"/>
      <c r="D2299" s="9"/>
      <c r="E2299" s="8"/>
      <c r="N2299" s="8"/>
      <c r="S2299" s="10"/>
      <c r="T2299" s="11"/>
      <c r="V2299" s="12"/>
    </row>
    <row r="2300" spans="1:22" x14ac:dyDescent="0.2">
      <c r="A2300" s="8"/>
      <c r="B2300" s="8"/>
      <c r="C2300" s="8"/>
      <c r="D2300" s="9"/>
      <c r="E2300" s="8"/>
      <c r="N2300" s="8"/>
      <c r="S2300" s="10"/>
      <c r="T2300" s="11"/>
      <c r="V2300" s="12"/>
    </row>
    <row r="2301" spans="1:22" x14ac:dyDescent="0.2">
      <c r="A2301" s="8"/>
      <c r="B2301" s="8"/>
      <c r="C2301" s="8"/>
      <c r="D2301" s="9"/>
      <c r="E2301" s="8"/>
      <c r="N2301" s="8"/>
      <c r="S2301" s="10"/>
      <c r="T2301" s="11"/>
      <c r="V2301" s="12"/>
    </row>
    <row r="2302" spans="1:22" x14ac:dyDescent="0.2">
      <c r="A2302" s="8"/>
      <c r="B2302" s="8"/>
      <c r="C2302" s="8"/>
      <c r="D2302" s="9"/>
      <c r="E2302" s="8"/>
      <c r="N2302" s="8"/>
      <c r="S2302" s="10"/>
      <c r="T2302" s="11"/>
      <c r="V2302" s="12"/>
    </row>
    <row r="2303" spans="1:22" x14ac:dyDescent="0.2">
      <c r="A2303" s="9"/>
      <c r="B2303" s="51"/>
      <c r="C2303" s="8"/>
      <c r="D2303" s="9"/>
      <c r="E2303" s="8"/>
      <c r="L2303" s="57"/>
      <c r="N2303" s="8"/>
      <c r="S2303" s="10"/>
      <c r="T2303" s="11"/>
      <c r="U2303" s="154"/>
    </row>
    <row r="2304" spans="1:22" x14ac:dyDescent="0.2">
      <c r="A2304" s="9"/>
      <c r="B2304" s="9"/>
      <c r="C2304" s="8"/>
      <c r="D2304" s="9"/>
      <c r="E2304" s="8"/>
      <c r="L2304" s="57"/>
      <c r="N2304" s="8"/>
      <c r="S2304" s="10"/>
      <c r="T2304" s="11"/>
      <c r="U2304" s="154"/>
    </row>
    <row r="2305" spans="1:22" x14ac:dyDescent="0.2">
      <c r="A2305" s="9"/>
      <c r="B2305" s="9"/>
      <c r="C2305" s="8"/>
      <c r="D2305" s="9"/>
      <c r="E2305" s="8"/>
      <c r="L2305" s="57"/>
      <c r="N2305" s="8"/>
      <c r="S2305" s="10"/>
      <c r="T2305" s="11"/>
      <c r="U2305" s="154"/>
    </row>
    <row r="2306" spans="1:22" x14ac:dyDescent="0.2">
      <c r="A2306" s="9"/>
      <c r="B2306" s="9"/>
      <c r="C2306" s="8"/>
      <c r="D2306" s="9"/>
      <c r="E2306" s="8"/>
      <c r="L2306" s="57"/>
      <c r="N2306" s="8"/>
      <c r="S2306" s="10"/>
      <c r="T2306" s="11"/>
      <c r="U2306" s="154"/>
    </row>
    <row r="2307" spans="1:22" x14ac:dyDescent="0.2">
      <c r="A2307" s="9"/>
      <c r="B2307" s="9"/>
      <c r="C2307" s="8"/>
      <c r="D2307" s="9"/>
      <c r="E2307" s="8"/>
      <c r="L2307" s="57"/>
      <c r="N2307" s="8"/>
      <c r="S2307" s="10"/>
      <c r="T2307" s="11"/>
      <c r="U2307" s="154"/>
    </row>
    <row r="2308" spans="1:22" x14ac:dyDescent="0.2">
      <c r="A2308" s="9"/>
      <c r="B2308" s="9"/>
      <c r="C2308" s="8"/>
      <c r="D2308" s="9"/>
      <c r="E2308" s="8"/>
      <c r="L2308" s="57"/>
      <c r="N2308" s="8"/>
      <c r="S2308" s="10"/>
      <c r="T2308" s="11"/>
      <c r="U2308" s="154"/>
    </row>
    <row r="2309" spans="1:22" x14ac:dyDescent="0.2">
      <c r="A2309" s="9"/>
      <c r="B2309" s="9"/>
      <c r="C2309" s="8"/>
      <c r="D2309" s="9"/>
      <c r="E2309" s="8"/>
      <c r="L2309" s="57"/>
      <c r="N2309" s="8"/>
      <c r="S2309" s="10"/>
      <c r="T2309" s="11"/>
      <c r="U2309" s="154"/>
    </row>
    <row r="2310" spans="1:22" x14ac:dyDescent="0.2">
      <c r="A2310" s="9"/>
      <c r="B2310" s="9"/>
      <c r="C2310" s="8"/>
      <c r="D2310" s="9"/>
      <c r="E2310" s="8"/>
      <c r="L2310" s="57"/>
      <c r="N2310" s="8"/>
      <c r="S2310" s="10"/>
      <c r="T2310" s="11"/>
      <c r="U2310" s="154"/>
    </row>
    <row r="2311" spans="1:22" x14ac:dyDescent="0.2">
      <c r="A2311" s="9"/>
      <c r="B2311" s="9"/>
      <c r="C2311" s="8"/>
      <c r="D2311" s="9"/>
      <c r="E2311" s="8"/>
      <c r="L2311" s="57"/>
      <c r="N2311" s="8"/>
      <c r="S2311" s="10"/>
      <c r="T2311" s="11"/>
      <c r="U2311" s="154"/>
    </row>
    <row r="2312" spans="1:22" x14ac:dyDescent="0.2">
      <c r="A2312" s="9"/>
      <c r="B2312" s="51"/>
      <c r="C2312" s="8"/>
      <c r="D2312" s="9"/>
      <c r="E2312" s="8"/>
      <c r="L2312" s="57"/>
      <c r="N2312" s="8"/>
      <c r="S2312" s="10"/>
      <c r="T2312" s="11"/>
      <c r="U2312" s="154"/>
      <c r="V2312" s="67"/>
    </row>
    <row r="2313" spans="1:22" x14ac:dyDescent="0.2">
      <c r="A2313" s="8"/>
      <c r="B2313" s="8"/>
      <c r="C2313" s="8"/>
      <c r="D2313" s="9"/>
      <c r="E2313" s="8"/>
      <c r="M2313" s="56"/>
      <c r="N2313" s="8"/>
      <c r="S2313" s="10"/>
      <c r="T2313" s="11"/>
      <c r="V2313" s="12"/>
    </row>
    <row r="2314" spans="1:22" x14ac:dyDescent="0.2">
      <c r="A2314" s="8"/>
      <c r="B2314" s="8"/>
      <c r="C2314" s="8"/>
      <c r="D2314" s="9"/>
      <c r="E2314" s="8"/>
      <c r="N2314" s="8"/>
      <c r="S2314" s="10"/>
      <c r="T2314" s="11"/>
      <c r="V2314" s="12"/>
    </row>
    <row r="2315" spans="1:22" x14ac:dyDescent="0.2">
      <c r="A2315" s="8"/>
      <c r="B2315" s="8"/>
      <c r="C2315" s="8"/>
      <c r="D2315" s="54"/>
      <c r="E2315" s="8"/>
      <c r="M2315" s="54"/>
      <c r="N2315" s="8"/>
      <c r="S2315" s="10"/>
      <c r="T2315" s="11"/>
      <c r="V2315" s="12"/>
    </row>
    <row r="2316" spans="1:22" x14ac:dyDescent="0.2">
      <c r="A2316" s="8"/>
      <c r="B2316" s="8"/>
      <c r="C2316" s="8"/>
      <c r="D2316" s="9"/>
      <c r="E2316" s="8"/>
      <c r="N2316" s="8"/>
      <c r="S2316" s="10"/>
      <c r="T2316" s="11"/>
      <c r="V2316" s="12"/>
    </row>
    <row r="2317" spans="1:22" x14ac:dyDescent="0.2">
      <c r="A2317" s="8"/>
      <c r="B2317" s="8"/>
      <c r="C2317" s="8"/>
      <c r="D2317" s="9"/>
      <c r="E2317" s="8"/>
      <c r="N2317" s="8"/>
      <c r="S2317" s="10"/>
      <c r="T2317" s="11"/>
      <c r="V2317" s="12"/>
    </row>
    <row r="2318" spans="1:22" x14ac:dyDescent="0.2">
      <c r="A2318" s="8"/>
      <c r="B2318" s="8"/>
      <c r="C2318" s="8"/>
      <c r="D2318" s="9"/>
      <c r="E2318" s="8"/>
      <c r="M2318" s="56"/>
      <c r="N2318" s="8"/>
      <c r="S2318" s="10"/>
      <c r="T2318" s="11"/>
      <c r="V2318" s="12"/>
    </row>
    <row r="2319" spans="1:22" x14ac:dyDescent="0.2">
      <c r="A2319" s="8"/>
      <c r="B2319" s="8"/>
      <c r="C2319" s="8"/>
      <c r="D2319" s="9"/>
      <c r="E2319" s="8"/>
      <c r="N2319" s="8"/>
      <c r="S2319" s="10"/>
      <c r="T2319" s="11"/>
      <c r="V2319" s="12"/>
    </row>
    <row r="2320" spans="1:22" x14ac:dyDescent="0.2">
      <c r="A2320" s="8"/>
      <c r="B2320" s="8"/>
      <c r="C2320" s="8"/>
      <c r="D2320" s="9"/>
      <c r="E2320" s="8"/>
      <c r="N2320" s="8"/>
      <c r="S2320" s="10"/>
      <c r="T2320" s="11"/>
      <c r="V2320" s="12"/>
    </row>
    <row r="2321" spans="1:22" x14ac:dyDescent="0.2">
      <c r="A2321" s="8"/>
      <c r="B2321" s="8"/>
      <c r="C2321" s="8"/>
      <c r="D2321" s="9"/>
      <c r="E2321" s="8"/>
      <c r="N2321" s="8"/>
      <c r="S2321" s="10"/>
      <c r="T2321" s="11"/>
      <c r="V2321" s="12"/>
    </row>
    <row r="2322" spans="1:22" x14ac:dyDescent="0.2">
      <c r="A2322" s="8"/>
      <c r="B2322" s="8"/>
      <c r="C2322" s="8"/>
      <c r="D2322" s="9"/>
      <c r="E2322" s="8"/>
      <c r="N2322" s="8"/>
      <c r="S2322" s="10"/>
      <c r="T2322" s="11"/>
      <c r="V2322" s="12"/>
    </row>
    <row r="2323" spans="1:22" x14ac:dyDescent="0.2">
      <c r="A2323" s="8"/>
      <c r="B2323" s="8"/>
      <c r="C2323" s="8"/>
      <c r="D2323" s="9"/>
      <c r="E2323" s="8"/>
      <c r="M2323" s="7"/>
      <c r="N2323" s="8"/>
      <c r="R2323" s="7"/>
      <c r="S2323" s="10"/>
      <c r="T2323" s="11"/>
      <c r="V2323" s="12"/>
    </row>
    <row r="2324" spans="1:22" x14ac:dyDescent="0.2">
      <c r="A2324" s="8"/>
      <c r="B2324" s="8"/>
      <c r="C2324" s="8"/>
      <c r="D2324" s="9"/>
      <c r="E2324" s="8"/>
      <c r="N2324" s="8"/>
      <c r="S2324" s="10"/>
      <c r="T2324" s="11"/>
      <c r="V2324" s="12"/>
    </row>
    <row r="2325" spans="1:22" x14ac:dyDescent="0.2">
      <c r="A2325" s="8"/>
      <c r="B2325" s="8"/>
      <c r="C2325" s="8"/>
      <c r="D2325" s="9"/>
      <c r="E2325" s="8"/>
      <c r="M2325" s="7"/>
      <c r="S2325" s="10"/>
      <c r="T2325" s="11"/>
      <c r="V2325" s="12"/>
    </row>
    <row r="2326" spans="1:22" x14ac:dyDescent="0.2">
      <c r="A2326" s="9"/>
      <c r="B2326" s="9"/>
      <c r="C2326" s="8"/>
      <c r="D2326" s="9"/>
      <c r="E2326" s="8"/>
      <c r="N2326" s="8"/>
      <c r="S2326" s="10"/>
      <c r="T2326" s="11"/>
    </row>
    <row r="2327" spans="1:22" x14ac:dyDescent="0.2">
      <c r="A2327" s="9"/>
      <c r="B2327" s="9"/>
      <c r="C2327" s="8"/>
      <c r="D2327" s="9"/>
      <c r="E2327" s="8"/>
      <c r="N2327" s="8"/>
      <c r="S2327" s="10"/>
      <c r="T2327" s="11"/>
    </row>
    <row r="2328" spans="1:22" x14ac:dyDescent="0.2">
      <c r="A2328" s="9"/>
      <c r="B2328" s="9"/>
      <c r="C2328" s="8"/>
      <c r="D2328" s="9"/>
      <c r="E2328" s="8"/>
      <c r="N2328" s="8"/>
      <c r="S2328" s="10"/>
      <c r="T2328" s="11"/>
    </row>
    <row r="2329" spans="1:22" x14ac:dyDescent="0.2">
      <c r="A2329" s="9"/>
      <c r="B2329" s="9"/>
      <c r="C2329" s="8"/>
      <c r="D2329" s="9"/>
      <c r="E2329" s="8"/>
      <c r="N2329" s="8"/>
      <c r="S2329" s="10"/>
      <c r="T2329" s="11"/>
    </row>
    <row r="2330" spans="1:22" x14ac:dyDescent="0.2">
      <c r="A2330" s="9"/>
      <c r="B2330" s="9"/>
      <c r="C2330" s="8"/>
      <c r="D2330" s="9"/>
      <c r="E2330" s="8"/>
      <c r="N2330" s="8"/>
      <c r="S2330" s="10"/>
      <c r="T2330" s="11"/>
    </row>
    <row r="2331" spans="1:22" x14ac:dyDescent="0.2">
      <c r="A2331" s="9"/>
      <c r="B2331" s="9"/>
      <c r="C2331" s="8"/>
      <c r="D2331" s="9"/>
      <c r="E2331" s="8"/>
      <c r="N2331" s="8"/>
      <c r="S2331" s="10"/>
      <c r="T2331" s="11"/>
    </row>
    <row r="2332" spans="1:22" x14ac:dyDescent="0.2">
      <c r="A2332" s="9"/>
      <c r="B2332" s="9"/>
      <c r="C2332" s="8"/>
      <c r="D2332" s="9"/>
      <c r="E2332" s="8"/>
      <c r="N2332" s="8"/>
      <c r="S2332" s="10"/>
      <c r="T2332" s="11"/>
    </row>
    <row r="2333" spans="1:22" x14ac:dyDescent="0.2">
      <c r="A2333" s="9"/>
      <c r="B2333" s="9"/>
      <c r="C2333" s="8"/>
      <c r="D2333" s="9"/>
      <c r="E2333" s="8"/>
      <c r="N2333" s="8"/>
      <c r="S2333" s="10"/>
      <c r="T2333" s="11"/>
    </row>
    <row r="2334" spans="1:22" x14ac:dyDescent="0.2">
      <c r="A2334" s="9"/>
      <c r="B2334" s="9"/>
      <c r="C2334" s="8"/>
      <c r="D2334" s="9"/>
      <c r="E2334" s="8"/>
      <c r="N2334" s="8"/>
      <c r="S2334" s="10"/>
      <c r="T2334" s="11"/>
    </row>
    <row r="2335" spans="1:22" x14ac:dyDescent="0.2">
      <c r="A2335" s="9"/>
      <c r="B2335" s="9"/>
      <c r="C2335" s="8"/>
      <c r="D2335" s="9"/>
      <c r="E2335" s="8"/>
      <c r="N2335" s="8"/>
      <c r="S2335" s="10"/>
      <c r="T2335" s="11"/>
    </row>
    <row r="2336" spans="1:22" x14ac:dyDescent="0.2">
      <c r="A2336" s="9"/>
      <c r="B2336" s="51"/>
      <c r="C2336" s="8"/>
      <c r="D2336" s="9"/>
      <c r="E2336" s="8"/>
      <c r="L2336" s="57"/>
      <c r="N2336" s="8"/>
      <c r="S2336" s="10"/>
      <c r="T2336" s="11"/>
      <c r="U2336" s="154"/>
    </row>
    <row r="2337" spans="1:22" x14ac:dyDescent="0.2">
      <c r="A2337" s="8"/>
      <c r="B2337" s="8"/>
      <c r="C2337" s="8"/>
      <c r="D2337" s="54"/>
      <c r="E2337" s="8"/>
      <c r="M2337" s="56"/>
      <c r="N2337" s="8"/>
      <c r="S2337" s="10"/>
      <c r="T2337" s="11"/>
      <c r="V2337" s="12"/>
    </row>
    <row r="2338" spans="1:22" x14ac:dyDescent="0.2">
      <c r="A2338" s="8"/>
      <c r="B2338" s="8"/>
      <c r="C2338" s="8"/>
      <c r="D2338" s="54"/>
      <c r="E2338" s="8"/>
      <c r="N2338" s="8"/>
      <c r="S2338" s="10"/>
      <c r="T2338" s="11"/>
      <c r="V2338" s="12"/>
    </row>
    <row r="2339" spans="1:22" x14ac:dyDescent="0.2">
      <c r="A2339" s="8"/>
      <c r="B2339" s="8"/>
      <c r="C2339" s="8"/>
      <c r="D2339" s="54"/>
      <c r="E2339" s="8"/>
      <c r="M2339" s="56"/>
      <c r="N2339" s="8"/>
      <c r="S2339" s="10"/>
      <c r="T2339" s="11"/>
      <c r="V2339" s="12"/>
    </row>
    <row r="2340" spans="1:22" x14ac:dyDescent="0.2">
      <c r="A2340" s="8"/>
      <c r="B2340" s="8"/>
      <c r="C2340" s="8"/>
      <c r="D2340" s="54"/>
      <c r="E2340" s="8"/>
      <c r="M2340" s="56"/>
      <c r="N2340" s="8"/>
      <c r="S2340" s="10"/>
      <c r="T2340" s="11"/>
      <c r="V2340" s="12"/>
    </row>
    <row r="2341" spans="1:22" x14ac:dyDescent="0.2">
      <c r="A2341" s="8"/>
      <c r="B2341" s="8"/>
      <c r="C2341" s="8"/>
      <c r="D2341" s="54"/>
      <c r="E2341" s="8"/>
      <c r="N2341" s="8"/>
      <c r="S2341" s="10"/>
      <c r="T2341" s="11"/>
      <c r="V2341" s="12"/>
    </row>
    <row r="2342" spans="1:22" x14ac:dyDescent="0.2">
      <c r="A2342" s="8"/>
      <c r="B2342" s="8"/>
      <c r="C2342" s="8"/>
      <c r="D2342" s="54"/>
      <c r="E2342" s="8"/>
      <c r="M2342" s="56"/>
      <c r="N2342" s="8"/>
      <c r="S2342" s="10"/>
      <c r="T2342" s="11"/>
      <c r="V2342" s="12"/>
    </row>
    <row r="2343" spans="1:22" x14ac:dyDescent="0.2">
      <c r="A2343" s="8"/>
      <c r="B2343" s="8"/>
      <c r="C2343" s="8"/>
      <c r="D2343" s="54"/>
      <c r="E2343" s="8"/>
      <c r="M2343" s="56"/>
      <c r="N2343" s="8"/>
      <c r="S2343" s="10"/>
      <c r="T2343" s="11"/>
      <c r="V2343" s="12"/>
    </row>
    <row r="2344" spans="1:22" x14ac:dyDescent="0.2">
      <c r="A2344" s="8"/>
      <c r="B2344" s="8"/>
      <c r="C2344" s="8"/>
      <c r="D2344" s="54"/>
      <c r="E2344" s="8"/>
      <c r="M2344" s="56"/>
      <c r="N2344" s="8"/>
      <c r="S2344" s="10"/>
      <c r="T2344" s="11"/>
      <c r="V2344" s="12"/>
    </row>
    <row r="2345" spans="1:22" x14ac:dyDescent="0.2">
      <c r="A2345" s="8"/>
      <c r="B2345" s="8"/>
      <c r="C2345" s="8"/>
      <c r="D2345" s="9"/>
      <c r="E2345" s="8"/>
      <c r="M2345" s="56"/>
      <c r="N2345" s="8"/>
      <c r="S2345" s="10"/>
      <c r="T2345" s="11"/>
      <c r="V2345" s="12"/>
    </row>
    <row r="2346" spans="1:22" x14ac:dyDescent="0.2">
      <c r="A2346" s="8"/>
      <c r="B2346" s="8"/>
      <c r="C2346" s="8"/>
      <c r="D2346" s="9"/>
      <c r="E2346" s="8"/>
      <c r="M2346" s="56"/>
      <c r="N2346" s="8"/>
      <c r="S2346" s="10"/>
      <c r="T2346" s="11"/>
      <c r="V2346" s="12"/>
    </row>
    <row r="2347" spans="1:22" x14ac:dyDescent="0.2">
      <c r="A2347" s="7"/>
      <c r="B2347" s="8"/>
      <c r="C2347" s="8"/>
      <c r="E2347" s="8"/>
      <c r="M2347" s="9"/>
      <c r="N2347" s="8"/>
      <c r="S2347" s="10"/>
      <c r="T2347" s="11"/>
      <c r="V2347" s="12"/>
    </row>
    <row r="2348" spans="1:22" x14ac:dyDescent="0.2">
      <c r="A2348" s="7"/>
      <c r="B2348" s="8"/>
      <c r="C2348" s="8"/>
      <c r="E2348" s="8"/>
      <c r="M2348" s="9"/>
      <c r="N2348" s="8"/>
      <c r="S2348" s="10"/>
      <c r="T2348" s="11"/>
      <c r="V2348" s="12"/>
    </row>
    <row r="2349" spans="1:22" x14ac:dyDescent="0.2">
      <c r="A2349" s="7"/>
      <c r="B2349" s="8"/>
      <c r="C2349" s="8"/>
      <c r="E2349" s="8"/>
      <c r="M2349" s="9"/>
      <c r="N2349" s="8"/>
      <c r="S2349" s="10"/>
      <c r="T2349" s="11"/>
      <c r="V2349" s="12"/>
    </row>
    <row r="2350" spans="1:22" x14ac:dyDescent="0.2">
      <c r="A2350" s="7"/>
      <c r="B2350" s="8"/>
      <c r="C2350" s="8"/>
      <c r="E2350" s="8"/>
      <c r="M2350" s="9"/>
      <c r="N2350" s="8"/>
      <c r="S2350" s="10"/>
      <c r="T2350" s="11"/>
      <c r="V2350" s="12"/>
    </row>
    <row r="2351" spans="1:22" x14ac:dyDescent="0.2">
      <c r="A2351" s="7"/>
      <c r="B2351" s="8"/>
      <c r="C2351" s="8"/>
      <c r="D2351" s="7"/>
      <c r="E2351" s="8"/>
      <c r="M2351" s="9"/>
      <c r="N2351" s="8"/>
      <c r="S2351" s="10"/>
      <c r="T2351" s="11"/>
      <c r="V2351" s="12"/>
    </row>
    <row r="2352" spans="1:22" x14ac:dyDescent="0.2">
      <c r="A2352" s="7"/>
      <c r="B2352" s="8"/>
      <c r="C2352" s="8"/>
      <c r="D2352" s="7"/>
      <c r="E2352" s="8"/>
      <c r="M2352" s="9"/>
      <c r="N2352" s="8"/>
      <c r="S2352" s="10"/>
      <c r="T2352" s="11"/>
      <c r="V2352" s="12"/>
    </row>
    <row r="2353" spans="1:22" x14ac:dyDescent="0.2">
      <c r="A2353" s="7"/>
      <c r="B2353" s="8"/>
      <c r="C2353" s="8"/>
      <c r="D2353" s="7"/>
      <c r="E2353" s="8"/>
      <c r="M2353" s="9"/>
      <c r="N2353" s="8"/>
      <c r="S2353" s="10"/>
      <c r="T2353" s="11"/>
      <c r="V2353" s="12"/>
    </row>
    <row r="2354" spans="1:22" x14ac:dyDescent="0.2">
      <c r="A2354" s="7"/>
      <c r="B2354" s="8"/>
      <c r="C2354" s="8"/>
      <c r="D2354" s="7"/>
      <c r="E2354" s="8"/>
      <c r="M2354" s="9"/>
      <c r="N2354" s="8"/>
      <c r="S2354" s="10"/>
      <c r="T2354" s="11"/>
      <c r="V2354" s="12"/>
    </row>
    <row r="2355" spans="1:22" x14ac:dyDescent="0.2">
      <c r="A2355" s="7"/>
      <c r="B2355" s="8"/>
      <c r="C2355" s="8"/>
      <c r="D2355" s="7"/>
      <c r="E2355" s="8"/>
      <c r="M2355" s="9"/>
      <c r="N2355" s="8"/>
      <c r="S2355" s="10"/>
      <c r="T2355" s="11"/>
      <c r="V2355" s="12"/>
    </row>
    <row r="2356" spans="1:22" x14ac:dyDescent="0.2">
      <c r="A2356" s="8"/>
      <c r="B2356" s="8"/>
      <c r="C2356" s="8"/>
      <c r="D2356" s="54"/>
      <c r="E2356" s="8"/>
      <c r="N2356" s="8"/>
      <c r="O2356" s="10"/>
      <c r="P2356" s="10"/>
      <c r="Q2356" s="10"/>
      <c r="S2356" s="10"/>
      <c r="T2356" s="11"/>
      <c r="V2356" s="12"/>
    </row>
    <row r="2357" spans="1:22" x14ac:dyDescent="0.2">
      <c r="A2357" s="8"/>
      <c r="B2357" s="8"/>
      <c r="C2357" s="8"/>
      <c r="D2357" s="9"/>
      <c r="E2357" s="8"/>
      <c r="N2357" s="8"/>
      <c r="O2357" s="10"/>
      <c r="P2357" s="10"/>
      <c r="Q2357" s="10"/>
      <c r="S2357" s="10"/>
      <c r="T2357" s="11"/>
      <c r="V2357" s="12"/>
    </row>
    <row r="2358" spans="1:22" x14ac:dyDescent="0.2">
      <c r="A2358" s="8"/>
      <c r="B2358" s="8"/>
      <c r="C2358" s="8"/>
      <c r="D2358" s="9"/>
      <c r="E2358" s="8"/>
      <c r="N2358" s="8"/>
      <c r="O2358" s="10"/>
      <c r="P2358" s="10"/>
      <c r="Q2358" s="10"/>
      <c r="S2358" s="10"/>
      <c r="T2358" s="11"/>
      <c r="V2358" s="12"/>
    </row>
    <row r="2359" spans="1:22" x14ac:dyDescent="0.2">
      <c r="A2359" s="8"/>
      <c r="B2359" s="8"/>
      <c r="C2359" s="8"/>
      <c r="D2359" s="9"/>
      <c r="E2359" s="8"/>
      <c r="N2359" s="8"/>
      <c r="O2359" s="10"/>
      <c r="P2359" s="10"/>
      <c r="Q2359" s="10"/>
      <c r="S2359" s="10"/>
      <c r="T2359" s="11"/>
      <c r="V2359" s="12"/>
    </row>
    <row r="2360" spans="1:22" x14ac:dyDescent="0.2">
      <c r="A2360" s="8"/>
      <c r="B2360" s="8"/>
      <c r="C2360" s="8"/>
      <c r="D2360" s="54"/>
      <c r="E2360" s="8"/>
      <c r="N2360" s="8"/>
      <c r="S2360" s="10"/>
      <c r="T2360" s="11"/>
      <c r="V2360" s="12"/>
    </row>
    <row r="2361" spans="1:22" x14ac:dyDescent="0.2">
      <c r="A2361" s="8"/>
      <c r="B2361" s="8"/>
      <c r="C2361" s="8"/>
      <c r="D2361" s="9"/>
      <c r="E2361" s="8"/>
      <c r="N2361" s="8"/>
      <c r="S2361" s="10"/>
      <c r="T2361" s="11"/>
      <c r="V2361" s="12"/>
    </row>
    <row r="2362" spans="1:22" x14ac:dyDescent="0.2">
      <c r="A2362" s="8"/>
      <c r="B2362" s="8"/>
      <c r="C2362" s="8"/>
      <c r="D2362" s="9"/>
      <c r="E2362" s="8"/>
      <c r="N2362" s="8"/>
      <c r="S2362" s="10"/>
      <c r="T2362" s="11"/>
      <c r="V2362" s="12"/>
    </row>
    <row r="2363" spans="1:22" x14ac:dyDescent="0.2">
      <c r="A2363" s="9"/>
      <c r="B2363" s="51"/>
      <c r="C2363" s="8"/>
      <c r="D2363" s="9"/>
      <c r="E2363" s="8"/>
      <c r="L2363" s="57"/>
      <c r="N2363" s="8"/>
      <c r="S2363" s="10"/>
      <c r="T2363" s="11"/>
      <c r="U2363" s="154"/>
      <c r="V2363" s="67"/>
    </row>
    <row r="2364" spans="1:22" x14ac:dyDescent="0.2">
      <c r="A2364" s="8"/>
      <c r="B2364" s="8"/>
      <c r="C2364" s="8"/>
      <c r="D2364" s="9"/>
      <c r="E2364" s="8"/>
      <c r="N2364" s="8"/>
      <c r="S2364" s="10"/>
      <c r="T2364" s="11"/>
      <c r="V2364" s="12"/>
    </row>
    <row r="2365" spans="1:22" x14ac:dyDescent="0.2">
      <c r="A2365" s="8"/>
      <c r="B2365" s="8"/>
      <c r="C2365" s="8"/>
      <c r="D2365" s="9"/>
      <c r="E2365" s="8"/>
      <c r="M2365" s="56"/>
      <c r="N2365" s="8"/>
      <c r="S2365" s="10"/>
      <c r="T2365" s="11"/>
      <c r="V2365" s="12"/>
    </row>
    <row r="2366" spans="1:22" x14ac:dyDescent="0.2">
      <c r="A2366" s="8"/>
      <c r="B2366" s="8"/>
      <c r="C2366" s="8"/>
      <c r="D2366" s="9"/>
      <c r="E2366" s="8"/>
      <c r="M2366" s="56"/>
      <c r="N2366" s="8"/>
      <c r="S2366" s="10"/>
      <c r="T2366" s="11"/>
      <c r="V2366" s="12"/>
    </row>
    <row r="2367" spans="1:22" x14ac:dyDescent="0.2">
      <c r="A2367" s="8"/>
      <c r="B2367" s="8"/>
      <c r="C2367" s="8"/>
      <c r="D2367" s="9"/>
      <c r="E2367" s="8"/>
      <c r="N2367" s="8"/>
      <c r="S2367" s="10"/>
      <c r="T2367" s="11"/>
      <c r="V2367" s="12"/>
    </row>
    <row r="2368" spans="1:22" x14ac:dyDescent="0.2">
      <c r="A2368" s="8"/>
      <c r="B2368" s="8"/>
      <c r="C2368" s="8"/>
      <c r="D2368" s="9"/>
      <c r="E2368" s="8"/>
      <c r="N2368" s="8"/>
      <c r="S2368" s="10"/>
      <c r="T2368" s="11"/>
      <c r="V2368" s="12"/>
    </row>
    <row r="2369" spans="1:22" x14ac:dyDescent="0.2">
      <c r="A2369" s="8"/>
      <c r="B2369" s="8"/>
      <c r="C2369" s="8"/>
      <c r="D2369" s="9"/>
      <c r="E2369" s="8"/>
      <c r="N2369" s="8"/>
      <c r="S2369" s="10"/>
      <c r="T2369" s="11"/>
      <c r="V2369" s="12"/>
    </row>
    <row r="2370" spans="1:22" x14ac:dyDescent="0.2">
      <c r="A2370" s="8"/>
      <c r="B2370" s="8"/>
      <c r="C2370" s="8"/>
      <c r="D2370" s="9"/>
      <c r="E2370" s="8"/>
      <c r="N2370" s="8"/>
      <c r="S2370" s="10"/>
      <c r="T2370" s="11"/>
      <c r="V2370" s="12"/>
    </row>
    <row r="2371" spans="1:22" x14ac:dyDescent="0.2">
      <c r="A2371" s="8"/>
      <c r="B2371" s="8"/>
      <c r="C2371" s="8"/>
      <c r="D2371" s="9"/>
      <c r="E2371" s="8"/>
      <c r="N2371" s="8"/>
      <c r="S2371" s="10"/>
      <c r="T2371" s="11"/>
      <c r="V2371" s="12"/>
    </row>
    <row r="2372" spans="1:22" x14ac:dyDescent="0.2">
      <c r="A2372" s="8"/>
      <c r="B2372" s="8"/>
      <c r="C2372" s="8"/>
      <c r="D2372" s="9"/>
      <c r="E2372" s="8"/>
      <c r="N2372" s="8"/>
      <c r="S2372" s="10"/>
      <c r="T2372" s="11"/>
      <c r="V2372" s="12"/>
    </row>
    <row r="2373" spans="1:22" x14ac:dyDescent="0.2">
      <c r="A2373" s="8"/>
      <c r="B2373" s="8"/>
      <c r="C2373" s="8"/>
      <c r="D2373" s="9"/>
      <c r="E2373" s="8"/>
      <c r="N2373" s="8"/>
      <c r="S2373" s="10"/>
      <c r="T2373" s="11"/>
      <c r="V2373" s="12"/>
    </row>
    <row r="2374" spans="1:22" x14ac:dyDescent="0.2">
      <c r="A2374" s="8"/>
      <c r="B2374" s="8"/>
      <c r="C2374" s="8"/>
      <c r="D2374" s="9"/>
      <c r="E2374" s="8"/>
      <c r="N2374" s="8"/>
      <c r="S2374" s="10"/>
      <c r="T2374" s="11"/>
      <c r="V2374" s="12"/>
    </row>
    <row r="2375" spans="1:22" x14ac:dyDescent="0.2">
      <c r="A2375" s="8"/>
      <c r="B2375" s="8"/>
      <c r="C2375" s="8"/>
      <c r="D2375" s="54"/>
      <c r="E2375" s="8"/>
      <c r="N2375" s="8"/>
      <c r="S2375" s="10"/>
      <c r="T2375" s="11"/>
      <c r="V2375" s="12"/>
    </row>
    <row r="2376" spans="1:22" x14ac:dyDescent="0.2">
      <c r="A2376" s="8"/>
      <c r="B2376" s="8"/>
      <c r="C2376" s="8"/>
      <c r="D2376" s="9"/>
      <c r="E2376" s="8"/>
      <c r="N2376" s="8"/>
      <c r="S2376" s="10"/>
      <c r="T2376" s="11"/>
      <c r="V2376" s="12"/>
    </row>
    <row r="2377" spans="1:22" x14ac:dyDescent="0.2">
      <c r="A2377" s="9"/>
      <c r="B2377" s="8"/>
      <c r="C2377" s="8"/>
      <c r="D2377" s="9"/>
      <c r="E2377" s="8"/>
      <c r="N2377" s="8"/>
      <c r="S2377" s="10"/>
      <c r="T2377" s="11"/>
    </row>
    <row r="2378" spans="1:22" x14ac:dyDescent="0.2">
      <c r="A2378" s="9"/>
      <c r="B2378" s="8"/>
      <c r="C2378" s="8"/>
      <c r="D2378" s="9"/>
      <c r="E2378" s="8"/>
      <c r="N2378" s="8"/>
      <c r="S2378" s="10"/>
      <c r="T2378" s="11"/>
    </row>
    <row r="2379" spans="1:22" x14ac:dyDescent="0.2">
      <c r="A2379" s="9"/>
      <c r="B2379" s="51"/>
      <c r="C2379" s="8"/>
      <c r="D2379" s="9"/>
      <c r="E2379" s="8"/>
      <c r="K2379" s="58"/>
      <c r="L2379" s="155"/>
      <c r="N2379" s="8"/>
      <c r="S2379" s="10"/>
      <c r="T2379" s="11"/>
      <c r="U2379" s="155"/>
      <c r="V2379" s="67"/>
    </row>
    <row r="2380" spans="1:22" x14ac:dyDescent="0.2">
      <c r="A2380" s="8"/>
      <c r="B2380" s="8"/>
      <c r="C2380" s="8"/>
      <c r="D2380" s="9"/>
      <c r="E2380" s="8"/>
      <c r="N2380" s="8"/>
      <c r="S2380" s="10"/>
      <c r="T2380" s="11"/>
      <c r="V2380" s="12"/>
    </row>
    <row r="2381" spans="1:22" x14ac:dyDescent="0.2">
      <c r="A2381" s="8"/>
      <c r="B2381" s="8"/>
      <c r="C2381" s="8"/>
      <c r="D2381" s="54"/>
      <c r="E2381" s="8"/>
      <c r="N2381" s="8"/>
      <c r="S2381" s="10"/>
      <c r="T2381" s="11"/>
      <c r="V2381" s="12"/>
    </row>
    <row r="2382" spans="1:22" x14ac:dyDescent="0.2">
      <c r="A2382" s="8"/>
      <c r="B2382" s="8"/>
      <c r="C2382" s="8"/>
      <c r="D2382" s="9"/>
      <c r="E2382" s="8"/>
      <c r="N2382" s="8"/>
      <c r="S2382" s="10"/>
      <c r="T2382" s="11"/>
      <c r="V2382" s="12"/>
    </row>
    <row r="2383" spans="1:22" x14ac:dyDescent="0.2">
      <c r="A2383" s="8"/>
      <c r="B2383" s="8"/>
      <c r="C2383" s="8"/>
      <c r="D2383" s="54"/>
      <c r="E2383" s="8"/>
      <c r="N2383" s="8"/>
      <c r="S2383" s="10"/>
      <c r="T2383" s="11"/>
      <c r="V2383" s="12"/>
    </row>
    <row r="2384" spans="1:22" x14ac:dyDescent="0.2">
      <c r="A2384" s="8"/>
      <c r="B2384" s="8"/>
      <c r="C2384" s="8"/>
      <c r="D2384" s="54"/>
      <c r="E2384" s="8"/>
      <c r="M2384" s="56"/>
      <c r="N2384" s="8"/>
      <c r="S2384" s="10"/>
      <c r="T2384" s="11"/>
      <c r="V2384" s="12"/>
    </row>
    <row r="2385" spans="1:22" x14ac:dyDescent="0.2">
      <c r="A2385" s="8"/>
      <c r="B2385" s="8"/>
      <c r="C2385" s="8"/>
      <c r="D2385" s="9"/>
      <c r="E2385" s="8"/>
      <c r="N2385" s="8"/>
      <c r="S2385" s="10"/>
      <c r="T2385" s="11"/>
      <c r="V2385" s="12"/>
    </row>
    <row r="2386" spans="1:22" x14ac:dyDescent="0.2">
      <c r="A2386" s="8"/>
      <c r="B2386" s="8"/>
      <c r="C2386" s="8"/>
      <c r="D2386" s="9"/>
      <c r="E2386" s="8"/>
      <c r="N2386" s="8"/>
      <c r="S2386" s="10"/>
      <c r="T2386" s="11"/>
      <c r="V2386" s="12"/>
    </row>
    <row r="2387" spans="1:22" x14ac:dyDescent="0.2">
      <c r="A2387" s="8"/>
      <c r="B2387" s="8"/>
      <c r="C2387" s="8"/>
      <c r="D2387" s="54"/>
      <c r="E2387" s="8"/>
      <c r="N2387" s="8"/>
      <c r="S2387" s="10"/>
      <c r="T2387" s="11"/>
      <c r="V2387" s="12"/>
    </row>
    <row r="2388" spans="1:22" x14ac:dyDescent="0.2">
      <c r="A2388" s="8"/>
      <c r="B2388" s="8"/>
      <c r="C2388" s="8"/>
      <c r="D2388" s="54"/>
      <c r="E2388" s="8"/>
      <c r="M2388" s="56"/>
      <c r="N2388" s="8"/>
      <c r="S2388" s="10"/>
      <c r="T2388" s="11"/>
      <c r="V2388" s="12"/>
    </row>
    <row r="2389" spans="1:22" x14ac:dyDescent="0.2">
      <c r="A2389" s="8"/>
      <c r="B2389" s="8"/>
      <c r="C2389" s="8"/>
      <c r="D2389" s="9"/>
      <c r="E2389" s="8"/>
      <c r="N2389" s="8"/>
      <c r="S2389" s="10"/>
      <c r="T2389" s="11"/>
      <c r="V2389" s="12"/>
    </row>
    <row r="2390" spans="1:22" x14ac:dyDescent="0.2">
      <c r="A2390" s="8"/>
      <c r="B2390" s="8"/>
      <c r="C2390" s="8"/>
      <c r="D2390" s="9"/>
      <c r="E2390" s="8"/>
      <c r="N2390" s="8"/>
      <c r="S2390" s="10"/>
      <c r="T2390" s="11"/>
      <c r="V2390" s="12"/>
    </row>
    <row r="2391" spans="1:22" x14ac:dyDescent="0.2">
      <c r="A2391" s="8"/>
      <c r="B2391" s="8"/>
      <c r="C2391" s="8"/>
      <c r="D2391" s="9"/>
      <c r="E2391" s="8"/>
      <c r="M2391" s="56"/>
      <c r="N2391" s="8"/>
      <c r="S2391" s="10"/>
      <c r="T2391" s="11"/>
      <c r="V2391" s="12"/>
    </row>
    <row r="2392" spans="1:22" x14ac:dyDescent="0.2">
      <c r="A2392" s="8"/>
      <c r="B2392" s="8"/>
      <c r="C2392" s="8"/>
      <c r="D2392" s="9"/>
      <c r="E2392" s="8"/>
      <c r="M2392" s="56"/>
      <c r="N2392" s="8"/>
      <c r="S2392" s="10"/>
      <c r="T2392" s="11"/>
      <c r="V2392" s="12"/>
    </row>
    <row r="2393" spans="1:22" x14ac:dyDescent="0.2">
      <c r="A2393" s="8"/>
      <c r="B2393" s="8"/>
      <c r="C2393" s="8"/>
      <c r="D2393" s="54"/>
      <c r="E2393" s="8"/>
      <c r="N2393" s="8"/>
      <c r="S2393" s="10"/>
      <c r="T2393" s="11"/>
      <c r="V2393" s="12"/>
    </row>
    <row r="2394" spans="1:22" x14ac:dyDescent="0.2">
      <c r="A2394" s="8"/>
      <c r="B2394" s="8"/>
      <c r="C2394" s="8"/>
      <c r="D2394" s="9"/>
      <c r="E2394" s="8"/>
      <c r="N2394" s="8"/>
      <c r="S2394" s="10"/>
      <c r="T2394" s="11"/>
      <c r="V2394" s="12"/>
    </row>
    <row r="2395" spans="1:22" x14ac:dyDescent="0.2">
      <c r="A2395" s="9"/>
      <c r="B2395" s="51"/>
      <c r="C2395" s="8"/>
      <c r="D2395" s="9"/>
      <c r="E2395" s="8"/>
      <c r="G2395" s="8"/>
      <c r="H2395" s="8"/>
      <c r="L2395" s="57"/>
      <c r="N2395" s="8"/>
      <c r="S2395" s="10"/>
      <c r="T2395" s="58"/>
      <c r="U2395" s="154"/>
      <c r="V2395" s="67"/>
    </row>
    <row r="2396" spans="1:22" x14ac:dyDescent="0.2">
      <c r="A2396" s="63"/>
      <c r="B2396" s="63"/>
      <c r="C2396" s="8"/>
      <c r="D2396" s="54"/>
      <c r="E2396" s="8"/>
      <c r="N2396" s="8"/>
      <c r="S2396" s="10"/>
      <c r="T2396" s="11"/>
      <c r="V2396" s="12"/>
    </row>
    <row r="2397" spans="1:22" x14ac:dyDescent="0.2">
      <c r="A2397" s="6"/>
      <c r="B2397" s="6"/>
      <c r="C2397" s="8"/>
      <c r="D2397" s="54"/>
      <c r="E2397" s="8"/>
      <c r="N2397" s="8"/>
      <c r="S2397" s="10"/>
      <c r="T2397" s="11"/>
      <c r="V2397" s="12"/>
    </row>
    <row r="2398" spans="1:22" x14ac:dyDescent="0.2">
      <c r="A2398" s="8"/>
      <c r="B2398" s="8"/>
      <c r="C2398" s="8"/>
      <c r="D2398" s="9"/>
      <c r="E2398" s="8"/>
      <c r="N2398" s="8"/>
      <c r="S2398" s="10"/>
      <c r="T2398" s="11"/>
      <c r="V2398" s="12"/>
    </row>
    <row r="2399" spans="1:22" x14ac:dyDescent="0.2">
      <c r="A2399" s="8"/>
      <c r="B2399" s="8"/>
      <c r="C2399" s="8"/>
      <c r="D2399" s="54"/>
      <c r="E2399" s="8"/>
      <c r="M2399" s="56"/>
      <c r="N2399" s="8"/>
      <c r="S2399" s="10"/>
      <c r="T2399" s="11"/>
      <c r="V2399" s="12"/>
    </row>
    <row r="2400" spans="1:22" x14ac:dyDescent="0.2">
      <c r="A2400" s="8"/>
      <c r="B2400" s="8"/>
      <c r="C2400" s="8"/>
      <c r="D2400" s="9"/>
      <c r="E2400" s="8"/>
      <c r="N2400" s="8"/>
      <c r="S2400" s="10"/>
      <c r="T2400" s="11"/>
      <c r="V2400" s="12"/>
    </row>
    <row r="2401" spans="1:22" x14ac:dyDescent="0.2">
      <c r="A2401" s="8"/>
      <c r="B2401" s="8"/>
      <c r="C2401" s="8"/>
      <c r="D2401" s="9"/>
      <c r="E2401" s="8"/>
      <c r="N2401" s="8"/>
      <c r="S2401" s="10"/>
      <c r="T2401" s="11"/>
      <c r="V2401" s="12"/>
    </row>
    <row r="2402" spans="1:22" x14ac:dyDescent="0.2">
      <c r="A2402" s="8"/>
      <c r="B2402" s="8"/>
      <c r="C2402" s="8"/>
      <c r="D2402" s="54"/>
      <c r="E2402" s="8"/>
      <c r="N2402" s="8"/>
      <c r="S2402" s="10"/>
      <c r="T2402" s="11"/>
      <c r="V2402" s="12"/>
    </row>
    <row r="2403" spans="1:22" x14ac:dyDescent="0.2">
      <c r="A2403" s="8"/>
      <c r="B2403" s="8"/>
      <c r="C2403" s="8"/>
      <c r="D2403" s="9"/>
      <c r="E2403" s="8"/>
      <c r="N2403" s="8"/>
      <c r="S2403" s="10"/>
      <c r="T2403" s="11"/>
      <c r="V2403" s="12"/>
    </row>
    <row r="2404" spans="1:22" x14ac:dyDescent="0.2">
      <c r="A2404" s="8"/>
      <c r="B2404" s="8"/>
      <c r="C2404" s="8"/>
      <c r="D2404" s="9"/>
      <c r="E2404" s="8"/>
      <c r="N2404" s="8"/>
      <c r="S2404" s="10"/>
      <c r="T2404" s="11"/>
      <c r="V2404" s="12"/>
    </row>
    <row r="2405" spans="1:22" x14ac:dyDescent="0.2">
      <c r="A2405" s="8"/>
      <c r="B2405" s="8"/>
      <c r="C2405" s="8"/>
      <c r="D2405" s="9"/>
      <c r="E2405" s="8"/>
      <c r="N2405" s="8"/>
      <c r="S2405" s="10"/>
      <c r="T2405" s="11"/>
      <c r="V2405" s="12"/>
    </row>
    <row r="2406" spans="1:22" x14ac:dyDescent="0.2">
      <c r="A2406" s="8"/>
      <c r="B2406" s="8"/>
      <c r="C2406" s="8"/>
      <c r="D2406" s="9"/>
      <c r="E2406" s="8"/>
      <c r="N2406" s="8"/>
      <c r="S2406" s="10"/>
      <c r="T2406" s="11"/>
      <c r="V2406" s="12"/>
    </row>
    <row r="2407" spans="1:22" x14ac:dyDescent="0.2">
      <c r="A2407" s="8"/>
      <c r="B2407" s="8"/>
      <c r="C2407" s="8"/>
      <c r="D2407" s="9"/>
      <c r="E2407" s="8"/>
      <c r="N2407" s="8"/>
      <c r="S2407" s="10"/>
      <c r="T2407" s="11"/>
      <c r="V2407" s="12"/>
    </row>
    <row r="2408" spans="1:22" x14ac:dyDescent="0.2">
      <c r="A2408" s="9"/>
      <c r="B2408" s="51"/>
      <c r="C2408" s="8"/>
      <c r="D2408" s="9"/>
      <c r="E2408" s="8"/>
      <c r="L2408" s="155"/>
      <c r="N2408" s="8"/>
      <c r="S2408" s="10"/>
      <c r="T2408" s="11"/>
      <c r="U2408" s="155"/>
      <c r="V2408" s="67"/>
    </row>
    <row r="2409" spans="1:22" x14ac:dyDescent="0.2">
      <c r="A2409" s="9"/>
      <c r="B2409" s="51"/>
      <c r="C2409" s="8"/>
      <c r="D2409" s="9"/>
      <c r="E2409" s="8"/>
    </row>
    <row r="2410" spans="1:22" x14ac:dyDescent="0.2">
      <c r="A2410" s="9"/>
      <c r="B2410" s="51"/>
      <c r="C2410" s="8"/>
      <c r="D2410" s="9"/>
    </row>
    <row r="2411" spans="1:22" ht="15" x14ac:dyDescent="0.2">
      <c r="A2411" s="9"/>
      <c r="B2411" s="51"/>
      <c r="C2411" s="8"/>
      <c r="D2411" s="700"/>
      <c r="E2411" s="700"/>
      <c r="F2411" s="700"/>
      <c r="G2411" s="700"/>
      <c r="H2411" s="700"/>
      <c r="I2411" s="700"/>
      <c r="J2411" s="700"/>
      <c r="K2411" s="700"/>
      <c r="L2411" s="700"/>
      <c r="M2411" s="700"/>
      <c r="N2411" s="700"/>
      <c r="O2411" s="700"/>
      <c r="P2411" s="700"/>
      <c r="Q2411" s="700"/>
      <c r="R2411" s="700"/>
      <c r="S2411" s="700"/>
      <c r="T2411" s="700"/>
      <c r="U2411" s="700"/>
    </row>
    <row r="2412" spans="1:22" x14ac:dyDescent="0.2">
      <c r="A2412" s="9"/>
      <c r="B2412" s="51"/>
      <c r="C2412" s="8"/>
      <c r="D2412" s="9"/>
    </row>
    <row r="2413" spans="1:22" x14ac:dyDescent="0.2">
      <c r="A2413" s="9"/>
      <c r="B2413" s="51"/>
      <c r="C2413" s="8"/>
      <c r="D2413" s="9"/>
    </row>
    <row r="2414" spans="1:22" x14ac:dyDescent="0.2">
      <c r="A2414" s="9"/>
      <c r="B2414" s="51"/>
      <c r="C2414" s="8"/>
      <c r="D2414" s="9"/>
    </row>
    <row r="2415" spans="1:22" x14ac:dyDescent="0.2">
      <c r="A2415" s="9"/>
      <c r="B2415" s="51"/>
      <c r="C2415" s="8"/>
      <c r="D2415" s="9"/>
    </row>
    <row r="2416" spans="1:22" x14ac:dyDescent="0.2">
      <c r="A2416" s="9"/>
      <c r="B2416" s="51"/>
      <c r="C2416" s="8"/>
      <c r="D2416" s="9"/>
    </row>
    <row r="2417" spans="1:4" x14ac:dyDescent="0.2">
      <c r="A2417" s="9"/>
      <c r="B2417" s="51"/>
      <c r="C2417" s="8"/>
      <c r="D2417" s="9"/>
    </row>
    <row r="2418" spans="1:4" x14ac:dyDescent="0.2">
      <c r="A2418" s="9"/>
      <c r="B2418" s="51"/>
      <c r="C2418" s="8"/>
      <c r="D2418" s="9"/>
    </row>
    <row r="2419" spans="1:4" x14ac:dyDescent="0.2">
      <c r="A2419" s="9"/>
      <c r="B2419" s="51"/>
      <c r="C2419" s="8"/>
      <c r="D2419" s="9"/>
    </row>
    <row r="2420" spans="1:4" x14ac:dyDescent="0.2">
      <c r="A2420" s="9"/>
      <c r="B2420" s="51"/>
      <c r="C2420" s="8"/>
      <c r="D2420" s="9"/>
    </row>
    <row r="2421" spans="1:4" x14ac:dyDescent="0.2">
      <c r="A2421" s="9"/>
      <c r="B2421" s="51"/>
      <c r="C2421" s="8"/>
      <c r="D2421" s="9"/>
    </row>
    <row r="2422" spans="1:4" x14ac:dyDescent="0.2">
      <c r="A2422" s="9"/>
      <c r="B2422" s="51"/>
      <c r="C2422" s="8"/>
      <c r="D2422" s="9"/>
    </row>
    <row r="2423" spans="1:4" x14ac:dyDescent="0.2">
      <c r="A2423" s="9"/>
      <c r="B2423" s="51"/>
      <c r="C2423" s="8"/>
      <c r="D2423" s="9"/>
    </row>
    <row r="2424" spans="1:4" x14ac:dyDescent="0.2">
      <c r="A2424" s="9"/>
      <c r="B2424" s="51"/>
      <c r="C2424" s="8"/>
      <c r="D2424" s="9"/>
    </row>
    <row r="2425" spans="1:4" x14ac:dyDescent="0.2">
      <c r="A2425" s="9"/>
      <c r="B2425" s="51"/>
      <c r="C2425" s="8"/>
      <c r="D2425" s="9"/>
    </row>
    <row r="2426" spans="1:4" x14ac:dyDescent="0.2">
      <c r="A2426" s="9"/>
      <c r="B2426" s="51"/>
      <c r="C2426" s="8"/>
      <c r="D2426" s="9"/>
    </row>
  </sheetData>
  <mergeCells count="5">
    <mergeCell ref="D2411:U2411"/>
    <mergeCell ref="Q4:T4"/>
    <mergeCell ref="Q5:T5"/>
    <mergeCell ref="Q6:T6"/>
    <mergeCell ref="Q7:T7"/>
  </mergeCells>
  <phoneticPr fontId="0" type="noConversion"/>
  <pageMargins left="0.59055118110236227" right="0.39370078740157483" top="0.78740157480314965" bottom="0.39370078740157483" header="0.51181102362204722" footer="0.51181102362204722"/>
  <pageSetup paperSize="8" orientation="landscape" horizontalDpi="300" verticalDpi="300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ColWidth="8.85546875" defaultRowHeight="12.75" x14ac:dyDescent="0.2"/>
  <cols>
    <col min="1" max="1" width="101.140625" style="355" customWidth="1"/>
    <col min="2" max="16384" width="8.85546875" style="227"/>
  </cols>
  <sheetData>
    <row r="1" spans="1:6" ht="13.5" thickBot="1" x14ac:dyDescent="0.25"/>
    <row r="2" spans="1:6" ht="87" x14ac:dyDescent="1.1000000000000001">
      <c r="A2" s="481" t="s">
        <v>1280</v>
      </c>
    </row>
    <row r="3" spans="1:6" ht="49.5" x14ac:dyDescent="0.65">
      <c r="A3" s="482" t="s">
        <v>1312</v>
      </c>
    </row>
    <row r="4" spans="1:6" ht="49.5" x14ac:dyDescent="0.65">
      <c r="A4" s="482" t="s">
        <v>1279</v>
      </c>
    </row>
    <row r="5" spans="1:6" ht="49.5" x14ac:dyDescent="0.65">
      <c r="A5" s="482" t="s">
        <v>4522</v>
      </c>
    </row>
    <row r="6" spans="1:6" ht="50.25" thickBot="1" x14ac:dyDescent="0.7">
      <c r="A6" s="483" t="s">
        <v>5002</v>
      </c>
      <c r="F6" s="229"/>
    </row>
    <row r="7" spans="1:6" x14ac:dyDescent="0.2">
      <c r="A7" s="430"/>
    </row>
    <row r="8" spans="1:6" x14ac:dyDescent="0.2">
      <c r="A8" s="430"/>
    </row>
    <row r="9" spans="1:6" ht="13.5" thickBot="1" x14ac:dyDescent="0.25">
      <c r="A9" s="430"/>
    </row>
    <row r="10" spans="1:6" ht="39.75" customHeight="1" x14ac:dyDescent="0.6">
      <c r="A10" s="477" t="s">
        <v>5003</v>
      </c>
    </row>
    <row r="11" spans="1:6" ht="39.75" customHeight="1" x14ac:dyDescent="0.5">
      <c r="A11" s="478" t="s">
        <v>1281</v>
      </c>
    </row>
    <row r="12" spans="1:6" ht="39.75" customHeight="1" x14ac:dyDescent="0.6">
      <c r="A12" s="479" t="s">
        <v>4523</v>
      </c>
    </row>
    <row r="13" spans="1:6" ht="39.75" customHeight="1" thickBot="1" x14ac:dyDescent="0.65">
      <c r="A13" s="480" t="s">
        <v>4521</v>
      </c>
    </row>
  </sheetData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zoomScale="80" zoomScaleNormal="80" workbookViewId="0">
      <selection activeCell="B48" sqref="B48"/>
    </sheetView>
  </sheetViews>
  <sheetFormatPr defaultRowHeight="18" x14ac:dyDescent="0.25"/>
  <cols>
    <col min="1" max="1" width="6" style="436" customWidth="1"/>
    <col min="2" max="2" width="6" style="433" customWidth="1"/>
    <col min="3" max="3" width="6" style="222" customWidth="1"/>
    <col min="4" max="10" width="6" style="433" customWidth="1"/>
    <col min="11" max="15" width="6.7109375" style="433" customWidth="1"/>
    <col min="16" max="16" width="9.140625" style="222"/>
    <col min="17" max="26" width="6" style="222" customWidth="1"/>
    <col min="27" max="16384" width="9.140625" style="222"/>
  </cols>
  <sheetData>
    <row r="1" spans="1:31" x14ac:dyDescent="0.25">
      <c r="A1" s="431">
        <v>1</v>
      </c>
      <c r="B1" s="431">
        <v>48</v>
      </c>
      <c r="C1" s="255">
        <v>94</v>
      </c>
      <c r="D1" s="431">
        <v>140</v>
      </c>
      <c r="E1" s="431">
        <v>185</v>
      </c>
      <c r="F1" s="431">
        <v>231</v>
      </c>
      <c r="G1" s="429">
        <v>298</v>
      </c>
      <c r="H1" s="431">
        <v>365</v>
      </c>
      <c r="I1" s="429">
        <v>423</v>
      </c>
      <c r="J1" s="431">
        <v>475</v>
      </c>
      <c r="K1" s="431">
        <v>1159</v>
      </c>
      <c r="L1" s="431">
        <v>1515</v>
      </c>
      <c r="M1" s="431">
        <v>2001</v>
      </c>
      <c r="N1" s="431">
        <v>2045</v>
      </c>
      <c r="O1" s="431">
        <v>2090</v>
      </c>
      <c r="P1" s="427"/>
      <c r="Q1" s="427"/>
      <c r="R1" s="432"/>
      <c r="S1" s="432"/>
      <c r="T1" s="432"/>
      <c r="U1" s="427"/>
      <c r="V1" s="427"/>
      <c r="W1" s="434"/>
      <c r="X1" s="427"/>
      <c r="Y1" s="434"/>
      <c r="Z1" s="427"/>
      <c r="AA1" s="427"/>
      <c r="AB1" s="427"/>
      <c r="AC1" s="427"/>
      <c r="AD1" s="427"/>
      <c r="AE1" s="427"/>
    </row>
    <row r="2" spans="1:31" x14ac:dyDescent="0.25">
      <c r="A2" s="431">
        <v>2</v>
      </c>
      <c r="B2" s="431">
        <v>49</v>
      </c>
      <c r="C2" s="255">
        <v>95</v>
      </c>
      <c r="D2" s="431">
        <v>141</v>
      </c>
      <c r="E2" s="431">
        <v>186</v>
      </c>
      <c r="F2" s="431">
        <v>232</v>
      </c>
      <c r="G2" s="429">
        <v>299</v>
      </c>
      <c r="H2" s="431">
        <v>366</v>
      </c>
      <c r="I2" s="429">
        <v>425</v>
      </c>
      <c r="J2" s="431">
        <v>476</v>
      </c>
      <c r="K2" s="431">
        <v>1160</v>
      </c>
      <c r="L2" s="431">
        <v>1516</v>
      </c>
      <c r="M2" s="431">
        <v>2002</v>
      </c>
      <c r="N2" s="431">
        <v>2046</v>
      </c>
      <c r="O2" s="431">
        <v>2091</v>
      </c>
      <c r="P2" s="427"/>
      <c r="Q2" s="427"/>
      <c r="R2" s="432"/>
      <c r="S2" s="427"/>
      <c r="T2" s="427"/>
      <c r="U2" s="427"/>
      <c r="V2" s="427"/>
      <c r="W2" s="434"/>
      <c r="X2" s="427"/>
      <c r="Y2" s="434"/>
      <c r="Z2" s="427"/>
      <c r="AA2" s="427"/>
      <c r="AB2" s="427"/>
      <c r="AC2" s="427"/>
      <c r="AD2" s="427"/>
      <c r="AE2" s="427"/>
    </row>
    <row r="3" spans="1:31" x14ac:dyDescent="0.25">
      <c r="A3" s="431">
        <v>3</v>
      </c>
      <c r="B3" s="431">
        <v>50</v>
      </c>
      <c r="C3" s="255">
        <v>96</v>
      </c>
      <c r="D3" s="431">
        <v>142</v>
      </c>
      <c r="E3" s="431">
        <v>187</v>
      </c>
      <c r="F3" s="431">
        <v>233</v>
      </c>
      <c r="G3" s="429">
        <v>301</v>
      </c>
      <c r="H3" s="431">
        <v>367</v>
      </c>
      <c r="I3" s="431">
        <v>426</v>
      </c>
      <c r="J3" s="431">
        <v>477</v>
      </c>
      <c r="K3" s="431">
        <v>1207</v>
      </c>
      <c r="L3" s="431">
        <v>1517</v>
      </c>
      <c r="M3" s="431">
        <v>2003</v>
      </c>
      <c r="N3" s="431">
        <v>2047</v>
      </c>
      <c r="O3" s="431">
        <v>2092</v>
      </c>
      <c r="P3" s="427"/>
      <c r="Q3" s="427"/>
      <c r="R3" s="432"/>
      <c r="S3" s="427"/>
      <c r="T3" s="427"/>
      <c r="U3" s="427"/>
      <c r="V3" s="427"/>
      <c r="W3" s="434"/>
      <c r="X3" s="427"/>
      <c r="Y3" s="427"/>
      <c r="Z3" s="427"/>
      <c r="AA3" s="427"/>
      <c r="AB3" s="427"/>
      <c r="AC3" s="427"/>
      <c r="AD3" s="427"/>
      <c r="AE3" s="427"/>
    </row>
    <row r="4" spans="1:31" x14ac:dyDescent="0.25">
      <c r="A4" s="431">
        <v>4</v>
      </c>
      <c r="B4" s="431">
        <v>51</v>
      </c>
      <c r="C4" s="255">
        <v>97</v>
      </c>
      <c r="D4" s="431">
        <v>143</v>
      </c>
      <c r="E4" s="431">
        <v>188</v>
      </c>
      <c r="F4" s="431">
        <v>234</v>
      </c>
      <c r="G4" s="429">
        <v>302</v>
      </c>
      <c r="H4" s="431">
        <v>368</v>
      </c>
      <c r="I4" s="431">
        <v>428</v>
      </c>
      <c r="J4" s="431">
        <v>478</v>
      </c>
      <c r="K4" s="431">
        <v>1208</v>
      </c>
      <c r="L4" s="431">
        <v>1520</v>
      </c>
      <c r="M4" s="431">
        <v>2004</v>
      </c>
      <c r="N4" s="431">
        <v>2048</v>
      </c>
      <c r="O4" s="431">
        <v>2093</v>
      </c>
      <c r="P4" s="427"/>
      <c r="Q4" s="427"/>
      <c r="R4" s="427"/>
      <c r="S4" s="427"/>
      <c r="T4" s="427"/>
      <c r="U4" s="427"/>
      <c r="V4" s="427"/>
      <c r="W4" s="434"/>
      <c r="X4" s="427"/>
      <c r="Y4" s="427"/>
      <c r="Z4" s="427"/>
      <c r="AA4" s="427"/>
      <c r="AB4" s="427"/>
      <c r="AC4" s="427"/>
      <c r="AD4" s="427"/>
      <c r="AE4" s="427"/>
    </row>
    <row r="5" spans="1:31" x14ac:dyDescent="0.25">
      <c r="A5" s="431">
        <v>5</v>
      </c>
      <c r="B5" s="431">
        <v>52</v>
      </c>
      <c r="C5" s="255">
        <v>98</v>
      </c>
      <c r="D5" s="431">
        <v>144</v>
      </c>
      <c r="E5" s="431">
        <v>189</v>
      </c>
      <c r="F5" s="431">
        <v>235</v>
      </c>
      <c r="G5" s="429">
        <v>303</v>
      </c>
      <c r="H5" s="431">
        <v>370</v>
      </c>
      <c r="I5" s="431">
        <v>429</v>
      </c>
      <c r="J5" s="431">
        <v>479</v>
      </c>
      <c r="K5" s="431">
        <v>1220</v>
      </c>
      <c r="L5" s="431">
        <v>1521</v>
      </c>
      <c r="M5" s="431">
        <v>2005</v>
      </c>
      <c r="N5" s="431">
        <v>2049</v>
      </c>
      <c r="O5" s="431">
        <v>2094</v>
      </c>
      <c r="P5" s="427"/>
      <c r="Q5" s="427"/>
      <c r="R5" s="427"/>
      <c r="S5" s="427"/>
      <c r="T5" s="427"/>
      <c r="U5" s="427"/>
      <c r="V5" s="427"/>
      <c r="W5" s="434"/>
      <c r="X5" s="427"/>
      <c r="Y5" s="427"/>
      <c r="Z5" s="427"/>
      <c r="AA5" s="427"/>
      <c r="AB5" s="427"/>
      <c r="AC5" s="427"/>
      <c r="AD5" s="427"/>
      <c r="AE5" s="427"/>
    </row>
    <row r="6" spans="1:31" x14ac:dyDescent="0.25">
      <c r="A6" s="431">
        <v>6</v>
      </c>
      <c r="B6" s="431">
        <v>53</v>
      </c>
      <c r="C6" s="255">
        <v>99</v>
      </c>
      <c r="D6" s="431">
        <v>145</v>
      </c>
      <c r="E6" s="431">
        <v>190</v>
      </c>
      <c r="F6" s="431">
        <v>236</v>
      </c>
      <c r="G6" s="431">
        <v>304</v>
      </c>
      <c r="H6" s="431">
        <v>371</v>
      </c>
      <c r="I6" s="431">
        <v>431</v>
      </c>
      <c r="J6" s="431">
        <v>480</v>
      </c>
      <c r="K6" s="431">
        <v>1230</v>
      </c>
      <c r="L6" s="431">
        <v>1521</v>
      </c>
      <c r="M6" s="431">
        <v>2006</v>
      </c>
      <c r="N6" s="431">
        <v>2050</v>
      </c>
      <c r="O6" s="431">
        <v>2095</v>
      </c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</row>
    <row r="7" spans="1:31" x14ac:dyDescent="0.25">
      <c r="A7" s="431">
        <v>8</v>
      </c>
      <c r="B7" s="431">
        <v>54</v>
      </c>
      <c r="C7" s="255">
        <v>100</v>
      </c>
      <c r="D7" s="431">
        <v>146</v>
      </c>
      <c r="E7" s="431">
        <v>191</v>
      </c>
      <c r="F7" s="431">
        <v>237</v>
      </c>
      <c r="G7" s="431">
        <v>305</v>
      </c>
      <c r="H7" s="431">
        <v>372</v>
      </c>
      <c r="I7" s="431">
        <v>432</v>
      </c>
      <c r="J7" s="431">
        <v>481</v>
      </c>
      <c r="K7" s="431">
        <v>1283</v>
      </c>
      <c r="L7" s="431">
        <v>1522</v>
      </c>
      <c r="M7" s="431">
        <v>2007</v>
      </c>
      <c r="N7" s="431">
        <v>2051</v>
      </c>
      <c r="O7" s="431">
        <v>2096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</row>
    <row r="8" spans="1:31" x14ac:dyDescent="0.25">
      <c r="A8" s="431">
        <v>9</v>
      </c>
      <c r="B8" s="431">
        <v>55</v>
      </c>
      <c r="C8" s="255">
        <v>101</v>
      </c>
      <c r="D8" s="431">
        <v>147</v>
      </c>
      <c r="E8" s="431">
        <v>192</v>
      </c>
      <c r="F8" s="431">
        <v>238</v>
      </c>
      <c r="G8" s="431">
        <v>306</v>
      </c>
      <c r="H8" s="431">
        <v>373</v>
      </c>
      <c r="I8" s="431">
        <v>433</v>
      </c>
      <c r="J8" s="431">
        <v>482</v>
      </c>
      <c r="K8" s="431">
        <v>1401</v>
      </c>
      <c r="L8" s="431">
        <v>1523</v>
      </c>
      <c r="M8" s="431">
        <v>2008</v>
      </c>
      <c r="N8" s="431">
        <v>2052</v>
      </c>
      <c r="O8" s="431">
        <v>2097</v>
      </c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</row>
    <row r="9" spans="1:31" x14ac:dyDescent="0.25">
      <c r="A9" s="431">
        <v>10</v>
      </c>
      <c r="B9" s="431">
        <v>56</v>
      </c>
      <c r="C9" s="255">
        <v>102</v>
      </c>
      <c r="D9" s="431">
        <v>148</v>
      </c>
      <c r="E9" s="431">
        <v>193</v>
      </c>
      <c r="F9" s="431">
        <v>239</v>
      </c>
      <c r="G9" s="431">
        <v>307</v>
      </c>
      <c r="H9" s="431">
        <v>374</v>
      </c>
      <c r="I9" s="431">
        <v>434</v>
      </c>
      <c r="J9" s="431">
        <v>483</v>
      </c>
      <c r="K9" s="431">
        <v>1402</v>
      </c>
      <c r="L9" s="431">
        <v>1524</v>
      </c>
      <c r="M9" s="431">
        <v>2009</v>
      </c>
      <c r="N9" s="431">
        <v>2053</v>
      </c>
      <c r="O9" s="431">
        <v>2098</v>
      </c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</row>
    <row r="10" spans="1:31" x14ac:dyDescent="0.25">
      <c r="A10" s="435">
        <v>11</v>
      </c>
      <c r="B10" s="431">
        <v>57</v>
      </c>
      <c r="C10" s="431">
        <v>103</v>
      </c>
      <c r="D10" s="431">
        <v>149</v>
      </c>
      <c r="E10" s="431">
        <v>194</v>
      </c>
      <c r="F10" s="431">
        <v>240</v>
      </c>
      <c r="G10" s="431">
        <v>310</v>
      </c>
      <c r="H10" s="431">
        <v>375</v>
      </c>
      <c r="I10" s="431">
        <v>435</v>
      </c>
      <c r="J10" s="431">
        <v>484</v>
      </c>
      <c r="K10" s="431">
        <v>1403</v>
      </c>
      <c r="L10" s="431">
        <v>1525</v>
      </c>
      <c r="M10" s="431">
        <v>2010</v>
      </c>
      <c r="N10" s="431">
        <v>2054</v>
      </c>
      <c r="O10" s="431">
        <v>2099</v>
      </c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</row>
    <row r="11" spans="1:31" x14ac:dyDescent="0.25">
      <c r="A11" s="429">
        <v>12</v>
      </c>
      <c r="B11" s="431">
        <v>58</v>
      </c>
      <c r="C11" s="431">
        <v>104</v>
      </c>
      <c r="D11" s="431">
        <v>150</v>
      </c>
      <c r="E11" s="431">
        <v>195</v>
      </c>
      <c r="F11" s="431">
        <v>241</v>
      </c>
      <c r="G11" s="431">
        <v>315</v>
      </c>
      <c r="H11" s="431">
        <v>376</v>
      </c>
      <c r="I11" s="431">
        <v>436</v>
      </c>
      <c r="J11" s="431">
        <v>485</v>
      </c>
      <c r="K11" s="431">
        <v>1404</v>
      </c>
      <c r="L11" s="431">
        <v>1526</v>
      </c>
      <c r="M11" s="431">
        <v>2011</v>
      </c>
      <c r="N11" s="431">
        <v>2055</v>
      </c>
      <c r="O11" s="431">
        <v>2100</v>
      </c>
      <c r="P11" s="427"/>
      <c r="Q11" s="434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</row>
    <row r="12" spans="1:31" x14ac:dyDescent="0.25">
      <c r="A12" s="429">
        <v>13</v>
      </c>
      <c r="B12" s="431">
        <v>59</v>
      </c>
      <c r="C12" s="431">
        <v>105</v>
      </c>
      <c r="D12" s="431">
        <v>151</v>
      </c>
      <c r="E12" s="431">
        <v>196</v>
      </c>
      <c r="F12" s="431">
        <v>242</v>
      </c>
      <c r="G12" s="431">
        <v>317</v>
      </c>
      <c r="H12" s="431">
        <v>377</v>
      </c>
      <c r="I12" s="431">
        <v>437</v>
      </c>
      <c r="J12" s="431">
        <v>486</v>
      </c>
      <c r="K12" s="431">
        <v>1405</v>
      </c>
      <c r="L12" s="431">
        <v>1527</v>
      </c>
      <c r="M12" s="431">
        <v>2012</v>
      </c>
      <c r="N12" s="431">
        <v>2056</v>
      </c>
      <c r="O12" s="431">
        <v>2101</v>
      </c>
      <c r="P12" s="427"/>
      <c r="Q12" s="434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</row>
    <row r="13" spans="1:31" x14ac:dyDescent="0.25">
      <c r="A13" s="429">
        <v>14</v>
      </c>
      <c r="B13" s="431">
        <v>60</v>
      </c>
      <c r="C13" s="431">
        <v>106</v>
      </c>
      <c r="D13" s="431">
        <v>152</v>
      </c>
      <c r="E13" s="431">
        <v>197</v>
      </c>
      <c r="F13" s="431">
        <v>243</v>
      </c>
      <c r="G13" s="431">
        <v>318</v>
      </c>
      <c r="H13" s="431">
        <v>378</v>
      </c>
      <c r="I13" s="431">
        <v>440</v>
      </c>
      <c r="J13" s="431">
        <v>487</v>
      </c>
      <c r="K13" s="431">
        <v>1474</v>
      </c>
      <c r="L13" s="431">
        <v>1528</v>
      </c>
      <c r="M13" s="431">
        <v>2013</v>
      </c>
      <c r="N13" s="431">
        <v>2057</v>
      </c>
      <c r="O13" s="431">
        <v>2102</v>
      </c>
      <c r="P13" s="427"/>
      <c r="Q13" s="434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</row>
    <row r="14" spans="1:31" x14ac:dyDescent="0.25">
      <c r="A14" s="429">
        <v>15</v>
      </c>
      <c r="B14" s="431">
        <v>61</v>
      </c>
      <c r="C14" s="431">
        <v>107</v>
      </c>
      <c r="D14" s="431">
        <v>153</v>
      </c>
      <c r="E14" s="431">
        <v>198</v>
      </c>
      <c r="F14" s="431">
        <v>244</v>
      </c>
      <c r="G14" s="431">
        <v>319</v>
      </c>
      <c r="H14" s="431">
        <v>379</v>
      </c>
      <c r="I14" s="431">
        <v>441</v>
      </c>
      <c r="J14" s="431">
        <v>488</v>
      </c>
      <c r="K14" s="429"/>
      <c r="L14" s="431">
        <v>1528</v>
      </c>
      <c r="M14" s="431">
        <v>2014</v>
      </c>
      <c r="N14" s="431">
        <v>2058</v>
      </c>
      <c r="O14" s="431">
        <v>2103</v>
      </c>
      <c r="P14" s="427"/>
      <c r="Q14" s="434"/>
      <c r="R14" s="427"/>
      <c r="S14" s="427"/>
      <c r="T14" s="427"/>
      <c r="U14" s="427"/>
      <c r="V14" s="427"/>
      <c r="W14" s="427"/>
      <c r="X14" s="427"/>
      <c r="Y14" s="427"/>
      <c r="Z14" s="427"/>
      <c r="AA14" s="434"/>
      <c r="AB14" s="427"/>
      <c r="AC14" s="427"/>
      <c r="AD14" s="427"/>
      <c r="AE14" s="427"/>
    </row>
    <row r="15" spans="1:31" x14ac:dyDescent="0.25">
      <c r="A15" s="429">
        <v>16</v>
      </c>
      <c r="B15" s="431">
        <v>62</v>
      </c>
      <c r="C15" s="431">
        <v>108</v>
      </c>
      <c r="D15" s="431">
        <v>154</v>
      </c>
      <c r="E15" s="431">
        <v>199</v>
      </c>
      <c r="F15" s="431">
        <v>245</v>
      </c>
      <c r="G15" s="431">
        <v>321</v>
      </c>
      <c r="H15" s="431">
        <v>380</v>
      </c>
      <c r="I15" s="431">
        <v>442</v>
      </c>
      <c r="J15" s="431">
        <v>489</v>
      </c>
      <c r="K15" s="429"/>
      <c r="L15" s="431">
        <v>1529</v>
      </c>
      <c r="M15" s="431">
        <v>2015</v>
      </c>
      <c r="N15" s="431">
        <v>2059</v>
      </c>
      <c r="O15" s="431">
        <v>2104</v>
      </c>
      <c r="P15" s="427"/>
      <c r="Q15" s="434"/>
      <c r="R15" s="427"/>
      <c r="S15" s="427"/>
      <c r="T15" s="427"/>
      <c r="U15" s="427"/>
      <c r="V15" s="427"/>
      <c r="W15" s="427"/>
      <c r="X15" s="427"/>
      <c r="Y15" s="427"/>
      <c r="Z15" s="427"/>
      <c r="AA15" s="434"/>
      <c r="AB15" s="427"/>
      <c r="AC15" s="427"/>
      <c r="AD15" s="427"/>
      <c r="AE15" s="427"/>
    </row>
    <row r="16" spans="1:31" x14ac:dyDescent="0.25">
      <c r="A16" s="429">
        <v>17</v>
      </c>
      <c r="B16" s="431">
        <v>63</v>
      </c>
      <c r="C16" s="431">
        <v>109</v>
      </c>
      <c r="D16" s="431">
        <v>155</v>
      </c>
      <c r="E16" s="431">
        <v>200</v>
      </c>
      <c r="F16" s="431">
        <v>246</v>
      </c>
      <c r="G16" s="431">
        <v>322</v>
      </c>
      <c r="H16" s="431">
        <v>381</v>
      </c>
      <c r="I16" s="431">
        <v>443</v>
      </c>
      <c r="J16" s="431">
        <v>490</v>
      </c>
      <c r="K16" s="429"/>
      <c r="L16" s="431">
        <v>1529</v>
      </c>
      <c r="M16" s="431">
        <v>2016</v>
      </c>
      <c r="N16" s="431">
        <v>2060</v>
      </c>
      <c r="O16" s="431">
        <v>2105</v>
      </c>
      <c r="P16" s="427"/>
      <c r="Q16" s="434"/>
      <c r="R16" s="427"/>
      <c r="S16" s="427"/>
      <c r="T16" s="427"/>
      <c r="U16" s="427"/>
      <c r="V16" s="427"/>
      <c r="W16" s="427"/>
      <c r="X16" s="427"/>
      <c r="Y16" s="427"/>
      <c r="Z16" s="427"/>
      <c r="AA16" s="434"/>
      <c r="AB16" s="427"/>
      <c r="AC16" s="427"/>
      <c r="AD16" s="427"/>
      <c r="AE16" s="427"/>
    </row>
    <row r="17" spans="1:31" x14ac:dyDescent="0.25">
      <c r="A17" s="429">
        <v>18</v>
      </c>
      <c r="B17" s="431">
        <v>64</v>
      </c>
      <c r="C17" s="431">
        <v>110</v>
      </c>
      <c r="D17" s="431">
        <v>156</v>
      </c>
      <c r="E17" s="431">
        <v>201</v>
      </c>
      <c r="F17" s="431">
        <v>247</v>
      </c>
      <c r="G17" s="431">
        <v>323</v>
      </c>
      <c r="H17" s="431">
        <v>382</v>
      </c>
      <c r="I17" s="431">
        <v>445</v>
      </c>
      <c r="J17" s="431">
        <v>491</v>
      </c>
      <c r="K17" s="429"/>
      <c r="L17" s="431">
        <v>1530</v>
      </c>
      <c r="M17" s="431">
        <v>2017</v>
      </c>
      <c r="N17" s="431">
        <v>2061</v>
      </c>
      <c r="O17" s="429"/>
      <c r="P17" s="427"/>
      <c r="Q17" s="434"/>
      <c r="R17" s="427"/>
      <c r="S17" s="427"/>
      <c r="T17" s="432"/>
      <c r="U17" s="427"/>
      <c r="V17" s="427"/>
      <c r="W17" s="427"/>
      <c r="X17" s="427"/>
      <c r="Y17" s="427"/>
      <c r="Z17" s="427"/>
      <c r="AA17" s="434"/>
      <c r="AB17" s="427"/>
      <c r="AC17" s="427"/>
      <c r="AD17" s="427"/>
      <c r="AE17" s="434"/>
    </row>
    <row r="18" spans="1:31" x14ac:dyDescent="0.25">
      <c r="A18" s="429">
        <v>19</v>
      </c>
      <c r="B18" s="431">
        <v>65</v>
      </c>
      <c r="C18" s="431">
        <v>111</v>
      </c>
      <c r="D18" s="431">
        <v>157</v>
      </c>
      <c r="E18" s="431">
        <v>202</v>
      </c>
      <c r="F18" s="431">
        <v>250</v>
      </c>
      <c r="G18" s="431">
        <v>324</v>
      </c>
      <c r="H18" s="431">
        <v>383</v>
      </c>
      <c r="I18" s="431">
        <v>446</v>
      </c>
      <c r="J18" s="431">
        <v>492</v>
      </c>
      <c r="K18" s="429"/>
      <c r="L18" s="431">
        <v>1531</v>
      </c>
      <c r="M18" s="431">
        <v>2018</v>
      </c>
      <c r="N18" s="431">
        <v>2062</v>
      </c>
      <c r="O18" s="429"/>
      <c r="P18" s="427"/>
      <c r="Q18" s="434"/>
      <c r="R18" s="427"/>
      <c r="S18" s="427"/>
      <c r="T18" s="432"/>
      <c r="U18" s="427"/>
      <c r="V18" s="427"/>
      <c r="W18" s="427"/>
      <c r="X18" s="427"/>
      <c r="Y18" s="427"/>
      <c r="Z18" s="427"/>
      <c r="AA18" s="434"/>
      <c r="AB18" s="427"/>
      <c r="AC18" s="427"/>
      <c r="AD18" s="427"/>
      <c r="AE18" s="434"/>
    </row>
    <row r="19" spans="1:31" x14ac:dyDescent="0.25">
      <c r="A19" s="429">
        <v>20</v>
      </c>
      <c r="B19" s="431">
        <v>66</v>
      </c>
      <c r="C19" s="431">
        <v>112</v>
      </c>
      <c r="D19" s="431">
        <v>158</v>
      </c>
      <c r="E19" s="431">
        <v>203</v>
      </c>
      <c r="F19" s="431">
        <v>251</v>
      </c>
      <c r="G19" s="431">
        <v>325</v>
      </c>
      <c r="H19" s="431">
        <v>384</v>
      </c>
      <c r="I19" s="431">
        <v>447</v>
      </c>
      <c r="J19" s="431">
        <v>493</v>
      </c>
      <c r="K19" s="429"/>
      <c r="L19" s="431">
        <v>1532</v>
      </c>
      <c r="M19" s="431">
        <v>2019</v>
      </c>
      <c r="N19" s="431">
        <v>2063</v>
      </c>
      <c r="O19" s="429"/>
      <c r="P19" s="427"/>
      <c r="Q19" s="434"/>
      <c r="R19" s="427"/>
      <c r="S19" s="427"/>
      <c r="T19" s="432"/>
      <c r="U19" s="427"/>
      <c r="V19" s="427"/>
      <c r="W19" s="427"/>
      <c r="X19" s="427"/>
      <c r="Y19" s="427"/>
      <c r="Z19" s="427"/>
      <c r="AA19" s="434"/>
      <c r="AB19" s="427"/>
      <c r="AC19" s="427"/>
      <c r="AD19" s="427"/>
      <c r="AE19" s="434"/>
    </row>
    <row r="20" spans="1:31" x14ac:dyDescent="0.25">
      <c r="A20" s="429">
        <v>21</v>
      </c>
      <c r="B20" s="431">
        <v>67</v>
      </c>
      <c r="C20" s="431">
        <v>113</v>
      </c>
      <c r="D20" s="431">
        <v>159</v>
      </c>
      <c r="E20" s="431">
        <v>204</v>
      </c>
      <c r="F20" s="431">
        <v>252</v>
      </c>
      <c r="G20" s="431">
        <v>326</v>
      </c>
      <c r="H20" s="431">
        <v>385</v>
      </c>
      <c r="I20" s="431">
        <v>448</v>
      </c>
      <c r="J20" s="431">
        <v>494</v>
      </c>
      <c r="K20" s="429"/>
      <c r="L20" s="431">
        <v>1535</v>
      </c>
      <c r="M20" s="431">
        <v>2020</v>
      </c>
      <c r="N20" s="431">
        <v>2064</v>
      </c>
      <c r="O20" s="429"/>
      <c r="P20" s="427"/>
      <c r="Q20" s="434"/>
      <c r="R20" s="427"/>
      <c r="S20" s="427"/>
      <c r="T20" s="427"/>
      <c r="U20" s="427"/>
      <c r="V20" s="427"/>
      <c r="W20" s="427"/>
      <c r="X20" s="427"/>
      <c r="Y20" s="427"/>
      <c r="Z20" s="427"/>
      <c r="AA20" s="434"/>
      <c r="AB20" s="427"/>
      <c r="AC20" s="427"/>
      <c r="AD20" s="427"/>
      <c r="AE20" s="434"/>
    </row>
    <row r="21" spans="1:31" x14ac:dyDescent="0.25">
      <c r="A21" s="429">
        <v>22</v>
      </c>
      <c r="B21" s="431">
        <v>68</v>
      </c>
      <c r="C21" s="431">
        <v>114</v>
      </c>
      <c r="D21" s="431">
        <v>160</v>
      </c>
      <c r="E21" s="431">
        <v>205</v>
      </c>
      <c r="F21" s="431">
        <v>253</v>
      </c>
      <c r="G21" s="431">
        <v>327</v>
      </c>
      <c r="H21" s="431">
        <v>386</v>
      </c>
      <c r="I21" s="431">
        <v>449</v>
      </c>
      <c r="J21" s="431">
        <v>495</v>
      </c>
      <c r="K21" s="429"/>
      <c r="L21" s="431">
        <v>1536</v>
      </c>
      <c r="M21" s="431">
        <v>2021</v>
      </c>
      <c r="N21" s="431">
        <v>2065</v>
      </c>
      <c r="O21" s="429"/>
      <c r="P21" s="427"/>
      <c r="Q21" s="434"/>
      <c r="R21" s="427"/>
      <c r="S21" s="427"/>
      <c r="T21" s="427"/>
      <c r="U21" s="427"/>
      <c r="V21" s="427"/>
      <c r="W21" s="427"/>
      <c r="X21" s="432"/>
      <c r="Y21" s="427"/>
      <c r="Z21" s="427"/>
      <c r="AA21" s="434"/>
      <c r="AB21" s="427"/>
      <c r="AC21" s="427"/>
      <c r="AD21" s="427"/>
      <c r="AE21" s="434"/>
    </row>
    <row r="22" spans="1:31" x14ac:dyDescent="0.25">
      <c r="A22" s="429">
        <v>23</v>
      </c>
      <c r="B22" s="431">
        <v>69</v>
      </c>
      <c r="C22" s="431">
        <v>115</v>
      </c>
      <c r="D22" s="431">
        <v>161</v>
      </c>
      <c r="E22" s="431">
        <v>206</v>
      </c>
      <c r="F22" s="431">
        <v>254</v>
      </c>
      <c r="G22" s="431">
        <v>328</v>
      </c>
      <c r="H22" s="431">
        <v>387</v>
      </c>
      <c r="I22" s="431">
        <v>450</v>
      </c>
      <c r="J22" s="431">
        <v>505</v>
      </c>
      <c r="K22" s="429"/>
      <c r="L22" s="431">
        <v>1536</v>
      </c>
      <c r="M22" s="431">
        <v>2022</v>
      </c>
      <c r="N22" s="431">
        <v>2066</v>
      </c>
      <c r="O22" s="429"/>
      <c r="P22" s="427"/>
      <c r="Q22" s="434"/>
      <c r="R22" s="427"/>
      <c r="S22" s="427"/>
      <c r="T22" s="427"/>
      <c r="U22" s="427"/>
      <c r="V22" s="427"/>
      <c r="W22" s="427"/>
      <c r="X22" s="432"/>
      <c r="Y22" s="427"/>
      <c r="Z22" s="427"/>
      <c r="AA22" s="434"/>
      <c r="AB22" s="427"/>
      <c r="AC22" s="427"/>
      <c r="AD22" s="427"/>
      <c r="AE22" s="434"/>
    </row>
    <row r="23" spans="1:31" x14ac:dyDescent="0.25">
      <c r="A23" s="429">
        <v>24</v>
      </c>
      <c r="B23" s="431">
        <v>70</v>
      </c>
      <c r="C23" s="429">
        <v>116</v>
      </c>
      <c r="D23" s="431">
        <v>162</v>
      </c>
      <c r="E23" s="431">
        <v>207</v>
      </c>
      <c r="F23" s="431">
        <v>255</v>
      </c>
      <c r="G23" s="431">
        <v>329</v>
      </c>
      <c r="H23" s="431">
        <v>390</v>
      </c>
      <c r="I23" s="431">
        <v>451</v>
      </c>
      <c r="J23" s="431">
        <v>512</v>
      </c>
      <c r="K23" s="429"/>
      <c r="L23" s="431">
        <v>1537</v>
      </c>
      <c r="M23" s="431">
        <v>2023</v>
      </c>
      <c r="N23" s="431">
        <v>2067</v>
      </c>
      <c r="O23" s="429"/>
      <c r="P23" s="427"/>
      <c r="Q23" s="434"/>
      <c r="R23" s="427"/>
      <c r="S23" s="434"/>
      <c r="T23" s="427"/>
      <c r="U23" s="427"/>
      <c r="V23" s="427"/>
      <c r="W23" s="427"/>
      <c r="X23" s="432"/>
      <c r="Y23" s="427"/>
      <c r="Z23" s="427"/>
      <c r="AA23" s="434"/>
      <c r="AB23" s="427"/>
      <c r="AC23" s="427"/>
      <c r="AD23" s="427"/>
      <c r="AE23" s="434"/>
    </row>
    <row r="24" spans="1:31" x14ac:dyDescent="0.25">
      <c r="A24" s="429">
        <v>25</v>
      </c>
      <c r="B24" s="431">
        <v>71</v>
      </c>
      <c r="C24" s="431">
        <v>117</v>
      </c>
      <c r="D24" s="431">
        <v>163</v>
      </c>
      <c r="E24" s="431">
        <v>208</v>
      </c>
      <c r="F24" s="431">
        <v>256</v>
      </c>
      <c r="G24" s="431">
        <v>330</v>
      </c>
      <c r="H24" s="431">
        <v>391</v>
      </c>
      <c r="I24" s="431">
        <v>452</v>
      </c>
      <c r="J24" s="429">
        <v>584</v>
      </c>
      <c r="K24" s="429"/>
      <c r="L24" s="431">
        <v>1539</v>
      </c>
      <c r="M24" s="431">
        <v>2024</v>
      </c>
      <c r="N24" s="431">
        <v>2068</v>
      </c>
      <c r="O24" s="429"/>
      <c r="P24" s="427"/>
      <c r="Q24" s="434"/>
      <c r="R24" s="427"/>
      <c r="S24" s="427"/>
      <c r="T24" s="427"/>
      <c r="U24" s="427"/>
      <c r="V24" s="432"/>
      <c r="W24" s="427"/>
      <c r="X24" s="427"/>
      <c r="Y24" s="427"/>
      <c r="Z24" s="434"/>
      <c r="AA24" s="434"/>
      <c r="AB24" s="427"/>
      <c r="AC24" s="427"/>
      <c r="AD24" s="427"/>
      <c r="AE24" s="434"/>
    </row>
    <row r="25" spans="1:31" x14ac:dyDescent="0.25">
      <c r="A25" s="429">
        <v>26</v>
      </c>
      <c r="B25" s="431">
        <v>72</v>
      </c>
      <c r="C25" s="431">
        <v>118</v>
      </c>
      <c r="D25" s="431">
        <v>164</v>
      </c>
      <c r="E25" s="431">
        <v>209</v>
      </c>
      <c r="F25" s="431">
        <v>257</v>
      </c>
      <c r="G25" s="431">
        <v>332</v>
      </c>
      <c r="H25" s="431">
        <v>392</v>
      </c>
      <c r="I25" s="431">
        <v>453</v>
      </c>
      <c r="J25" s="431">
        <v>590</v>
      </c>
      <c r="K25" s="429"/>
      <c r="L25" s="431">
        <v>1540</v>
      </c>
      <c r="M25" s="431">
        <v>2025</v>
      </c>
      <c r="N25" s="431">
        <v>2069</v>
      </c>
      <c r="O25" s="429"/>
      <c r="P25" s="427"/>
      <c r="Q25" s="434"/>
      <c r="R25" s="427"/>
      <c r="S25" s="427"/>
      <c r="T25" s="427"/>
      <c r="U25" s="427"/>
      <c r="V25" s="432"/>
      <c r="W25" s="427"/>
      <c r="X25" s="427"/>
      <c r="Y25" s="427"/>
      <c r="Z25" s="427"/>
      <c r="AA25" s="434"/>
      <c r="AB25" s="427"/>
      <c r="AC25" s="427"/>
      <c r="AD25" s="427"/>
      <c r="AE25" s="434"/>
    </row>
    <row r="26" spans="1:31" x14ac:dyDescent="0.25">
      <c r="A26" s="429">
        <v>27</v>
      </c>
      <c r="B26" s="431">
        <v>73</v>
      </c>
      <c r="C26" s="431">
        <v>119</v>
      </c>
      <c r="D26" s="431">
        <v>165</v>
      </c>
      <c r="E26" s="429">
        <v>210</v>
      </c>
      <c r="F26" s="431">
        <v>258</v>
      </c>
      <c r="G26" s="431">
        <v>334</v>
      </c>
      <c r="H26" s="431">
        <v>393</v>
      </c>
      <c r="I26" s="431">
        <v>454</v>
      </c>
      <c r="J26" s="431">
        <v>591</v>
      </c>
      <c r="K26" s="429"/>
      <c r="L26" s="431">
        <v>1541</v>
      </c>
      <c r="M26" s="431">
        <v>2026</v>
      </c>
      <c r="N26" s="431">
        <v>2070</v>
      </c>
      <c r="O26" s="429"/>
      <c r="P26" s="427"/>
      <c r="Q26" s="434"/>
      <c r="R26" s="427"/>
      <c r="S26" s="427"/>
      <c r="T26" s="427"/>
      <c r="U26" s="434"/>
      <c r="V26" s="432"/>
      <c r="W26" s="427"/>
      <c r="X26" s="427"/>
      <c r="Y26" s="427"/>
      <c r="Z26" s="427"/>
      <c r="AA26" s="434"/>
      <c r="AB26" s="427"/>
      <c r="AC26" s="427"/>
      <c r="AD26" s="427"/>
      <c r="AE26" s="434"/>
    </row>
    <row r="27" spans="1:31" x14ac:dyDescent="0.25">
      <c r="A27" s="429">
        <v>28</v>
      </c>
      <c r="B27" s="431">
        <v>74</v>
      </c>
      <c r="C27" s="431">
        <v>120</v>
      </c>
      <c r="D27" s="431">
        <v>166</v>
      </c>
      <c r="E27" s="429">
        <v>211</v>
      </c>
      <c r="F27" s="431">
        <v>259</v>
      </c>
      <c r="G27" s="431">
        <v>335</v>
      </c>
      <c r="H27" s="431">
        <v>394</v>
      </c>
      <c r="I27" s="431">
        <v>455</v>
      </c>
      <c r="J27" s="431">
        <v>592</v>
      </c>
      <c r="K27" s="429"/>
      <c r="L27" s="431">
        <v>1541</v>
      </c>
      <c r="M27" s="431">
        <v>2027</v>
      </c>
      <c r="N27" s="431">
        <v>2071</v>
      </c>
      <c r="O27" s="429"/>
      <c r="P27" s="427"/>
      <c r="Q27" s="434"/>
      <c r="R27" s="427"/>
      <c r="S27" s="427"/>
      <c r="T27" s="427"/>
      <c r="U27" s="434"/>
      <c r="V27" s="432"/>
      <c r="W27" s="427"/>
      <c r="X27" s="427"/>
      <c r="Y27" s="427"/>
      <c r="Z27" s="427"/>
      <c r="AA27" s="434"/>
      <c r="AB27" s="427"/>
      <c r="AC27" s="427"/>
      <c r="AD27" s="427"/>
      <c r="AE27" s="434"/>
    </row>
    <row r="28" spans="1:31" x14ac:dyDescent="0.25">
      <c r="A28" s="429">
        <v>29</v>
      </c>
      <c r="B28" s="431">
        <v>75</v>
      </c>
      <c r="C28" s="431">
        <v>121</v>
      </c>
      <c r="D28" s="431">
        <v>167</v>
      </c>
      <c r="E28" s="429">
        <v>212</v>
      </c>
      <c r="F28" s="431">
        <v>260</v>
      </c>
      <c r="G28" s="431">
        <v>336</v>
      </c>
      <c r="H28" s="431">
        <v>395</v>
      </c>
      <c r="I28" s="431">
        <v>456</v>
      </c>
      <c r="J28" s="431">
        <v>593</v>
      </c>
      <c r="K28" s="429"/>
      <c r="L28" s="431">
        <v>1542</v>
      </c>
      <c r="M28" s="431">
        <v>2028</v>
      </c>
      <c r="N28" s="431">
        <v>2072</v>
      </c>
      <c r="O28" s="429"/>
      <c r="P28" s="427"/>
      <c r="Q28" s="434"/>
      <c r="R28" s="427"/>
      <c r="S28" s="427"/>
      <c r="T28" s="427"/>
      <c r="U28" s="434"/>
      <c r="V28" s="432"/>
      <c r="W28" s="427"/>
      <c r="X28" s="427"/>
      <c r="Y28" s="427"/>
      <c r="Z28" s="427"/>
      <c r="AA28" s="434"/>
      <c r="AB28" s="427"/>
      <c r="AC28" s="427"/>
      <c r="AD28" s="427"/>
      <c r="AE28" s="434"/>
    </row>
    <row r="29" spans="1:31" x14ac:dyDescent="0.25">
      <c r="A29" s="429">
        <v>30</v>
      </c>
      <c r="B29" s="431">
        <v>76</v>
      </c>
      <c r="C29" s="429">
        <v>122</v>
      </c>
      <c r="D29" s="431">
        <v>168</v>
      </c>
      <c r="E29" s="429">
        <v>213</v>
      </c>
      <c r="F29" s="431">
        <v>261</v>
      </c>
      <c r="G29" s="431">
        <v>337</v>
      </c>
      <c r="H29" s="431">
        <v>396</v>
      </c>
      <c r="I29" s="431">
        <v>457</v>
      </c>
      <c r="J29" s="431">
        <v>594</v>
      </c>
      <c r="K29" s="429"/>
      <c r="L29" s="431">
        <v>1543</v>
      </c>
      <c r="M29" s="431">
        <v>2029</v>
      </c>
      <c r="N29" s="431">
        <v>2073</v>
      </c>
      <c r="O29" s="429"/>
      <c r="P29" s="427"/>
      <c r="Q29" s="434"/>
      <c r="R29" s="427"/>
      <c r="S29" s="434"/>
      <c r="T29" s="427"/>
      <c r="U29" s="434"/>
      <c r="V29" s="432"/>
      <c r="W29" s="427"/>
      <c r="X29" s="427"/>
      <c r="Y29" s="427"/>
      <c r="Z29" s="427"/>
      <c r="AA29" s="434"/>
      <c r="AB29" s="427"/>
      <c r="AC29" s="427"/>
      <c r="AD29" s="427"/>
      <c r="AE29" s="434"/>
    </row>
    <row r="30" spans="1:31" x14ac:dyDescent="0.25">
      <c r="A30" s="429">
        <v>31</v>
      </c>
      <c r="B30" s="431">
        <v>77</v>
      </c>
      <c r="C30" s="431">
        <v>123</v>
      </c>
      <c r="D30" s="431">
        <v>169</v>
      </c>
      <c r="E30" s="429">
        <v>214</v>
      </c>
      <c r="F30" s="431">
        <v>262</v>
      </c>
      <c r="G30" s="431">
        <v>338</v>
      </c>
      <c r="H30" s="431">
        <v>397</v>
      </c>
      <c r="I30" s="431">
        <v>458</v>
      </c>
      <c r="J30" s="431">
        <v>596</v>
      </c>
      <c r="K30" s="429"/>
      <c r="L30" s="431">
        <v>1544</v>
      </c>
      <c r="M30" s="431">
        <v>2030</v>
      </c>
      <c r="N30" s="431">
        <v>2074</v>
      </c>
      <c r="O30" s="429"/>
      <c r="P30" s="427"/>
      <c r="Q30" s="434"/>
      <c r="R30" s="427"/>
      <c r="S30" s="427"/>
      <c r="T30" s="427"/>
      <c r="U30" s="434"/>
      <c r="V30" s="432"/>
      <c r="W30" s="427"/>
      <c r="X30" s="427"/>
      <c r="Y30" s="427"/>
      <c r="Z30" s="427"/>
      <c r="AA30" s="434"/>
      <c r="AB30" s="427"/>
      <c r="AC30" s="427"/>
      <c r="AD30" s="427"/>
      <c r="AE30" s="434"/>
    </row>
    <row r="31" spans="1:31" x14ac:dyDescent="0.25">
      <c r="A31" s="429">
        <v>32</v>
      </c>
      <c r="B31" s="431">
        <v>78</v>
      </c>
      <c r="C31" s="431">
        <v>124</v>
      </c>
      <c r="D31" s="431">
        <v>170</v>
      </c>
      <c r="E31" s="429">
        <v>215</v>
      </c>
      <c r="F31" s="431">
        <v>263</v>
      </c>
      <c r="G31" s="431">
        <v>339</v>
      </c>
      <c r="H31" s="431">
        <v>398</v>
      </c>
      <c r="I31" s="431">
        <v>459</v>
      </c>
      <c r="J31" s="431">
        <v>600</v>
      </c>
      <c r="K31" s="429"/>
      <c r="L31" s="431">
        <v>1545</v>
      </c>
      <c r="M31" s="431">
        <v>2031</v>
      </c>
      <c r="N31" s="431">
        <v>2075</v>
      </c>
      <c r="O31" s="429"/>
      <c r="P31" s="427"/>
      <c r="Q31" s="434"/>
      <c r="R31" s="427"/>
      <c r="S31" s="427"/>
      <c r="T31" s="427"/>
      <c r="U31" s="434"/>
      <c r="V31" s="432"/>
      <c r="W31" s="427"/>
      <c r="X31" s="427"/>
      <c r="Y31" s="427"/>
      <c r="Z31" s="427"/>
      <c r="AA31" s="434"/>
      <c r="AB31" s="427"/>
      <c r="AC31" s="427"/>
      <c r="AD31" s="427"/>
      <c r="AE31" s="434"/>
    </row>
    <row r="32" spans="1:31" x14ac:dyDescent="0.25">
      <c r="A32" s="429">
        <v>33</v>
      </c>
      <c r="B32" s="431">
        <v>79</v>
      </c>
      <c r="C32" s="431">
        <v>125</v>
      </c>
      <c r="D32" s="431">
        <v>171</v>
      </c>
      <c r="E32" s="429">
        <v>216</v>
      </c>
      <c r="F32" s="431">
        <v>264</v>
      </c>
      <c r="G32" s="431">
        <v>340</v>
      </c>
      <c r="H32" s="431">
        <v>399</v>
      </c>
      <c r="I32" s="431">
        <v>460</v>
      </c>
      <c r="J32" s="431">
        <v>601</v>
      </c>
      <c r="K32" s="429"/>
      <c r="L32" s="431">
        <v>1546</v>
      </c>
      <c r="M32" s="431">
        <v>2032</v>
      </c>
      <c r="N32" s="431">
        <v>2076</v>
      </c>
      <c r="O32" s="429"/>
      <c r="P32" s="427"/>
      <c r="Q32" s="434"/>
      <c r="R32" s="427"/>
      <c r="S32" s="427"/>
      <c r="T32" s="432"/>
      <c r="U32" s="434"/>
      <c r="V32" s="432"/>
      <c r="W32" s="427"/>
      <c r="X32" s="427"/>
      <c r="Y32" s="427"/>
      <c r="Z32" s="427"/>
      <c r="AA32" s="434"/>
      <c r="AB32" s="427"/>
      <c r="AC32" s="427"/>
      <c r="AD32" s="427"/>
      <c r="AE32" s="434"/>
    </row>
    <row r="33" spans="1:31" x14ac:dyDescent="0.25">
      <c r="A33" s="429">
        <v>34</v>
      </c>
      <c r="B33" s="431">
        <v>80</v>
      </c>
      <c r="C33" s="431">
        <v>126</v>
      </c>
      <c r="D33" s="431">
        <v>172</v>
      </c>
      <c r="E33" s="431">
        <v>217</v>
      </c>
      <c r="F33" s="431">
        <v>265</v>
      </c>
      <c r="G33" s="431">
        <v>341</v>
      </c>
      <c r="H33" s="431">
        <v>400</v>
      </c>
      <c r="I33" s="431">
        <v>461</v>
      </c>
      <c r="J33" s="431">
        <v>602</v>
      </c>
      <c r="K33" s="429"/>
      <c r="L33" s="431">
        <v>1547</v>
      </c>
      <c r="M33" s="431">
        <v>2033</v>
      </c>
      <c r="N33" s="431">
        <v>2077</v>
      </c>
      <c r="O33" s="429"/>
      <c r="P33" s="427"/>
      <c r="Q33" s="434"/>
      <c r="R33" s="427"/>
      <c r="S33" s="427"/>
      <c r="T33" s="427"/>
      <c r="U33" s="427"/>
      <c r="V33" s="432"/>
      <c r="W33" s="427"/>
      <c r="X33" s="427"/>
      <c r="Y33" s="427"/>
      <c r="Z33" s="427"/>
      <c r="AA33" s="434"/>
      <c r="AB33" s="427"/>
      <c r="AC33" s="427"/>
      <c r="AD33" s="427"/>
      <c r="AE33" s="434"/>
    </row>
    <row r="34" spans="1:31" x14ac:dyDescent="0.25">
      <c r="A34" s="429">
        <v>35</v>
      </c>
      <c r="B34" s="431">
        <v>81</v>
      </c>
      <c r="C34" s="431">
        <v>127</v>
      </c>
      <c r="D34" s="431">
        <v>173</v>
      </c>
      <c r="E34" s="431">
        <v>218</v>
      </c>
      <c r="F34" s="431">
        <v>266</v>
      </c>
      <c r="G34" s="431">
        <v>342</v>
      </c>
      <c r="H34" s="431">
        <v>401</v>
      </c>
      <c r="I34" s="429">
        <v>462</v>
      </c>
      <c r="J34" s="429"/>
      <c r="K34" s="429"/>
      <c r="L34" s="431">
        <v>1548</v>
      </c>
      <c r="M34" s="431">
        <v>2034</v>
      </c>
      <c r="N34" s="431">
        <v>2078</v>
      </c>
      <c r="O34" s="429"/>
      <c r="P34" s="427"/>
      <c r="Q34" s="434"/>
      <c r="R34" s="427"/>
      <c r="S34" s="427"/>
      <c r="T34" s="427"/>
      <c r="U34" s="427"/>
      <c r="V34" s="432"/>
      <c r="W34" s="427"/>
      <c r="X34" s="427"/>
      <c r="Y34" s="434"/>
      <c r="Z34" s="434"/>
      <c r="AA34" s="434"/>
      <c r="AB34" s="427"/>
      <c r="AC34" s="427"/>
      <c r="AD34" s="427"/>
      <c r="AE34" s="434"/>
    </row>
    <row r="35" spans="1:31" x14ac:dyDescent="0.25">
      <c r="A35" s="429">
        <v>36</v>
      </c>
      <c r="B35" s="431">
        <v>82</v>
      </c>
      <c r="C35" s="431">
        <v>128</v>
      </c>
      <c r="D35" s="431">
        <v>173</v>
      </c>
      <c r="E35" s="431">
        <v>219</v>
      </c>
      <c r="F35" s="431">
        <v>267</v>
      </c>
      <c r="G35" s="431">
        <v>344</v>
      </c>
      <c r="H35" s="431">
        <v>402</v>
      </c>
      <c r="I35" s="431">
        <v>463</v>
      </c>
      <c r="J35" s="429"/>
      <c r="K35" s="429"/>
      <c r="L35" s="431">
        <v>1549</v>
      </c>
      <c r="M35" s="431">
        <v>2035</v>
      </c>
      <c r="N35" s="431">
        <v>2080</v>
      </c>
      <c r="O35" s="429"/>
      <c r="P35" s="427"/>
      <c r="Q35" s="434"/>
      <c r="R35" s="427"/>
      <c r="S35" s="427"/>
      <c r="T35" s="427"/>
      <c r="U35" s="427"/>
      <c r="V35" s="432"/>
      <c r="W35" s="427"/>
      <c r="X35" s="427"/>
      <c r="Y35" s="427"/>
      <c r="Z35" s="434"/>
      <c r="AA35" s="434"/>
      <c r="AB35" s="427"/>
      <c r="AC35" s="427"/>
      <c r="AD35" s="427"/>
      <c r="AE35" s="434"/>
    </row>
    <row r="36" spans="1:31" x14ac:dyDescent="0.25">
      <c r="A36" s="429">
        <v>37</v>
      </c>
      <c r="B36" s="431">
        <v>83</v>
      </c>
      <c r="C36" s="431">
        <v>129</v>
      </c>
      <c r="D36" s="431">
        <v>174</v>
      </c>
      <c r="E36" s="431">
        <v>220</v>
      </c>
      <c r="F36" s="431">
        <v>268</v>
      </c>
      <c r="G36" s="431">
        <v>354</v>
      </c>
      <c r="H36" s="431">
        <v>403</v>
      </c>
      <c r="I36" s="431">
        <v>464</v>
      </c>
      <c r="J36" s="429"/>
      <c r="K36" s="429"/>
      <c r="L36" s="431">
        <v>1550</v>
      </c>
      <c r="M36" s="431">
        <v>2036</v>
      </c>
      <c r="N36" s="431">
        <v>2081</v>
      </c>
      <c r="O36" s="429"/>
      <c r="P36" s="427"/>
      <c r="Q36" s="434"/>
      <c r="R36" s="427"/>
      <c r="S36" s="427"/>
      <c r="T36" s="427"/>
      <c r="U36" s="427"/>
      <c r="V36" s="432"/>
      <c r="W36" s="427"/>
      <c r="X36" s="427"/>
      <c r="Y36" s="427"/>
      <c r="Z36" s="434"/>
      <c r="AA36" s="434"/>
      <c r="AB36" s="427"/>
      <c r="AC36" s="427"/>
      <c r="AD36" s="427"/>
      <c r="AE36" s="434"/>
    </row>
    <row r="37" spans="1:31" x14ac:dyDescent="0.25">
      <c r="A37" s="429">
        <v>38</v>
      </c>
      <c r="B37" s="431">
        <v>84</v>
      </c>
      <c r="C37" s="431">
        <v>130</v>
      </c>
      <c r="D37" s="431">
        <v>175</v>
      </c>
      <c r="E37" s="431">
        <v>221</v>
      </c>
      <c r="F37" s="431">
        <v>269</v>
      </c>
      <c r="G37" s="431">
        <v>355</v>
      </c>
      <c r="H37" s="431">
        <v>404</v>
      </c>
      <c r="I37" s="431">
        <v>465</v>
      </c>
      <c r="J37" s="429"/>
      <c r="K37" s="429"/>
      <c r="L37" s="429"/>
      <c r="M37" s="431">
        <v>2037</v>
      </c>
      <c r="N37" s="431">
        <v>2082</v>
      </c>
      <c r="O37" s="429"/>
      <c r="P37" s="427"/>
      <c r="Q37" s="434"/>
      <c r="R37" s="427"/>
      <c r="S37" s="427"/>
      <c r="T37" s="427"/>
      <c r="U37" s="427"/>
      <c r="V37" s="432"/>
      <c r="W37" s="427"/>
      <c r="X37" s="427"/>
      <c r="Y37" s="427"/>
      <c r="Z37" s="434"/>
      <c r="AA37" s="434"/>
      <c r="AB37" s="434"/>
      <c r="AC37" s="427"/>
      <c r="AD37" s="427"/>
      <c r="AE37" s="434"/>
    </row>
    <row r="38" spans="1:31" x14ac:dyDescent="0.25">
      <c r="A38" s="429">
        <v>39</v>
      </c>
      <c r="B38" s="431">
        <v>85</v>
      </c>
      <c r="C38" s="431">
        <v>131</v>
      </c>
      <c r="D38" s="431">
        <v>176</v>
      </c>
      <c r="E38" s="431">
        <v>222</v>
      </c>
      <c r="F38" s="431">
        <v>270</v>
      </c>
      <c r="G38" s="431">
        <v>356</v>
      </c>
      <c r="H38" s="431">
        <v>405</v>
      </c>
      <c r="I38" s="431">
        <v>466</v>
      </c>
      <c r="J38" s="429"/>
      <c r="K38" s="429"/>
      <c r="L38" s="429"/>
      <c r="M38" s="431">
        <v>2038</v>
      </c>
      <c r="N38" s="431">
        <v>2083</v>
      </c>
      <c r="O38" s="429"/>
      <c r="P38" s="427"/>
      <c r="Q38" s="434"/>
      <c r="R38" s="427"/>
      <c r="S38" s="427"/>
      <c r="T38" s="427"/>
      <c r="U38" s="427"/>
      <c r="V38" s="432"/>
      <c r="W38" s="427"/>
      <c r="X38" s="427"/>
      <c r="Y38" s="427"/>
      <c r="Z38" s="434"/>
      <c r="AA38" s="434"/>
      <c r="AB38" s="434"/>
      <c r="AC38" s="427"/>
      <c r="AD38" s="427"/>
      <c r="AE38" s="434"/>
    </row>
    <row r="39" spans="1:31" x14ac:dyDescent="0.25">
      <c r="A39" s="429">
        <v>40</v>
      </c>
      <c r="B39" s="431">
        <v>86</v>
      </c>
      <c r="C39" s="431">
        <v>132</v>
      </c>
      <c r="D39" s="431">
        <v>177</v>
      </c>
      <c r="E39" s="431">
        <v>223</v>
      </c>
      <c r="F39" s="431">
        <v>271</v>
      </c>
      <c r="G39" s="431">
        <v>357</v>
      </c>
      <c r="H39" s="431">
        <v>415</v>
      </c>
      <c r="I39" s="431">
        <v>467</v>
      </c>
      <c r="J39" s="429"/>
      <c r="K39" s="429"/>
      <c r="L39" s="429"/>
      <c r="M39" s="431">
        <v>2039</v>
      </c>
      <c r="N39" s="431">
        <v>2084</v>
      </c>
      <c r="O39" s="429"/>
      <c r="P39" s="427"/>
      <c r="Q39" s="434"/>
      <c r="R39" s="427"/>
      <c r="S39" s="427"/>
      <c r="T39" s="427"/>
      <c r="U39" s="427"/>
      <c r="V39" s="432"/>
      <c r="W39" s="427"/>
      <c r="X39" s="427"/>
      <c r="Y39" s="427"/>
      <c r="Z39" s="434"/>
      <c r="AA39" s="434"/>
      <c r="AB39" s="434"/>
      <c r="AC39" s="427"/>
      <c r="AD39" s="427"/>
      <c r="AE39" s="434"/>
    </row>
    <row r="40" spans="1:31" x14ac:dyDescent="0.25">
      <c r="A40" s="429">
        <v>41</v>
      </c>
      <c r="B40" s="431">
        <v>87</v>
      </c>
      <c r="C40" s="431">
        <v>133</v>
      </c>
      <c r="D40" s="431">
        <v>178</v>
      </c>
      <c r="E40" s="431">
        <v>224</v>
      </c>
      <c r="F40" s="431">
        <v>272</v>
      </c>
      <c r="G40" s="431">
        <v>358</v>
      </c>
      <c r="H40" s="431">
        <v>416</v>
      </c>
      <c r="I40" s="431">
        <v>468</v>
      </c>
      <c r="J40" s="429"/>
      <c r="K40" s="429"/>
      <c r="L40" s="429"/>
      <c r="M40" s="431">
        <v>2040</v>
      </c>
      <c r="N40" s="431">
        <v>2085</v>
      </c>
      <c r="O40" s="429"/>
      <c r="P40" s="427"/>
      <c r="Q40" s="434"/>
      <c r="R40" s="427"/>
      <c r="S40" s="427"/>
      <c r="T40" s="427"/>
      <c r="U40" s="427"/>
      <c r="V40" s="432"/>
      <c r="W40" s="427"/>
      <c r="X40" s="427"/>
      <c r="Y40" s="427"/>
      <c r="Z40" s="434"/>
      <c r="AA40" s="434"/>
      <c r="AB40" s="434"/>
      <c r="AC40" s="427"/>
      <c r="AD40" s="427"/>
      <c r="AE40" s="434"/>
    </row>
    <row r="41" spans="1:31" x14ac:dyDescent="0.25">
      <c r="A41" s="429">
        <v>42</v>
      </c>
      <c r="B41" s="431">
        <v>88</v>
      </c>
      <c r="C41" s="431">
        <v>134</v>
      </c>
      <c r="D41" s="431">
        <v>179</v>
      </c>
      <c r="E41" s="431">
        <v>225</v>
      </c>
      <c r="F41" s="431">
        <v>273</v>
      </c>
      <c r="G41" s="431">
        <v>359</v>
      </c>
      <c r="H41" s="431">
        <v>417</v>
      </c>
      <c r="I41" s="431">
        <v>469</v>
      </c>
      <c r="J41" s="429"/>
      <c r="K41" s="429"/>
      <c r="L41" s="429"/>
      <c r="M41" s="431">
        <v>2041</v>
      </c>
      <c r="N41" s="431">
        <v>2086</v>
      </c>
      <c r="O41" s="429"/>
      <c r="P41" s="427"/>
      <c r="Q41" s="434"/>
      <c r="R41" s="427"/>
      <c r="S41" s="427"/>
      <c r="T41" s="427"/>
      <c r="U41" s="427"/>
      <c r="V41" s="432"/>
      <c r="W41" s="427"/>
      <c r="X41" s="427"/>
      <c r="Y41" s="427"/>
      <c r="Z41" s="434"/>
      <c r="AA41" s="434"/>
      <c r="AB41" s="434"/>
      <c r="AC41" s="427"/>
      <c r="AD41" s="427"/>
      <c r="AE41" s="434"/>
    </row>
    <row r="42" spans="1:31" x14ac:dyDescent="0.25">
      <c r="A42" s="429">
        <v>43</v>
      </c>
      <c r="B42" s="431">
        <v>89</v>
      </c>
      <c r="C42" s="431">
        <v>135</v>
      </c>
      <c r="D42" s="431">
        <v>180</v>
      </c>
      <c r="E42" s="431">
        <v>226</v>
      </c>
      <c r="F42" s="431">
        <v>274</v>
      </c>
      <c r="G42" s="431">
        <v>360</v>
      </c>
      <c r="H42" s="431">
        <v>418</v>
      </c>
      <c r="I42" s="431">
        <v>470</v>
      </c>
      <c r="J42" s="429"/>
      <c r="K42" s="429"/>
      <c r="L42" s="429"/>
      <c r="M42" s="431">
        <v>2042</v>
      </c>
      <c r="N42" s="431">
        <v>2087</v>
      </c>
      <c r="O42" s="429"/>
      <c r="P42" s="427"/>
      <c r="Q42" s="434"/>
      <c r="R42" s="427"/>
      <c r="S42" s="427"/>
      <c r="T42" s="427"/>
      <c r="U42" s="427"/>
      <c r="V42" s="432"/>
      <c r="W42" s="427"/>
      <c r="X42" s="427"/>
      <c r="Y42" s="427"/>
      <c r="Z42" s="434"/>
      <c r="AA42" s="434"/>
      <c r="AB42" s="434"/>
      <c r="AC42" s="427"/>
      <c r="AD42" s="427"/>
      <c r="AE42" s="434"/>
    </row>
    <row r="43" spans="1:31" x14ac:dyDescent="0.25">
      <c r="A43" s="429">
        <v>44</v>
      </c>
      <c r="B43" s="431">
        <v>90</v>
      </c>
      <c r="C43" s="431">
        <v>136</v>
      </c>
      <c r="D43" s="431">
        <v>181</v>
      </c>
      <c r="E43" s="431">
        <v>227</v>
      </c>
      <c r="F43" s="431">
        <v>275</v>
      </c>
      <c r="G43" s="431">
        <v>361</v>
      </c>
      <c r="H43" s="431">
        <v>419</v>
      </c>
      <c r="I43" s="431">
        <v>471</v>
      </c>
      <c r="J43" s="429"/>
      <c r="K43" s="429"/>
      <c r="L43" s="429"/>
      <c r="M43" s="431">
        <v>2043</v>
      </c>
      <c r="N43" s="431">
        <v>2088</v>
      </c>
      <c r="O43" s="429"/>
      <c r="P43" s="427"/>
      <c r="Q43" s="434"/>
      <c r="R43" s="427"/>
      <c r="S43" s="427"/>
      <c r="T43" s="427"/>
      <c r="U43" s="427"/>
      <c r="V43" s="432"/>
      <c r="W43" s="427"/>
      <c r="X43" s="427"/>
      <c r="Y43" s="427"/>
      <c r="Z43" s="434"/>
      <c r="AA43" s="434"/>
      <c r="AB43" s="434"/>
      <c r="AC43" s="427"/>
      <c r="AD43" s="427"/>
      <c r="AE43" s="434"/>
    </row>
    <row r="44" spans="1:31" x14ac:dyDescent="0.25">
      <c r="A44" s="429">
        <v>45</v>
      </c>
      <c r="B44" s="431">
        <v>91</v>
      </c>
      <c r="C44" s="431">
        <v>137</v>
      </c>
      <c r="D44" s="431">
        <v>182</v>
      </c>
      <c r="E44" s="431">
        <v>228</v>
      </c>
      <c r="F44" s="431">
        <v>290</v>
      </c>
      <c r="G44" s="431">
        <v>362</v>
      </c>
      <c r="H44" s="431">
        <v>420</v>
      </c>
      <c r="I44" s="431">
        <v>472</v>
      </c>
      <c r="J44" s="429"/>
      <c r="K44" s="429"/>
      <c r="L44" s="429"/>
      <c r="M44" s="431">
        <v>2044</v>
      </c>
      <c r="N44" s="431">
        <v>2089</v>
      </c>
      <c r="O44" s="429"/>
      <c r="P44" s="427"/>
      <c r="Q44" s="434"/>
      <c r="R44" s="432"/>
      <c r="S44" s="427"/>
      <c r="T44" s="427"/>
      <c r="U44" s="427"/>
      <c r="V44" s="432"/>
      <c r="W44" s="427"/>
      <c r="X44" s="427"/>
      <c r="Y44" s="427"/>
      <c r="Z44" s="434"/>
      <c r="AA44" s="434"/>
      <c r="AB44" s="434"/>
      <c r="AC44" s="427"/>
      <c r="AD44" s="427"/>
      <c r="AE44" s="434"/>
    </row>
    <row r="45" spans="1:31" x14ac:dyDescent="0.25">
      <c r="A45" s="429">
        <v>46</v>
      </c>
      <c r="B45" s="431">
        <v>92</v>
      </c>
      <c r="C45" s="431">
        <v>138</v>
      </c>
      <c r="D45" s="431">
        <v>183</v>
      </c>
      <c r="E45" s="431">
        <v>229</v>
      </c>
      <c r="F45" s="431">
        <v>296</v>
      </c>
      <c r="G45" s="431">
        <v>363</v>
      </c>
      <c r="H45" s="431">
        <v>421</v>
      </c>
      <c r="I45" s="429">
        <v>473</v>
      </c>
      <c r="J45" s="429"/>
      <c r="K45" s="429"/>
      <c r="L45" s="429"/>
      <c r="M45" s="429"/>
      <c r="N45" s="429"/>
      <c r="O45" s="429"/>
      <c r="P45" s="427"/>
      <c r="Q45" s="434"/>
      <c r="R45" s="432"/>
      <c r="S45" s="427"/>
      <c r="T45" s="427"/>
      <c r="U45" s="427"/>
      <c r="V45" s="432"/>
      <c r="W45" s="427"/>
      <c r="X45" s="427"/>
      <c r="Y45" s="434"/>
      <c r="Z45" s="434"/>
      <c r="AA45" s="434"/>
      <c r="AB45" s="434"/>
      <c r="AC45" s="434"/>
      <c r="AD45" s="434"/>
      <c r="AE45" s="434"/>
    </row>
    <row r="46" spans="1:31" x14ac:dyDescent="0.25">
      <c r="A46" s="429">
        <v>47</v>
      </c>
      <c r="B46" s="429">
        <v>93</v>
      </c>
      <c r="C46" s="431">
        <v>139</v>
      </c>
      <c r="D46" s="431">
        <v>184</v>
      </c>
      <c r="E46" s="429">
        <v>230</v>
      </c>
      <c r="F46" s="429">
        <v>297</v>
      </c>
      <c r="G46" s="431">
        <v>364</v>
      </c>
      <c r="H46" s="431">
        <v>422</v>
      </c>
      <c r="I46" s="429">
        <v>474</v>
      </c>
      <c r="J46" s="429"/>
      <c r="K46" s="429"/>
      <c r="L46" s="429"/>
      <c r="M46" s="429"/>
      <c r="N46" s="429"/>
      <c r="O46" s="429"/>
      <c r="Q46" s="434"/>
      <c r="R46" s="434"/>
      <c r="S46" s="427"/>
      <c r="T46" s="427"/>
      <c r="U46" s="434"/>
      <c r="V46" s="434"/>
      <c r="W46" s="427"/>
      <c r="X46" s="427"/>
      <c r="Y46" s="434"/>
      <c r="Z46" s="434"/>
      <c r="AA46" s="434"/>
      <c r="AB46" s="434"/>
      <c r="AC46" s="434"/>
      <c r="AD46" s="434"/>
      <c r="AE46" s="434"/>
    </row>
    <row r="47" spans="1:31" x14ac:dyDescent="0.25">
      <c r="S47" s="427"/>
      <c r="T47" s="427"/>
      <c r="W47" s="427"/>
    </row>
    <row r="270" spans="8:8" x14ac:dyDescent="0.25">
      <c r="H270" s="432">
        <v>2092</v>
      </c>
    </row>
  </sheetData>
  <pageMargins left="0.59055118110236227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9" sqref="I19"/>
    </sheetView>
  </sheetViews>
  <sheetFormatPr defaultColWidth="10.28515625" defaultRowHeight="15.75" x14ac:dyDescent="0.25"/>
  <cols>
    <col min="1" max="16384" width="10.28515625" style="215"/>
  </cols>
  <sheetData>
    <row r="1" spans="1:11" x14ac:dyDescent="0.25">
      <c r="A1" s="220" t="s">
        <v>1271</v>
      </c>
      <c r="D1" s="215" t="s">
        <v>1266</v>
      </c>
      <c r="G1" s="215" t="s">
        <v>1267</v>
      </c>
      <c r="J1" s="215" t="s">
        <v>1268</v>
      </c>
    </row>
    <row r="2" spans="1:11" x14ac:dyDescent="0.25">
      <c r="A2" s="216" t="s">
        <v>1269</v>
      </c>
      <c r="B2" s="216" t="s">
        <v>1270</v>
      </c>
      <c r="D2" s="216" t="s">
        <v>1269</v>
      </c>
      <c r="E2" s="216" t="s">
        <v>1270</v>
      </c>
      <c r="G2" s="216" t="s">
        <v>1269</v>
      </c>
      <c r="H2" s="216" t="s">
        <v>1270</v>
      </c>
      <c r="J2" s="216" t="s">
        <v>1269</v>
      </c>
      <c r="K2" s="216" t="s">
        <v>1270</v>
      </c>
    </row>
    <row r="3" spans="1:11" x14ac:dyDescent="0.25">
      <c r="A3" s="24">
        <v>235</v>
      </c>
      <c r="B3" s="25">
        <v>158</v>
      </c>
      <c r="D3" s="217">
        <v>198</v>
      </c>
      <c r="E3" s="218">
        <v>334</v>
      </c>
      <c r="G3" s="24">
        <v>188</v>
      </c>
      <c r="H3" s="25">
        <v>561</v>
      </c>
      <c r="J3" s="217">
        <v>174</v>
      </c>
      <c r="K3" s="218">
        <v>270.66666666666669</v>
      </c>
    </row>
    <row r="4" spans="1:11" x14ac:dyDescent="0.25">
      <c r="A4" s="24">
        <v>166</v>
      </c>
      <c r="B4" s="25">
        <v>287.33333333333331</v>
      </c>
      <c r="D4" s="217">
        <v>182</v>
      </c>
      <c r="E4" s="218">
        <v>330</v>
      </c>
      <c r="G4" s="24">
        <v>505</v>
      </c>
      <c r="H4" s="25">
        <v>87.666666666666671</v>
      </c>
      <c r="J4" s="217">
        <v>258</v>
      </c>
      <c r="K4" s="218">
        <v>245</v>
      </c>
    </row>
    <row r="5" spans="1:11" x14ac:dyDescent="0.25">
      <c r="A5" s="24">
        <v>240</v>
      </c>
      <c r="B5" s="25">
        <v>146.33333333333334</v>
      </c>
      <c r="D5" s="217">
        <v>186</v>
      </c>
      <c r="E5" s="218">
        <v>157</v>
      </c>
      <c r="G5" s="24">
        <v>181</v>
      </c>
      <c r="H5" s="25">
        <v>32.333333333333336</v>
      </c>
      <c r="J5" s="217">
        <v>355</v>
      </c>
      <c r="K5" s="218">
        <v>273</v>
      </c>
    </row>
    <row r="6" spans="1:11" x14ac:dyDescent="0.25">
      <c r="A6" s="24">
        <v>397</v>
      </c>
      <c r="B6" s="26">
        <v>0.75810185185185186</v>
      </c>
      <c r="E6" s="219">
        <f>SUM(E3:E5)</f>
        <v>821</v>
      </c>
      <c r="G6" s="24">
        <v>306</v>
      </c>
      <c r="H6" s="25">
        <v>385</v>
      </c>
      <c r="J6" s="217">
        <v>1525</v>
      </c>
      <c r="K6" s="218">
        <v>366.66666666666669</v>
      </c>
    </row>
    <row r="7" spans="1:11" x14ac:dyDescent="0.25">
      <c r="A7" s="24">
        <v>222</v>
      </c>
      <c r="B7" s="25">
        <v>192</v>
      </c>
      <c r="E7" s="215">
        <f>E6/15</f>
        <v>54.733333333333334</v>
      </c>
      <c r="G7" s="24">
        <v>218</v>
      </c>
      <c r="H7" s="25">
        <v>63.666666666666664</v>
      </c>
      <c r="K7" s="219">
        <f>SUM(K3:K6)</f>
        <v>1155.3333333333335</v>
      </c>
    </row>
    <row r="8" spans="1:11" x14ac:dyDescent="0.25">
      <c r="A8" s="24">
        <v>175</v>
      </c>
      <c r="B8" s="25">
        <v>111.66666666666667</v>
      </c>
      <c r="G8" s="24">
        <v>227</v>
      </c>
      <c r="H8" s="25">
        <v>294</v>
      </c>
      <c r="K8" s="215">
        <f>K7/15</f>
        <v>77.022222222222226</v>
      </c>
    </row>
    <row r="9" spans="1:11" x14ac:dyDescent="0.25">
      <c r="A9" s="24">
        <v>169</v>
      </c>
      <c r="B9" s="25">
        <v>213.66666666666666</v>
      </c>
      <c r="H9" s="219">
        <f>SUM(H3:H8)</f>
        <v>1423.6666666666667</v>
      </c>
    </row>
    <row r="10" spans="1:11" x14ac:dyDescent="0.25">
      <c r="A10" s="24">
        <v>213</v>
      </c>
      <c r="B10" s="25">
        <v>127.33333333333333</v>
      </c>
      <c r="H10" s="215">
        <f>H9/15</f>
        <v>94.911111111111111</v>
      </c>
    </row>
    <row r="11" spans="1:11" x14ac:dyDescent="0.25">
      <c r="A11" s="24">
        <v>465</v>
      </c>
      <c r="B11" s="25">
        <v>192.66666666666666</v>
      </c>
    </row>
    <row r="12" spans="1:11" x14ac:dyDescent="0.25">
      <c r="A12" s="24">
        <v>170</v>
      </c>
      <c r="B12" s="26">
        <v>0.84629629629629644</v>
      </c>
    </row>
    <row r="13" spans="1:11" x14ac:dyDescent="0.25">
      <c r="B13" s="219">
        <f>SUM(B3:B12)</f>
        <v>1430.604398148148</v>
      </c>
    </row>
    <row r="14" spans="1:11" x14ac:dyDescent="0.25">
      <c r="B14" s="215">
        <f>B13/15</f>
        <v>95.373626543209866</v>
      </c>
    </row>
  </sheetData>
  <phoneticPr fontId="9" type="noConversion"/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замеры</vt:lpstr>
      <vt:lpstr>сумма больше 0,9</vt:lpstr>
      <vt:lpstr>титул</vt:lpstr>
      <vt:lpstr>перечень тп</vt:lpstr>
      <vt:lpstr>линии</vt:lpstr>
      <vt:lpstr>замеры!Заголовки_для_печати</vt:lpstr>
      <vt:lpstr>'сумма больше 0,9'!Заголовки_для_печати</vt:lpstr>
      <vt:lpstr>замеры!Область_печати</vt:lpstr>
    </vt:vector>
  </TitlesOfParts>
  <Company>kenet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Ерошкина Инна Владимировна</cp:lastModifiedBy>
  <cp:lastPrinted>2016-12-08T10:29:12Z</cp:lastPrinted>
  <dcterms:created xsi:type="dcterms:W3CDTF">2004-08-13T06:36:34Z</dcterms:created>
  <dcterms:modified xsi:type="dcterms:W3CDTF">2018-06-15T06:08:52Z</dcterms:modified>
</cp:coreProperties>
</file>